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7年度作成\03 【HP掲載用】R7保健施設等名簿（最新）\"/>
    </mc:Choice>
  </mc:AlternateContent>
  <xr:revisionPtr revIDLastSave="0" documentId="13_ncr:1_{DC8E1DFD-AFBE-437A-9C04-A128AD4C5ADD}" xr6:coauthVersionLast="36" xr6:coauthVersionMax="36" xr10:uidLastSave="{00000000-0000-0000-0000-000000000000}"/>
  <bookViews>
    <workbookView xWindow="0" yWindow="0" windowWidth="19200" windowHeight="6980" tabRatio="795" firstSheet="6" activeTab="10" xr2:uid="{00000000-000D-0000-FFFF-FFFF00000000}"/>
  </bookViews>
  <sheets>
    <sheet name="(1) 療養介護事業所" sheetId="29" r:id="rId1"/>
    <sheet name="(2)生活介護事業所" sheetId="50" r:id="rId2"/>
    <sheet name="(3) 自立訓練（機能訓練・生活訓練）事業所①機能訓練" sheetId="42" r:id="rId3"/>
    <sheet name="(3)自立訓練（機能訓練・生活訓練）事業所②生活訓練事業所" sheetId="31" r:id="rId4"/>
    <sheet name="(4)就労移行支援事業所 " sheetId="52" r:id="rId5"/>
    <sheet name="(5)就労継続支援事業所①就労継続支援事業所Ａ型" sheetId="53" r:id="rId6"/>
    <sheet name="(5)就労継続支援事業所②就労継続支援事業所Ｂ型 " sheetId="55" r:id="rId7"/>
    <sheet name="(6)就労定着支援" sheetId="47" r:id="rId8"/>
    <sheet name="(7)自立生活援助" sheetId="38" r:id="rId9"/>
    <sheet name="(8)共同生活援助事業所" sheetId="56" r:id="rId10"/>
    <sheet name="(9)多機能型事業所" sheetId="57" r:id="rId11"/>
  </sheets>
  <definedNames>
    <definedName name="_xlnm._FilterDatabase" localSheetId="0" hidden="1">'(1) 療養介護事業所'!$A$9:$J$12</definedName>
    <definedName name="_xlnm._FilterDatabase" localSheetId="1" hidden="1">'(2)生活介護事業所'!$A$8:$S$189</definedName>
    <definedName name="_xlnm._FilterDatabase" localSheetId="2" hidden="1">'(3) 自立訓練（機能訓練・生活訓練）事業所①機能訓練'!$A$8:$J$9</definedName>
    <definedName name="_xlnm._FilterDatabase" localSheetId="3" hidden="1">'(3)自立訓練（機能訓練・生活訓練）事業所②生活訓練事業所'!$A$8:$Q$48</definedName>
    <definedName name="_xlnm._FilterDatabase" localSheetId="4" hidden="1">'(4)就労移行支援事業所 '!$A$9:$R$65</definedName>
    <definedName name="_xlnm._FilterDatabase" localSheetId="5" hidden="1">'(5)就労継続支援事業所①就労継続支援事業所Ａ型'!$A$8:$R$78</definedName>
    <definedName name="_xlnm._FilterDatabase" localSheetId="6" hidden="1">'(5)就労継続支援事業所②就労継続支援事業所Ｂ型 '!$A$8:$R$218</definedName>
    <definedName name="_xlnm._FilterDatabase" localSheetId="7" hidden="1">'(6)就労定着支援'!$A$8:$Q$8</definedName>
    <definedName name="_xlnm._FilterDatabase" localSheetId="9" hidden="1">'(8)共同生活援助事業所'!$A$8:$Q$144</definedName>
    <definedName name="_xlnm.Print_Area" localSheetId="0">'(1) 療養介護事業所'!$A$1:$I$12</definedName>
    <definedName name="_xlnm.Print_Area" localSheetId="1">'(2)生活介護事業所'!$A$1:$J$170</definedName>
    <definedName name="_xlnm.Print_Area" localSheetId="2">'(3) 自立訓練（機能訓練・生活訓練）事業所①機能訓練'!$A$1:$J$9</definedName>
    <definedName name="_xlnm.Print_Area" localSheetId="3">'(3)自立訓練（機能訓練・生活訓練）事業所②生活訓練事業所'!$A$1:$J$21</definedName>
    <definedName name="_xlnm.Print_Area" localSheetId="4">'(4)就労移行支援事業所 '!$A$1:$J$38</definedName>
    <definedName name="_xlnm.Print_Area" localSheetId="5">'(5)就労継続支援事業所①就労継続支援事業所Ａ型'!$A$1:$J$54</definedName>
    <definedName name="_xlnm.Print_Area" localSheetId="6">'(5)就労継続支援事業所②就労継続支援事業所Ｂ型 '!$A$1:$J$190</definedName>
    <definedName name="_xlnm.Print_Area" localSheetId="7">'(6)就労定着支援'!$A$1:$H$29</definedName>
    <definedName name="_xlnm.Print_Area" localSheetId="8">'(7)自立生活援助'!$A$1:$H$12</definedName>
    <definedName name="_xlnm.Print_Area" localSheetId="9">'(8)共同生活援助事業所'!$A$1:$J$117</definedName>
    <definedName name="_xlnm.Print_Area" localSheetId="10">'(9)多機能型事業所'!$A$1:$N$191</definedName>
    <definedName name="_xlnm.Print_Titles" localSheetId="0">'(1) 療養介護事業所'!$3:$9</definedName>
    <definedName name="_xlnm.Print_Titles" localSheetId="1">'(2)生活介護事業所'!$8:$8</definedName>
    <definedName name="_xlnm.Print_Titles" localSheetId="2">'(3) 自立訓練（機能訓練・生活訓練）事業所①機能訓練'!$3:$8</definedName>
    <definedName name="_xlnm.Print_Titles" localSheetId="4">'(4)就労移行支援事業所 '!$9:$9</definedName>
    <definedName name="_xlnm.Print_Titles" localSheetId="5">'(5)就労継続支援事業所①就労継続支援事業所Ａ型'!$8:$8</definedName>
    <definedName name="_xlnm.Print_Titles" localSheetId="6">'(5)就労継続支援事業所②就労継続支援事業所Ｂ型 '!$8:$8</definedName>
    <definedName name="_xlnm.Print_Titles" localSheetId="7">'(6)就労定着支援'!$8:$8</definedName>
    <definedName name="_xlnm.Print_Titles" localSheetId="9">'(8)共同生活援助事業所'!$8:$8</definedName>
    <definedName name="_xlnm.Print_Titles" localSheetId="10">'(9)多機能型事業所'!$4:$5</definedName>
  </definedNames>
  <calcPr calcId="191029"/>
</workbook>
</file>

<file path=xl/calcChain.xml><?xml version="1.0" encoding="utf-8"?>
<calcChain xmlns="http://schemas.openxmlformats.org/spreadsheetml/2006/main">
  <c r="Q65" i="53" l="1"/>
  <c r="Q64" i="53"/>
  <c r="Q63" i="53"/>
  <c r="Q62" i="53"/>
  <c r="Q61" i="53"/>
  <c r="Q60" i="53"/>
  <c r="Q59" i="53"/>
  <c r="Q58" i="53"/>
  <c r="Q128" i="56"/>
  <c r="Q127" i="56"/>
  <c r="Q126" i="56"/>
  <c r="Q125" i="56"/>
  <c r="Q124" i="56"/>
  <c r="Q123" i="56"/>
  <c r="Q122" i="56"/>
  <c r="Q121" i="56"/>
  <c r="P128" i="56"/>
  <c r="P127" i="56"/>
  <c r="P126" i="56"/>
  <c r="P125" i="56"/>
  <c r="P124" i="56"/>
  <c r="P123" i="56"/>
  <c r="P122" i="56"/>
  <c r="P121" i="56"/>
  <c r="D142" i="56"/>
  <c r="D141" i="56"/>
  <c r="D140" i="56"/>
  <c r="D139" i="56"/>
  <c r="D138" i="56"/>
  <c r="D137" i="56"/>
  <c r="D136" i="56"/>
  <c r="D135" i="56"/>
  <c r="D134" i="56"/>
  <c r="D132" i="56"/>
  <c r="D131" i="56"/>
  <c r="D130" i="56"/>
  <c r="D129" i="56"/>
  <c r="D128" i="56"/>
  <c r="D127" i="56"/>
  <c r="D126" i="56"/>
  <c r="D125" i="56"/>
  <c r="D124" i="56"/>
  <c r="D123" i="56"/>
  <c r="D122" i="56"/>
  <c r="D121" i="56"/>
  <c r="D120" i="56"/>
  <c r="E7" i="56"/>
  <c r="E6" i="56"/>
  <c r="C7" i="56"/>
  <c r="C6" i="56"/>
  <c r="H118" i="56"/>
  <c r="A118" i="56"/>
  <c r="E7" i="53"/>
  <c r="E6" i="53"/>
  <c r="C7" i="53"/>
  <c r="C6" i="53"/>
  <c r="P65" i="53"/>
  <c r="P64" i="53"/>
  <c r="P63" i="53"/>
  <c r="P62" i="53"/>
  <c r="P61" i="53"/>
  <c r="P60" i="53"/>
  <c r="P59" i="53"/>
  <c r="P58" i="53"/>
  <c r="D79" i="53"/>
  <c r="D78" i="53"/>
  <c r="D77" i="53"/>
  <c r="D76" i="53"/>
  <c r="D75" i="53"/>
  <c r="D74" i="53"/>
  <c r="D73" i="53"/>
  <c r="D72" i="53"/>
  <c r="D71" i="53"/>
  <c r="D69" i="53"/>
  <c r="D68" i="53"/>
  <c r="D67" i="53"/>
  <c r="D66" i="53"/>
  <c r="D65" i="53"/>
  <c r="D64" i="53"/>
  <c r="D63" i="53"/>
  <c r="D62" i="53"/>
  <c r="D61" i="53"/>
  <c r="D60" i="53"/>
  <c r="D59" i="53"/>
  <c r="D58" i="53"/>
  <c r="D57" i="53"/>
  <c r="H55" i="53"/>
  <c r="A55" i="53"/>
  <c r="E40" i="55" l="1"/>
  <c r="E36" i="55"/>
  <c r="E20" i="55"/>
  <c r="E15" i="55"/>
  <c r="E11" i="55"/>
  <c r="E12" i="55"/>
  <c r="E13" i="55"/>
  <c r="E14" i="55"/>
  <c r="E17" i="53"/>
  <c r="E11" i="53"/>
  <c r="Q129" i="50" l="1"/>
  <c r="E129" i="50"/>
  <c r="P96" i="56" l="1"/>
  <c r="E96" i="56"/>
  <c r="E44" i="56" l="1"/>
  <c r="Q88" i="50" l="1"/>
  <c r="E88" i="50"/>
  <c r="P70" i="55" l="1"/>
  <c r="E70" i="55"/>
  <c r="O28" i="47" l="1"/>
  <c r="E28" i="47"/>
  <c r="P120" i="55" l="1"/>
  <c r="E120" i="55"/>
  <c r="P176" i="55" l="1"/>
  <c r="E176" i="55"/>
  <c r="H191" i="55" l="1"/>
  <c r="A191" i="55"/>
  <c r="D196" i="55" l="1"/>
  <c r="E15" i="56" l="1"/>
  <c r="E10" i="56"/>
  <c r="E41" i="55"/>
  <c r="E42" i="55"/>
  <c r="E17" i="55"/>
  <c r="E15" i="53"/>
  <c r="E16" i="53"/>
  <c r="E13" i="52"/>
  <c r="E10" i="31"/>
  <c r="E40" i="50"/>
  <c r="E10" i="50" l="1"/>
  <c r="R178" i="50" l="1"/>
  <c r="R175" i="50"/>
  <c r="R174" i="50"/>
  <c r="H171" i="50"/>
  <c r="A171" i="50"/>
  <c r="P116" i="56" l="1"/>
  <c r="E116" i="56"/>
  <c r="P115" i="56"/>
  <c r="E115" i="56"/>
  <c r="P114" i="56"/>
  <c r="E114" i="56"/>
  <c r="P113" i="56"/>
  <c r="E113" i="56"/>
  <c r="P112" i="56"/>
  <c r="E112" i="56"/>
  <c r="P111" i="56"/>
  <c r="E111" i="56"/>
  <c r="P110" i="56"/>
  <c r="E110" i="56"/>
  <c r="P109" i="56"/>
  <c r="E109" i="56"/>
  <c r="P108" i="56"/>
  <c r="E108" i="56"/>
  <c r="P107" i="56"/>
  <c r="E107" i="56"/>
  <c r="P106" i="56"/>
  <c r="E106" i="56"/>
  <c r="P105" i="56"/>
  <c r="E105" i="56"/>
  <c r="P104" i="56"/>
  <c r="E104" i="56"/>
  <c r="P103" i="56"/>
  <c r="E103" i="56"/>
  <c r="P102" i="56"/>
  <c r="E102" i="56"/>
  <c r="P101" i="56"/>
  <c r="E101" i="56"/>
  <c r="P100" i="56"/>
  <c r="E100" i="56"/>
  <c r="P99" i="56"/>
  <c r="E99" i="56"/>
  <c r="P98" i="56"/>
  <c r="E98" i="56"/>
  <c r="P97" i="56"/>
  <c r="E97" i="56"/>
  <c r="P94" i="56"/>
  <c r="E94" i="56"/>
  <c r="P93" i="56"/>
  <c r="E93" i="56"/>
  <c r="P92" i="56"/>
  <c r="E92" i="56"/>
  <c r="P91" i="56"/>
  <c r="E91" i="56"/>
  <c r="P90" i="56"/>
  <c r="E90" i="56"/>
  <c r="P89" i="56"/>
  <c r="E89" i="56"/>
  <c r="P88" i="56"/>
  <c r="E88" i="56"/>
  <c r="P87" i="56"/>
  <c r="E87" i="56"/>
  <c r="P86" i="56"/>
  <c r="E86" i="56"/>
  <c r="P85" i="56"/>
  <c r="E85" i="56"/>
  <c r="P84" i="56"/>
  <c r="E84" i="56"/>
  <c r="P83" i="56"/>
  <c r="E83" i="56"/>
  <c r="P82" i="56"/>
  <c r="E82" i="56"/>
  <c r="P81" i="56"/>
  <c r="E81" i="56"/>
  <c r="P80" i="56"/>
  <c r="E80" i="56"/>
  <c r="P79" i="56"/>
  <c r="E79" i="56"/>
  <c r="P78" i="56"/>
  <c r="E78" i="56"/>
  <c r="P77" i="56"/>
  <c r="E77" i="56"/>
  <c r="P76" i="56"/>
  <c r="E76" i="56"/>
  <c r="P75" i="56"/>
  <c r="E75" i="56"/>
  <c r="P74" i="56"/>
  <c r="E74" i="56"/>
  <c r="P73" i="56"/>
  <c r="E73" i="56"/>
  <c r="P72" i="56"/>
  <c r="E72" i="56"/>
  <c r="P71" i="56"/>
  <c r="E71" i="56"/>
  <c r="P70" i="56"/>
  <c r="E70" i="56"/>
  <c r="P69" i="56"/>
  <c r="E69" i="56"/>
  <c r="P68" i="56"/>
  <c r="E68" i="56"/>
  <c r="P67" i="56"/>
  <c r="E67" i="56"/>
  <c r="P66" i="56"/>
  <c r="E66" i="56"/>
  <c r="P65" i="56"/>
  <c r="E65" i="56"/>
  <c r="P64" i="56"/>
  <c r="E64" i="56"/>
  <c r="P63" i="56"/>
  <c r="E63" i="56"/>
  <c r="P62" i="56"/>
  <c r="E62" i="56"/>
  <c r="P61" i="56"/>
  <c r="E61" i="56"/>
  <c r="P60" i="56"/>
  <c r="E60" i="56"/>
  <c r="P59" i="56"/>
  <c r="E59" i="56"/>
  <c r="P58" i="56"/>
  <c r="E58" i="56"/>
  <c r="P57" i="56"/>
  <c r="E57" i="56"/>
  <c r="P56" i="56"/>
  <c r="E56" i="56"/>
  <c r="P55" i="56"/>
  <c r="E55" i="56"/>
  <c r="P54" i="56"/>
  <c r="E54" i="56"/>
  <c r="P53" i="56"/>
  <c r="E53" i="56"/>
  <c r="P52" i="56"/>
  <c r="E52" i="56"/>
  <c r="P51" i="56"/>
  <c r="E51" i="56"/>
  <c r="P50" i="56"/>
  <c r="E50" i="56"/>
  <c r="P49" i="56"/>
  <c r="E49" i="56"/>
  <c r="P48" i="56"/>
  <c r="E48" i="56"/>
  <c r="P47" i="56"/>
  <c r="E47" i="56"/>
  <c r="P46" i="56"/>
  <c r="E46" i="56"/>
  <c r="E43" i="56"/>
  <c r="P42" i="56"/>
  <c r="E42" i="56"/>
  <c r="P41" i="56"/>
  <c r="E41" i="56"/>
  <c r="P40" i="56"/>
  <c r="E40" i="56"/>
  <c r="P39" i="56"/>
  <c r="E39" i="56"/>
  <c r="P38" i="56"/>
  <c r="E38" i="56"/>
  <c r="P37" i="56"/>
  <c r="E37" i="56"/>
  <c r="P36" i="56"/>
  <c r="E36" i="56"/>
  <c r="P35" i="56"/>
  <c r="E35" i="56"/>
  <c r="P34" i="56"/>
  <c r="E34" i="56"/>
  <c r="P33" i="56"/>
  <c r="E33" i="56"/>
  <c r="P32" i="56"/>
  <c r="E32" i="56"/>
  <c r="P31" i="56"/>
  <c r="E31" i="56"/>
  <c r="P30" i="56"/>
  <c r="E30" i="56"/>
  <c r="P29" i="56"/>
  <c r="E29" i="56"/>
  <c r="P28" i="56"/>
  <c r="E28" i="56"/>
  <c r="P27" i="56"/>
  <c r="E27" i="56"/>
  <c r="P26" i="56"/>
  <c r="E26" i="56"/>
  <c r="E25" i="56"/>
  <c r="E24" i="56"/>
  <c r="E23" i="56"/>
  <c r="E22" i="56"/>
  <c r="E21" i="56"/>
  <c r="E20" i="56"/>
  <c r="E19" i="56"/>
  <c r="E18" i="56"/>
  <c r="E17" i="56"/>
  <c r="P16" i="56"/>
  <c r="E16" i="56"/>
  <c r="P15" i="56"/>
  <c r="P14" i="56"/>
  <c r="E14" i="56"/>
  <c r="P13" i="56"/>
  <c r="E13" i="56"/>
  <c r="P12" i="56"/>
  <c r="E12" i="56"/>
  <c r="P11" i="56"/>
  <c r="E11" i="56"/>
  <c r="P10" i="56"/>
  <c r="P9" i="56"/>
  <c r="E9" i="56"/>
  <c r="Q196" i="55"/>
  <c r="D193" i="55"/>
  <c r="D215" i="55"/>
  <c r="D214" i="55"/>
  <c r="D213" i="55"/>
  <c r="D212" i="55"/>
  <c r="D211" i="55"/>
  <c r="D210" i="55"/>
  <c r="D209" i="55"/>
  <c r="D208" i="55"/>
  <c r="D207" i="55"/>
  <c r="D205" i="55"/>
  <c r="D204" i="55"/>
  <c r="D203" i="55"/>
  <c r="D202" i="55"/>
  <c r="Q201" i="55"/>
  <c r="P201" i="55"/>
  <c r="D201" i="55"/>
  <c r="Q200" i="55"/>
  <c r="P200" i="55"/>
  <c r="D200" i="55"/>
  <c r="Q199" i="55"/>
  <c r="P199" i="55"/>
  <c r="D199" i="55"/>
  <c r="Q198" i="55"/>
  <c r="P198" i="55"/>
  <c r="D198" i="55"/>
  <c r="Q197" i="55"/>
  <c r="P197" i="55"/>
  <c r="D197" i="55"/>
  <c r="P196" i="55"/>
  <c r="Q195" i="55"/>
  <c r="P195" i="55"/>
  <c r="D195" i="55"/>
  <c r="Q194" i="55"/>
  <c r="P194" i="55"/>
  <c r="D194" i="55"/>
  <c r="P190" i="55"/>
  <c r="E190" i="55"/>
  <c r="P189" i="55"/>
  <c r="E189" i="55"/>
  <c r="P188" i="55"/>
  <c r="E188" i="55"/>
  <c r="P186" i="55"/>
  <c r="E186" i="55"/>
  <c r="P185" i="55"/>
  <c r="E185" i="55"/>
  <c r="P184" i="55"/>
  <c r="E184" i="55"/>
  <c r="P183" i="55"/>
  <c r="E183" i="55"/>
  <c r="P182" i="55"/>
  <c r="E182" i="55"/>
  <c r="P181" i="55"/>
  <c r="E181" i="55"/>
  <c r="P180" i="55"/>
  <c r="E180" i="55"/>
  <c r="P179" i="55"/>
  <c r="E179" i="55"/>
  <c r="P178" i="55"/>
  <c r="E178" i="55"/>
  <c r="P177" i="55"/>
  <c r="E177" i="55"/>
  <c r="P175" i="55"/>
  <c r="E175" i="55"/>
  <c r="P174" i="55"/>
  <c r="E174" i="55"/>
  <c r="P173" i="55"/>
  <c r="E173" i="55"/>
  <c r="E172" i="55"/>
  <c r="P171" i="55"/>
  <c r="E171" i="55"/>
  <c r="P170" i="55"/>
  <c r="E170" i="55"/>
  <c r="P169" i="55"/>
  <c r="E169" i="55"/>
  <c r="P168" i="55"/>
  <c r="E168" i="55"/>
  <c r="P167" i="55"/>
  <c r="E167" i="55"/>
  <c r="P166" i="55"/>
  <c r="E166" i="55"/>
  <c r="P165" i="55"/>
  <c r="E165" i="55"/>
  <c r="P164" i="55"/>
  <c r="E164" i="55"/>
  <c r="P163" i="55"/>
  <c r="E163" i="55"/>
  <c r="P162" i="55"/>
  <c r="E162" i="55"/>
  <c r="P161" i="55"/>
  <c r="E161" i="55"/>
  <c r="P160" i="55"/>
  <c r="E160" i="55"/>
  <c r="P159" i="55"/>
  <c r="E159" i="55"/>
  <c r="P158" i="55"/>
  <c r="E158" i="55"/>
  <c r="P157" i="55"/>
  <c r="E157" i="55"/>
  <c r="P156" i="55"/>
  <c r="E156" i="55"/>
  <c r="P155" i="55"/>
  <c r="E155" i="55"/>
  <c r="P154" i="55"/>
  <c r="E154" i="55"/>
  <c r="P153" i="55"/>
  <c r="E153" i="55"/>
  <c r="P152" i="55"/>
  <c r="E152" i="55"/>
  <c r="P151" i="55"/>
  <c r="E151" i="55"/>
  <c r="P150" i="55"/>
  <c r="E150" i="55"/>
  <c r="P149" i="55"/>
  <c r="E149" i="55"/>
  <c r="P148" i="55"/>
  <c r="E148" i="55"/>
  <c r="P147" i="55"/>
  <c r="E147" i="55"/>
  <c r="P146" i="55"/>
  <c r="E146" i="55"/>
  <c r="P145" i="55"/>
  <c r="E145" i="55"/>
  <c r="P144" i="55"/>
  <c r="E144" i="55"/>
  <c r="P143" i="55"/>
  <c r="E143" i="55"/>
  <c r="E142" i="55"/>
  <c r="P141" i="55"/>
  <c r="E141" i="55"/>
  <c r="P140" i="55"/>
  <c r="E140" i="55"/>
  <c r="P139" i="55"/>
  <c r="E139" i="55"/>
  <c r="P138" i="55"/>
  <c r="E138" i="55"/>
  <c r="P137" i="55"/>
  <c r="E137" i="55"/>
  <c r="P136" i="55"/>
  <c r="E136" i="55"/>
  <c r="P135" i="55"/>
  <c r="E135" i="55"/>
  <c r="P134" i="55"/>
  <c r="E134" i="55"/>
  <c r="P133" i="55"/>
  <c r="E133" i="55"/>
  <c r="P132" i="55"/>
  <c r="E132" i="55"/>
  <c r="P131" i="55"/>
  <c r="E131" i="55"/>
  <c r="P130" i="55"/>
  <c r="E130" i="55"/>
  <c r="P129" i="55"/>
  <c r="E129" i="55"/>
  <c r="P128" i="55"/>
  <c r="E128" i="55"/>
  <c r="P127" i="55"/>
  <c r="E127" i="55"/>
  <c r="E125" i="55"/>
  <c r="E124" i="55"/>
  <c r="P123" i="55"/>
  <c r="E123" i="55"/>
  <c r="P122" i="55"/>
  <c r="E122" i="55"/>
  <c r="P121" i="55"/>
  <c r="E121" i="55"/>
  <c r="P119" i="55"/>
  <c r="E119" i="55"/>
  <c r="P118" i="55"/>
  <c r="E118" i="55"/>
  <c r="P117" i="55"/>
  <c r="E117" i="55"/>
  <c r="P116" i="55"/>
  <c r="E116" i="55"/>
  <c r="P115" i="55"/>
  <c r="E115" i="55"/>
  <c r="P114" i="55"/>
  <c r="E114" i="55"/>
  <c r="P113" i="55"/>
  <c r="E113" i="55"/>
  <c r="P112" i="55"/>
  <c r="E112" i="55"/>
  <c r="P111" i="55"/>
  <c r="E111" i="55"/>
  <c r="P110" i="55"/>
  <c r="E110" i="55"/>
  <c r="P109" i="55"/>
  <c r="E109" i="55"/>
  <c r="E108" i="55"/>
  <c r="P107" i="55"/>
  <c r="E107" i="55"/>
  <c r="P106" i="55"/>
  <c r="E106" i="55"/>
  <c r="P105" i="55"/>
  <c r="E105" i="55"/>
  <c r="P104" i="55"/>
  <c r="E104" i="55"/>
  <c r="P103" i="55"/>
  <c r="E103" i="55"/>
  <c r="P102" i="55"/>
  <c r="E102" i="55"/>
  <c r="P100" i="55"/>
  <c r="E100" i="55"/>
  <c r="P99" i="55"/>
  <c r="E99" i="55"/>
  <c r="P98" i="55"/>
  <c r="E98" i="55"/>
  <c r="P97" i="55"/>
  <c r="E97" i="55"/>
  <c r="P96" i="55"/>
  <c r="E96" i="55"/>
  <c r="P95" i="55"/>
  <c r="E95" i="55"/>
  <c r="P94" i="55"/>
  <c r="E94" i="55"/>
  <c r="P93" i="55"/>
  <c r="E93" i="55"/>
  <c r="P92" i="55"/>
  <c r="E92" i="55"/>
  <c r="P91" i="55"/>
  <c r="E91" i="55"/>
  <c r="P90" i="55"/>
  <c r="E90" i="55"/>
  <c r="P89" i="55"/>
  <c r="E89" i="55"/>
  <c r="P88" i="55"/>
  <c r="E88" i="55"/>
  <c r="P87" i="55"/>
  <c r="E87" i="55"/>
  <c r="P86" i="55"/>
  <c r="E86" i="55"/>
  <c r="P85" i="55"/>
  <c r="E85" i="55"/>
  <c r="P84" i="55"/>
  <c r="E84" i="55"/>
  <c r="P83" i="55"/>
  <c r="E83" i="55"/>
  <c r="P82" i="55"/>
  <c r="E82" i="55"/>
  <c r="P81" i="55"/>
  <c r="E81" i="55"/>
  <c r="P80" i="55"/>
  <c r="E80" i="55"/>
  <c r="P79" i="55"/>
  <c r="E79" i="55"/>
  <c r="P78" i="55"/>
  <c r="E78" i="55"/>
  <c r="P77" i="55"/>
  <c r="E77" i="55"/>
  <c r="P76" i="55"/>
  <c r="E76" i="55"/>
  <c r="P75" i="55"/>
  <c r="E75" i="55"/>
  <c r="P74" i="55"/>
  <c r="E74" i="55"/>
  <c r="P73" i="55"/>
  <c r="E73" i="55"/>
  <c r="P72" i="55"/>
  <c r="E72" i="55"/>
  <c r="P69" i="55"/>
  <c r="E69" i="55"/>
  <c r="P68" i="55"/>
  <c r="E68" i="55"/>
  <c r="P67" i="55"/>
  <c r="E67" i="55"/>
  <c r="P66" i="55"/>
  <c r="E66" i="55"/>
  <c r="P65" i="55"/>
  <c r="E65" i="55"/>
  <c r="P64" i="55"/>
  <c r="E64" i="55"/>
  <c r="P63" i="55"/>
  <c r="E63" i="55"/>
  <c r="P62" i="55"/>
  <c r="E62" i="55"/>
  <c r="P61" i="55"/>
  <c r="E61" i="55"/>
  <c r="P60" i="55"/>
  <c r="E60" i="55"/>
  <c r="P59" i="55"/>
  <c r="E59" i="55"/>
  <c r="P58" i="55"/>
  <c r="E58" i="55"/>
  <c r="P57" i="55"/>
  <c r="E57" i="55"/>
  <c r="P56" i="55"/>
  <c r="E56" i="55"/>
  <c r="P55" i="55"/>
  <c r="E55" i="55"/>
  <c r="P54" i="55"/>
  <c r="E54" i="55"/>
  <c r="P53" i="55"/>
  <c r="E53" i="55"/>
  <c r="P52" i="55"/>
  <c r="E52" i="55"/>
  <c r="P51" i="55"/>
  <c r="E51" i="55"/>
  <c r="P50" i="55"/>
  <c r="E50" i="55"/>
  <c r="P49" i="55"/>
  <c r="E49" i="55"/>
  <c r="P48" i="55"/>
  <c r="E48" i="55"/>
  <c r="E39" i="55"/>
  <c r="E38" i="55"/>
  <c r="E37" i="55"/>
  <c r="E35" i="55"/>
  <c r="E34" i="55"/>
  <c r="P33" i="55"/>
  <c r="E33" i="55"/>
  <c r="P32" i="55"/>
  <c r="E32" i="55"/>
  <c r="P31" i="55"/>
  <c r="E31" i="55"/>
  <c r="P30" i="55"/>
  <c r="E30" i="55"/>
  <c r="P29" i="55"/>
  <c r="E29" i="55"/>
  <c r="P28" i="55"/>
  <c r="E28" i="55"/>
  <c r="E27" i="55"/>
  <c r="P26" i="55"/>
  <c r="E26" i="55"/>
  <c r="P25" i="55"/>
  <c r="E25" i="55"/>
  <c r="P24" i="55"/>
  <c r="E24" i="55"/>
  <c r="P23" i="55"/>
  <c r="E23" i="55"/>
  <c r="P22" i="55"/>
  <c r="E22" i="55"/>
  <c r="P21" i="55"/>
  <c r="E21" i="55"/>
  <c r="P20" i="55"/>
  <c r="P19" i="55"/>
  <c r="E19" i="55"/>
  <c r="P18" i="55"/>
  <c r="E18" i="55"/>
  <c r="P17" i="55"/>
  <c r="P16" i="55"/>
  <c r="E16" i="55"/>
  <c r="P15" i="55"/>
  <c r="P14" i="55"/>
  <c r="P13" i="55"/>
  <c r="P12" i="55"/>
  <c r="P11" i="55"/>
  <c r="P10" i="55"/>
  <c r="E10" i="55"/>
  <c r="P9" i="55"/>
  <c r="E9" i="55"/>
  <c r="P53" i="53"/>
  <c r="E53" i="53"/>
  <c r="P52" i="53"/>
  <c r="E52" i="53"/>
  <c r="P51" i="53"/>
  <c r="E51" i="53"/>
  <c r="P50" i="53"/>
  <c r="E50" i="53"/>
  <c r="P49" i="53"/>
  <c r="E49" i="53"/>
  <c r="P48" i="53"/>
  <c r="E48" i="53"/>
  <c r="P47" i="53"/>
  <c r="E47" i="53"/>
  <c r="P46" i="53"/>
  <c r="E46" i="53"/>
  <c r="P45" i="53"/>
  <c r="E45" i="53"/>
  <c r="P44" i="53"/>
  <c r="E44" i="53"/>
  <c r="P43" i="53"/>
  <c r="E43" i="53"/>
  <c r="P42" i="53"/>
  <c r="E42" i="53"/>
  <c r="P41" i="53"/>
  <c r="E41" i="53"/>
  <c r="P40" i="53"/>
  <c r="E40" i="53"/>
  <c r="P39" i="53"/>
  <c r="E39" i="53"/>
  <c r="P38" i="53"/>
  <c r="E38" i="53"/>
  <c r="P37" i="53"/>
  <c r="E37" i="53"/>
  <c r="P36" i="53"/>
  <c r="E36" i="53"/>
  <c r="P35" i="53"/>
  <c r="E35" i="53"/>
  <c r="P34" i="53"/>
  <c r="E34" i="53"/>
  <c r="P33" i="53"/>
  <c r="E33" i="53"/>
  <c r="P32" i="53"/>
  <c r="E32" i="53"/>
  <c r="P31" i="53"/>
  <c r="E31" i="53"/>
  <c r="P30" i="53"/>
  <c r="E30" i="53"/>
  <c r="P29" i="53"/>
  <c r="E29" i="53"/>
  <c r="P28" i="53"/>
  <c r="E28" i="53"/>
  <c r="E27" i="53"/>
  <c r="E26" i="53"/>
  <c r="P25" i="53"/>
  <c r="E25" i="53"/>
  <c r="P24" i="53"/>
  <c r="E24" i="53"/>
  <c r="P23" i="53"/>
  <c r="E23" i="53"/>
  <c r="P22" i="53"/>
  <c r="E22" i="53"/>
  <c r="P21" i="53"/>
  <c r="E21" i="53"/>
  <c r="P19" i="53"/>
  <c r="E19" i="53"/>
  <c r="P18" i="53"/>
  <c r="E18" i="53"/>
  <c r="P14" i="53"/>
  <c r="E14" i="53"/>
  <c r="P13" i="53"/>
  <c r="E13" i="53"/>
  <c r="P12" i="53"/>
  <c r="E12" i="53"/>
  <c r="P11" i="53"/>
  <c r="P10" i="53"/>
  <c r="E10" i="53"/>
  <c r="P9" i="53"/>
  <c r="E9" i="53"/>
  <c r="C5" i="53" l="1"/>
  <c r="C7" i="55"/>
  <c r="P202" i="55"/>
  <c r="E6" i="55"/>
  <c r="E7" i="55"/>
  <c r="D206" i="55"/>
  <c r="D216" i="55"/>
  <c r="C6" i="55"/>
  <c r="E5" i="53"/>
  <c r="E4" i="53" s="1"/>
  <c r="D133" i="56"/>
  <c r="P129" i="56"/>
  <c r="Q129" i="56"/>
  <c r="D143" i="56"/>
  <c r="Q202" i="55"/>
  <c r="D70" i="53"/>
  <c r="P66" i="53"/>
  <c r="Q66" i="53"/>
  <c r="D80" i="53"/>
  <c r="D63" i="52"/>
  <c r="D62" i="52"/>
  <c r="D61" i="52"/>
  <c r="D60" i="52"/>
  <c r="D59" i="52"/>
  <c r="D58" i="52"/>
  <c r="D57" i="52"/>
  <c r="D56" i="52"/>
  <c r="D55" i="52"/>
  <c r="D53" i="52"/>
  <c r="D52" i="52"/>
  <c r="D51" i="52"/>
  <c r="D50" i="52"/>
  <c r="Q49" i="52"/>
  <c r="P49" i="52"/>
  <c r="D49" i="52"/>
  <c r="Q48" i="52"/>
  <c r="P48" i="52"/>
  <c r="D48" i="52"/>
  <c r="Q47" i="52"/>
  <c r="P47" i="52"/>
  <c r="D47" i="52"/>
  <c r="Q46" i="52"/>
  <c r="P46" i="52"/>
  <c r="D46" i="52"/>
  <c r="Q45" i="52"/>
  <c r="P45" i="52"/>
  <c r="D45" i="52"/>
  <c r="Q44" i="52"/>
  <c r="P44" i="52"/>
  <c r="D44" i="52"/>
  <c r="Q43" i="52"/>
  <c r="P43" i="52"/>
  <c r="D43" i="52"/>
  <c r="Q42" i="52"/>
  <c r="P42" i="52"/>
  <c r="D42" i="52"/>
  <c r="D41" i="52"/>
  <c r="H39" i="52"/>
  <c r="A39" i="52"/>
  <c r="P38" i="52"/>
  <c r="E38" i="52"/>
  <c r="P37" i="52"/>
  <c r="E37" i="52"/>
  <c r="P36" i="52"/>
  <c r="E36" i="52"/>
  <c r="P35" i="52"/>
  <c r="E35" i="52"/>
  <c r="P34" i="52"/>
  <c r="E34" i="52"/>
  <c r="P33" i="52"/>
  <c r="E33" i="52"/>
  <c r="P32" i="52"/>
  <c r="E32" i="52"/>
  <c r="P31" i="52"/>
  <c r="E31" i="52"/>
  <c r="P30" i="52"/>
  <c r="E30" i="52"/>
  <c r="P29" i="52"/>
  <c r="E29" i="52"/>
  <c r="P28" i="52"/>
  <c r="E28" i="52"/>
  <c r="P27" i="52"/>
  <c r="E27" i="52"/>
  <c r="P26" i="52"/>
  <c r="E26" i="52"/>
  <c r="P25" i="52"/>
  <c r="E25" i="52"/>
  <c r="P24" i="52"/>
  <c r="E24" i="52"/>
  <c r="P23" i="52"/>
  <c r="E23" i="52"/>
  <c r="P22" i="52"/>
  <c r="E22" i="52"/>
  <c r="P21" i="52"/>
  <c r="E21" i="52"/>
  <c r="P20" i="52"/>
  <c r="E20" i="52"/>
  <c r="P19" i="52"/>
  <c r="E19" i="52"/>
  <c r="P18" i="52"/>
  <c r="E18" i="52"/>
  <c r="P17" i="52"/>
  <c r="E17" i="52"/>
  <c r="P16" i="52"/>
  <c r="E16" i="52"/>
  <c r="P12" i="52"/>
  <c r="E12" i="52"/>
  <c r="P11" i="52"/>
  <c r="E11" i="52"/>
  <c r="P10" i="52"/>
  <c r="E10" i="52"/>
  <c r="D195" i="50"/>
  <c r="D194" i="50"/>
  <c r="D193" i="50"/>
  <c r="D192" i="50"/>
  <c r="D191" i="50"/>
  <c r="D190" i="50"/>
  <c r="D189" i="50"/>
  <c r="D188" i="50"/>
  <c r="D187" i="50"/>
  <c r="D185" i="50"/>
  <c r="D184" i="50"/>
  <c r="D183" i="50"/>
  <c r="D182" i="50"/>
  <c r="R181" i="50"/>
  <c r="Q181" i="50"/>
  <c r="D181" i="50"/>
  <c r="R180" i="50"/>
  <c r="Q180" i="50"/>
  <c r="D180" i="50"/>
  <c r="R179" i="50"/>
  <c r="Q179" i="50"/>
  <c r="D179" i="50"/>
  <c r="Q178" i="50"/>
  <c r="D178" i="50"/>
  <c r="R177" i="50"/>
  <c r="Q177" i="50"/>
  <c r="D177" i="50"/>
  <c r="R176" i="50"/>
  <c r="Q176" i="50"/>
  <c r="D176" i="50"/>
  <c r="Q175" i="50"/>
  <c r="D175" i="50"/>
  <c r="Q174" i="50"/>
  <c r="D174" i="50"/>
  <c r="D173" i="50"/>
  <c r="Q170" i="50"/>
  <c r="E170" i="50"/>
  <c r="Q169" i="50"/>
  <c r="E169" i="50"/>
  <c r="Q168" i="50"/>
  <c r="E168" i="50"/>
  <c r="Q167" i="50"/>
  <c r="E167" i="50"/>
  <c r="Q166" i="50"/>
  <c r="E166" i="50"/>
  <c r="Q165" i="50"/>
  <c r="E165" i="50"/>
  <c r="Q164" i="50"/>
  <c r="E164" i="50"/>
  <c r="Q163" i="50"/>
  <c r="E163" i="50"/>
  <c r="Q162" i="50"/>
  <c r="E162" i="50"/>
  <c r="Q161" i="50"/>
  <c r="E161" i="50"/>
  <c r="Q160" i="50"/>
  <c r="E160" i="50"/>
  <c r="Q159" i="50"/>
  <c r="E159" i="50"/>
  <c r="Q158" i="50"/>
  <c r="E158" i="50"/>
  <c r="Q157" i="50"/>
  <c r="E157" i="50"/>
  <c r="Q156" i="50"/>
  <c r="E156" i="50"/>
  <c r="Q155" i="50"/>
  <c r="E155" i="50"/>
  <c r="Q154" i="50"/>
  <c r="E154" i="50"/>
  <c r="Q153" i="50"/>
  <c r="E153" i="50"/>
  <c r="Q152" i="50"/>
  <c r="E152" i="50"/>
  <c r="Q151" i="50"/>
  <c r="E151" i="50"/>
  <c r="Q150" i="50"/>
  <c r="E150" i="50"/>
  <c r="Q149" i="50"/>
  <c r="E149" i="50"/>
  <c r="Q148" i="50"/>
  <c r="E148" i="50"/>
  <c r="Q147" i="50"/>
  <c r="E147" i="50"/>
  <c r="Q146" i="50"/>
  <c r="E146" i="50"/>
  <c r="Q145" i="50"/>
  <c r="E145" i="50"/>
  <c r="Q144" i="50"/>
  <c r="E144" i="50"/>
  <c r="Q143" i="50"/>
  <c r="E143" i="50"/>
  <c r="Q142" i="50"/>
  <c r="E142" i="50"/>
  <c r="Q141" i="50"/>
  <c r="E141" i="50"/>
  <c r="Q140" i="50"/>
  <c r="E140" i="50"/>
  <c r="Q139" i="50"/>
  <c r="E139" i="50"/>
  <c r="Q138" i="50"/>
  <c r="E138" i="50"/>
  <c r="Q137" i="50"/>
  <c r="E137" i="50"/>
  <c r="E136" i="50"/>
  <c r="E135" i="50"/>
  <c r="Q134" i="50"/>
  <c r="E134" i="50"/>
  <c r="Q133" i="50"/>
  <c r="E133" i="50"/>
  <c r="Q132" i="50"/>
  <c r="E132" i="50"/>
  <c r="Q131" i="50"/>
  <c r="E131" i="50"/>
  <c r="Q130" i="50"/>
  <c r="E130" i="50"/>
  <c r="Q128" i="50"/>
  <c r="E128" i="50"/>
  <c r="Q127" i="50"/>
  <c r="E127" i="50"/>
  <c r="Q126" i="50"/>
  <c r="E126" i="50"/>
  <c r="Q125" i="50"/>
  <c r="E125" i="50"/>
  <c r="Q124" i="50"/>
  <c r="E124" i="50"/>
  <c r="Q123" i="50"/>
  <c r="E123" i="50"/>
  <c r="Q122" i="50"/>
  <c r="E122" i="50"/>
  <c r="Q121" i="50"/>
  <c r="E121" i="50"/>
  <c r="Q120" i="50"/>
  <c r="E120" i="50"/>
  <c r="Q119" i="50"/>
  <c r="E119" i="50"/>
  <c r="E118" i="50"/>
  <c r="Q117" i="50"/>
  <c r="E117" i="50"/>
  <c r="Q116" i="50"/>
  <c r="E116" i="50"/>
  <c r="Q115" i="50"/>
  <c r="E115" i="50"/>
  <c r="Q114" i="50"/>
  <c r="E114" i="50"/>
  <c r="Q113" i="50"/>
  <c r="E113" i="50"/>
  <c r="Q112" i="50"/>
  <c r="E112" i="50"/>
  <c r="Q111" i="50"/>
  <c r="E111" i="50"/>
  <c r="Q110" i="50"/>
  <c r="E110" i="50"/>
  <c r="Q109" i="50"/>
  <c r="E109" i="50"/>
  <c r="Q108" i="50"/>
  <c r="E108" i="50"/>
  <c r="Q107" i="50"/>
  <c r="E107" i="50"/>
  <c r="Q106" i="50"/>
  <c r="E106" i="50"/>
  <c r="Q105" i="50"/>
  <c r="E105" i="50"/>
  <c r="Q104" i="50"/>
  <c r="E104" i="50"/>
  <c r="Q103" i="50"/>
  <c r="E103" i="50"/>
  <c r="Q102" i="50"/>
  <c r="E102" i="50"/>
  <c r="Q101" i="50"/>
  <c r="E101" i="50"/>
  <c r="Q100" i="50"/>
  <c r="E100" i="50"/>
  <c r="Q99" i="50"/>
  <c r="E99" i="50"/>
  <c r="Q98" i="50"/>
  <c r="E98" i="50"/>
  <c r="Q97" i="50"/>
  <c r="E97" i="50"/>
  <c r="Q96" i="50"/>
  <c r="E96" i="50"/>
  <c r="Q95" i="50"/>
  <c r="E95" i="50"/>
  <c r="Q94" i="50"/>
  <c r="E94" i="50"/>
  <c r="Q93" i="50"/>
  <c r="E93" i="50"/>
  <c r="Q92" i="50"/>
  <c r="E92" i="50"/>
  <c r="Q91" i="50"/>
  <c r="E91" i="50"/>
  <c r="Q90" i="50"/>
  <c r="E90" i="50"/>
  <c r="Q89" i="50"/>
  <c r="E89" i="50"/>
  <c r="Q87" i="50"/>
  <c r="E87" i="50"/>
  <c r="Q86" i="50"/>
  <c r="E86" i="50"/>
  <c r="Q85" i="50"/>
  <c r="E85" i="50"/>
  <c r="Q84" i="50"/>
  <c r="E84" i="50"/>
  <c r="Q83" i="50"/>
  <c r="E83" i="50"/>
  <c r="Q82" i="50"/>
  <c r="E82" i="50"/>
  <c r="Q81" i="50"/>
  <c r="E81" i="50"/>
  <c r="Q80" i="50"/>
  <c r="E80" i="50"/>
  <c r="Q79" i="50"/>
  <c r="E79" i="50"/>
  <c r="Q78" i="50"/>
  <c r="E78" i="50"/>
  <c r="Q77" i="50"/>
  <c r="E77" i="50"/>
  <c r="Q76" i="50"/>
  <c r="E76" i="50"/>
  <c r="Q75" i="50"/>
  <c r="E75" i="50"/>
  <c r="Q74" i="50"/>
  <c r="E74" i="50"/>
  <c r="Q73" i="50"/>
  <c r="E73" i="50"/>
  <c r="Q72" i="50"/>
  <c r="E72" i="50"/>
  <c r="Q71" i="50"/>
  <c r="E71" i="50"/>
  <c r="Q70" i="50"/>
  <c r="E70" i="50"/>
  <c r="Q69" i="50"/>
  <c r="E69" i="50"/>
  <c r="Q68" i="50"/>
  <c r="E68" i="50"/>
  <c r="Q67" i="50"/>
  <c r="E67" i="50"/>
  <c r="Q66" i="50"/>
  <c r="E66" i="50"/>
  <c r="Q65" i="50"/>
  <c r="E65" i="50"/>
  <c r="Q63" i="50"/>
  <c r="E63" i="50"/>
  <c r="Q62" i="50"/>
  <c r="E62" i="50"/>
  <c r="Q61" i="50"/>
  <c r="E61" i="50"/>
  <c r="Q60" i="50"/>
  <c r="E60" i="50"/>
  <c r="Q59" i="50"/>
  <c r="E59" i="50"/>
  <c r="Q58" i="50"/>
  <c r="E58" i="50"/>
  <c r="Q57" i="50"/>
  <c r="E57" i="50"/>
  <c r="Q56" i="50"/>
  <c r="E56" i="50"/>
  <c r="E55" i="50"/>
  <c r="Q54" i="50"/>
  <c r="E54" i="50"/>
  <c r="E53" i="50"/>
  <c r="E52" i="50"/>
  <c r="E51" i="50"/>
  <c r="Q50" i="50"/>
  <c r="E50" i="50"/>
  <c r="Q49" i="50"/>
  <c r="E49" i="50"/>
  <c r="Q48" i="50"/>
  <c r="E48" i="50"/>
  <c r="Q47" i="50"/>
  <c r="E47" i="50"/>
  <c r="Q46" i="50"/>
  <c r="E46" i="50"/>
  <c r="Q45" i="50"/>
  <c r="E45" i="50"/>
  <c r="Q44" i="50"/>
  <c r="E44" i="50"/>
  <c r="Q43" i="50"/>
  <c r="E43" i="50"/>
  <c r="E39" i="50"/>
  <c r="E38" i="50"/>
  <c r="E37" i="50"/>
  <c r="E36" i="50"/>
  <c r="Q35" i="50"/>
  <c r="E35" i="50"/>
  <c r="Q34" i="50"/>
  <c r="E34" i="50"/>
  <c r="Q33" i="50"/>
  <c r="E33" i="50"/>
  <c r="Q32" i="50"/>
  <c r="E32" i="50"/>
  <c r="Q31" i="50"/>
  <c r="E31" i="50"/>
  <c r="Q30" i="50"/>
  <c r="E30" i="50"/>
  <c r="Q29" i="50"/>
  <c r="E29" i="50"/>
  <c r="Q28" i="50"/>
  <c r="E28" i="50"/>
  <c r="Q27" i="50"/>
  <c r="E27" i="50"/>
  <c r="Q26" i="50"/>
  <c r="E26" i="50"/>
  <c r="Q25" i="50"/>
  <c r="E25" i="50"/>
  <c r="Q24" i="50"/>
  <c r="E24" i="50"/>
  <c r="Q23" i="50"/>
  <c r="E23" i="50"/>
  <c r="Q22" i="50"/>
  <c r="E22" i="50"/>
  <c r="Q21" i="50"/>
  <c r="E21" i="50"/>
  <c r="Q20" i="50"/>
  <c r="E20" i="50"/>
  <c r="Q19" i="50"/>
  <c r="E19" i="50"/>
  <c r="Q18" i="50"/>
  <c r="E18" i="50"/>
  <c r="Q17" i="50"/>
  <c r="E17" i="50"/>
  <c r="Q16" i="50"/>
  <c r="E16" i="50"/>
  <c r="Q15" i="50"/>
  <c r="E15" i="50"/>
  <c r="Q14" i="50"/>
  <c r="E14" i="50"/>
  <c r="Q13" i="50"/>
  <c r="E13" i="50"/>
  <c r="Q12" i="50"/>
  <c r="E12" i="50"/>
  <c r="Q11" i="50"/>
  <c r="E11" i="50"/>
  <c r="Q10" i="50"/>
  <c r="Q9" i="50"/>
  <c r="E9" i="50"/>
  <c r="E8" i="52" l="1"/>
  <c r="C5" i="56"/>
  <c r="E5" i="55"/>
  <c r="D217" i="55"/>
  <c r="E217" i="55" s="1"/>
  <c r="E7" i="50"/>
  <c r="R182" i="50"/>
  <c r="D144" i="56"/>
  <c r="E144" i="56" s="1"/>
  <c r="E5" i="56"/>
  <c r="C5" i="55"/>
  <c r="B4" i="55" s="1"/>
  <c r="B4" i="53"/>
  <c r="D81" i="53"/>
  <c r="E81" i="53" s="1"/>
  <c r="D54" i="52"/>
  <c r="C7" i="52"/>
  <c r="P50" i="52"/>
  <c r="E7" i="52"/>
  <c r="Q50" i="52"/>
  <c r="D64" i="52"/>
  <c r="C8" i="52"/>
  <c r="E6" i="50"/>
  <c r="D186" i="50"/>
  <c r="Q182" i="50"/>
  <c r="C7" i="50"/>
  <c r="D196" i="50"/>
  <c r="C6" i="50"/>
  <c r="B4" i="56" l="1"/>
  <c r="E6" i="52"/>
  <c r="E5" i="52" s="1"/>
  <c r="C6" i="52"/>
  <c r="D65" i="52"/>
  <c r="E65" i="52" s="1"/>
  <c r="E5" i="50"/>
  <c r="E4" i="50" s="1"/>
  <c r="C5" i="50"/>
  <c r="B4" i="50" s="1"/>
  <c r="B5" i="52"/>
  <c r="D197" i="50"/>
  <c r="E197" i="50" s="1"/>
  <c r="P19" i="42" l="1"/>
  <c r="P15" i="42"/>
  <c r="P11" i="29" l="1"/>
  <c r="E11" i="29"/>
  <c r="E9" i="47" l="1"/>
  <c r="O12" i="38" l="1"/>
  <c r="E12" i="38"/>
  <c r="E19" i="31"/>
  <c r="D38" i="47" l="1"/>
  <c r="H22" i="31"/>
  <c r="H10" i="42"/>
  <c r="H13" i="29"/>
  <c r="O23" i="38" l="1"/>
  <c r="O22" i="38"/>
  <c r="O21" i="38"/>
  <c r="O20" i="38"/>
  <c r="O19" i="38"/>
  <c r="O18" i="38"/>
  <c r="O17" i="38"/>
  <c r="O16" i="38"/>
  <c r="O39" i="47"/>
  <c r="O37" i="47"/>
  <c r="Q32" i="31"/>
  <c r="A22" i="31"/>
  <c r="Q19" i="42"/>
  <c r="P17" i="42"/>
  <c r="P16" i="42"/>
  <c r="P14" i="42"/>
  <c r="P13" i="42"/>
  <c r="P21" i="42" l="1"/>
  <c r="O24" i="38"/>
  <c r="A30" i="47"/>
  <c r="D37" i="38" l="1"/>
  <c r="D36" i="38"/>
  <c r="D35" i="38"/>
  <c r="D34" i="38"/>
  <c r="D33" i="38"/>
  <c r="D32" i="38"/>
  <c r="D31" i="38"/>
  <c r="D30" i="38"/>
  <c r="D29" i="38"/>
  <c r="D38" i="38" s="1"/>
  <c r="D27" i="38"/>
  <c r="D26" i="38"/>
  <c r="D25" i="38"/>
  <c r="D24" i="38"/>
  <c r="P23" i="38"/>
  <c r="D23" i="38"/>
  <c r="P22" i="38"/>
  <c r="D22" i="38"/>
  <c r="P21" i="38"/>
  <c r="D21" i="38"/>
  <c r="P20" i="38"/>
  <c r="D20" i="38"/>
  <c r="P19" i="38"/>
  <c r="D19" i="38"/>
  <c r="P18" i="38"/>
  <c r="D18" i="38"/>
  <c r="P17" i="38"/>
  <c r="D17" i="38"/>
  <c r="P16" i="38"/>
  <c r="P24" i="38" s="1"/>
  <c r="D16" i="38"/>
  <c r="D15" i="38"/>
  <c r="A13" i="38"/>
  <c r="O11" i="38"/>
  <c r="C8" i="38" s="1"/>
  <c r="E11" i="38"/>
  <c r="O10" i="38"/>
  <c r="C7" i="38" s="1"/>
  <c r="E10" i="38"/>
  <c r="D46" i="31"/>
  <c r="D45" i="31"/>
  <c r="D44" i="31"/>
  <c r="D43" i="31"/>
  <c r="D42" i="31"/>
  <c r="D41" i="31"/>
  <c r="D40" i="31"/>
  <c r="D39" i="31"/>
  <c r="D38" i="31"/>
  <c r="D36" i="31"/>
  <c r="D35" i="31"/>
  <c r="D34" i="31"/>
  <c r="D33" i="31"/>
  <c r="P32" i="31"/>
  <c r="D32" i="31"/>
  <c r="Q31" i="31"/>
  <c r="P31" i="31"/>
  <c r="D31" i="31"/>
  <c r="Q30" i="31"/>
  <c r="P30" i="31"/>
  <c r="D30" i="31"/>
  <c r="Q29" i="31"/>
  <c r="P29" i="31"/>
  <c r="D29" i="31"/>
  <c r="Q28" i="31"/>
  <c r="P28" i="31"/>
  <c r="D28" i="31"/>
  <c r="Q27" i="31"/>
  <c r="P27" i="31"/>
  <c r="D27" i="31"/>
  <c r="Q26" i="31"/>
  <c r="P26" i="31"/>
  <c r="D26" i="31"/>
  <c r="Q25" i="31"/>
  <c r="P25" i="31"/>
  <c r="D25" i="31"/>
  <c r="D24" i="31"/>
  <c r="P21" i="31"/>
  <c r="E21" i="31"/>
  <c r="P20" i="31"/>
  <c r="E20" i="31"/>
  <c r="P18" i="31"/>
  <c r="E18" i="31"/>
  <c r="P17" i="31"/>
  <c r="E17" i="31"/>
  <c r="P16" i="31"/>
  <c r="E16" i="31"/>
  <c r="P15" i="31"/>
  <c r="E15" i="31"/>
  <c r="P14" i="31"/>
  <c r="E14" i="31"/>
  <c r="P13" i="31"/>
  <c r="E13" i="31"/>
  <c r="P12" i="31"/>
  <c r="E12" i="31"/>
  <c r="P11" i="31"/>
  <c r="E11" i="31"/>
  <c r="P9" i="31"/>
  <c r="C7" i="31" s="1"/>
  <c r="E9" i="31"/>
  <c r="D34" i="42"/>
  <c r="D33" i="42"/>
  <c r="D32" i="42"/>
  <c r="D31" i="42"/>
  <c r="D30" i="42"/>
  <c r="D29" i="42"/>
  <c r="D28" i="42"/>
  <c r="D27" i="42"/>
  <c r="D26" i="42"/>
  <c r="D24" i="42"/>
  <c r="D23" i="42"/>
  <c r="D22" i="42"/>
  <c r="D21" i="42"/>
  <c r="Q20" i="42"/>
  <c r="P20" i="42"/>
  <c r="D20" i="42"/>
  <c r="D19" i="42"/>
  <c r="Q18" i="42"/>
  <c r="P18" i="42"/>
  <c r="D18" i="42"/>
  <c r="Q17" i="42"/>
  <c r="D17" i="42"/>
  <c r="Q16" i="42"/>
  <c r="D16" i="42"/>
  <c r="Q15" i="42"/>
  <c r="D15" i="42"/>
  <c r="Q14" i="42"/>
  <c r="D14" i="42"/>
  <c r="Q13" i="42"/>
  <c r="Q21" i="42" s="1"/>
  <c r="D13" i="42"/>
  <c r="D12" i="42"/>
  <c r="A10" i="42"/>
  <c r="P9" i="42"/>
  <c r="E7" i="42" s="1"/>
  <c r="E9" i="42"/>
  <c r="C7" i="42"/>
  <c r="C6" i="42"/>
  <c r="C5" i="42" s="1"/>
  <c r="D37" i="29"/>
  <c r="D36" i="29"/>
  <c r="D35" i="29"/>
  <c r="D34" i="29"/>
  <c r="D33" i="29"/>
  <c r="D32" i="29"/>
  <c r="D31" i="29"/>
  <c r="D30" i="29"/>
  <c r="D29" i="29"/>
  <c r="D27" i="29"/>
  <c r="D26" i="29"/>
  <c r="D25" i="29"/>
  <c r="D24" i="29"/>
  <c r="Q23" i="29"/>
  <c r="P23" i="29"/>
  <c r="D23" i="29"/>
  <c r="Q22" i="29"/>
  <c r="P22" i="29"/>
  <c r="D22" i="29"/>
  <c r="Q21" i="29"/>
  <c r="P21" i="29"/>
  <c r="D21" i="29"/>
  <c r="Q20" i="29"/>
  <c r="P20" i="29"/>
  <c r="D20" i="29"/>
  <c r="Q19" i="29"/>
  <c r="P19" i="29"/>
  <c r="D19" i="29"/>
  <c r="Q18" i="29"/>
  <c r="P18" i="29"/>
  <c r="D18" i="29"/>
  <c r="Q17" i="29"/>
  <c r="P17" i="29"/>
  <c r="D17" i="29"/>
  <c r="Q16" i="29"/>
  <c r="P16" i="29"/>
  <c r="D16" i="29"/>
  <c r="D15" i="29"/>
  <c r="A13" i="29"/>
  <c r="P12" i="29"/>
  <c r="E8" i="29" s="1"/>
  <c r="E12" i="29"/>
  <c r="P10" i="29"/>
  <c r="E10" i="29"/>
  <c r="E7" i="29"/>
  <c r="C7" i="29"/>
  <c r="D54" i="47"/>
  <c r="D53" i="47"/>
  <c r="D52" i="47"/>
  <c r="D51" i="47"/>
  <c r="D50" i="47"/>
  <c r="D49" i="47"/>
  <c r="D48" i="47"/>
  <c r="D47" i="47"/>
  <c r="D46" i="47"/>
  <c r="D44" i="47"/>
  <c r="D43" i="47"/>
  <c r="D42" i="47"/>
  <c r="D41" i="47"/>
  <c r="P40" i="47"/>
  <c r="O40" i="47"/>
  <c r="D40" i="47"/>
  <c r="P39" i="47"/>
  <c r="D39" i="47"/>
  <c r="P38" i="47"/>
  <c r="O38" i="47"/>
  <c r="P37" i="47"/>
  <c r="D37" i="47"/>
  <c r="P36" i="47"/>
  <c r="O36" i="47"/>
  <c r="D36" i="47"/>
  <c r="P35" i="47"/>
  <c r="O35" i="47"/>
  <c r="D35" i="47"/>
  <c r="P34" i="47"/>
  <c r="O34" i="47"/>
  <c r="D34" i="47"/>
  <c r="P33" i="47"/>
  <c r="P41" i="47" s="1"/>
  <c r="O33" i="47"/>
  <c r="D33" i="47"/>
  <c r="D32" i="47"/>
  <c r="O29" i="47"/>
  <c r="E29" i="47"/>
  <c r="O27" i="47"/>
  <c r="E27" i="47"/>
  <c r="O26" i="47"/>
  <c r="E26" i="47"/>
  <c r="O25" i="47"/>
  <c r="O24" i="47"/>
  <c r="E24" i="47"/>
  <c r="O23" i="47"/>
  <c r="E23" i="47"/>
  <c r="O22" i="47"/>
  <c r="E22" i="47"/>
  <c r="O21" i="47"/>
  <c r="E21" i="47"/>
  <c r="O20" i="47"/>
  <c r="E20" i="47"/>
  <c r="O19" i="47"/>
  <c r="E19" i="47"/>
  <c r="O18" i="47"/>
  <c r="E18" i="47"/>
  <c r="O17" i="47"/>
  <c r="E17" i="47"/>
  <c r="O16" i="47"/>
  <c r="E16" i="47"/>
  <c r="O15" i="47"/>
  <c r="E15" i="47"/>
  <c r="O14" i="47"/>
  <c r="E14" i="47"/>
  <c r="O13" i="47"/>
  <c r="E13" i="47"/>
  <c r="O12" i="47"/>
  <c r="E12" i="47"/>
  <c r="E10" i="47"/>
  <c r="E7" i="31" l="1"/>
  <c r="E6" i="31"/>
  <c r="C6" i="31"/>
  <c r="C5" i="31" s="1"/>
  <c r="C7" i="47"/>
  <c r="D25" i="42"/>
  <c r="D36" i="42" s="1"/>
  <c r="E36" i="42" s="1"/>
  <c r="D35" i="42"/>
  <c r="D38" i="29"/>
  <c r="D28" i="29"/>
  <c r="D39" i="29" s="1"/>
  <c r="E39" i="29" s="1"/>
  <c r="P24" i="29"/>
  <c r="Q24" i="29"/>
  <c r="D28" i="38"/>
  <c r="D39" i="38" s="1"/>
  <c r="E39" i="38" s="1"/>
  <c r="C6" i="38"/>
  <c r="B5" i="38" s="1"/>
  <c r="D37" i="31"/>
  <c r="Q33" i="31"/>
  <c r="D47" i="31"/>
  <c r="P33" i="31"/>
  <c r="O41" i="47"/>
  <c r="C6" i="47"/>
  <c r="D55" i="47"/>
  <c r="D45" i="47"/>
  <c r="E6" i="42"/>
  <c r="E5" i="42" s="1"/>
  <c r="E4" i="42" s="1"/>
  <c r="E6" i="29"/>
  <c r="E5" i="29" s="1"/>
  <c r="C8" i="29"/>
  <c r="C6" i="29" s="1"/>
  <c r="E5" i="31" l="1"/>
  <c r="E4" i="31" s="1"/>
  <c r="C5" i="47"/>
  <c r="B4" i="47" s="1"/>
  <c r="B5" i="29"/>
  <c r="D56" i="47"/>
  <c r="E56" i="47" s="1"/>
  <c r="B4" i="42"/>
  <c r="B4" i="31"/>
  <c r="D48" i="31"/>
  <c r="E48" i="31" s="1"/>
</calcChain>
</file>

<file path=xl/sharedStrings.xml><?xml version="1.0" encoding="utf-8"?>
<sst xmlns="http://schemas.openxmlformats.org/spreadsheetml/2006/main" count="7978" uniqueCount="4133">
  <si>
    <t>ＮＰＯ法人
青空</t>
    <rPh sb="3" eb="5">
      <t>ホウジン</t>
    </rPh>
    <rPh sb="6" eb="8">
      <t>アオゾラ</t>
    </rPh>
    <phoneticPr fontId="3"/>
  </si>
  <si>
    <t>山田孝之</t>
    <rPh sb="0" eb="2">
      <t>ヤマダ</t>
    </rPh>
    <rPh sb="2" eb="4">
      <t>タカユキ</t>
    </rPh>
    <phoneticPr fontId="3"/>
  </si>
  <si>
    <t>小泉　眞</t>
    <rPh sb="0" eb="2">
      <t>コイズミ</t>
    </rPh>
    <rPh sb="3" eb="4">
      <t>マコト</t>
    </rPh>
    <phoneticPr fontId="3"/>
  </si>
  <si>
    <t>工房いな穂</t>
    <rPh sb="0" eb="2">
      <t>コウボウ</t>
    </rPh>
    <rPh sb="4" eb="5">
      <t>ホ</t>
    </rPh>
    <phoneticPr fontId="3"/>
  </si>
  <si>
    <t>ＮＰＯ法人
カワムラ
（片山多実枝）</t>
    <rPh sb="12" eb="14">
      <t>カタヤマ</t>
    </rPh>
    <rPh sb="14" eb="16">
      <t>タミ</t>
    </rPh>
    <rPh sb="16" eb="17">
      <t>エダ</t>
    </rPh>
    <phoneticPr fontId="3"/>
  </si>
  <si>
    <t>さつき園</t>
    <rPh sb="3" eb="4">
      <t>エン</t>
    </rPh>
    <phoneticPr fontId="3"/>
  </si>
  <si>
    <t>社会就労センター
セルプ周陽</t>
    <rPh sb="0" eb="2">
      <t>シャカイ</t>
    </rPh>
    <rPh sb="2" eb="4">
      <t>シュウロウ</t>
    </rPh>
    <rPh sb="12" eb="14">
      <t>シュウヨウ</t>
    </rPh>
    <phoneticPr fontId="3"/>
  </si>
  <si>
    <t>佐伯　豪</t>
    <rPh sb="0" eb="2">
      <t>サエキ</t>
    </rPh>
    <rPh sb="3" eb="4">
      <t>ゴウ</t>
    </rPh>
    <phoneticPr fontId="3"/>
  </si>
  <si>
    <t>ワークショップ
白壁</t>
    <rPh sb="8" eb="10">
      <t>シラカベ</t>
    </rPh>
    <phoneticPr fontId="3"/>
  </si>
  <si>
    <t>ふれあいショップ　
一粒の麦</t>
    <rPh sb="10" eb="12">
      <t>ヒトツブ</t>
    </rPh>
    <rPh sb="13" eb="14">
      <t>ムギ</t>
    </rPh>
    <phoneticPr fontId="3"/>
  </si>
  <si>
    <t>ＮＰＯ法人
キュアポート</t>
    <rPh sb="3" eb="5">
      <t>ホウジン</t>
    </rPh>
    <phoneticPr fontId="3"/>
  </si>
  <si>
    <t>ＮＰＯ法人
一粒の麦</t>
    <rPh sb="3" eb="5">
      <t>ホウジン</t>
    </rPh>
    <rPh sb="6" eb="8">
      <t>ヒトツブ</t>
    </rPh>
    <rPh sb="9" eb="10">
      <t>ムギ</t>
    </rPh>
    <phoneticPr fontId="3"/>
  </si>
  <si>
    <t>ＮＰＯ法人
周南さわやか会</t>
    <rPh sb="3" eb="5">
      <t>ホウジン</t>
    </rPh>
    <rPh sb="6" eb="8">
      <t>シュウナン</t>
    </rPh>
    <rPh sb="12" eb="13">
      <t>カイ</t>
    </rPh>
    <phoneticPr fontId="3"/>
  </si>
  <si>
    <t>ｸﾞﾙｰﾌﾟﾎｰﾑﾅﾃﾞｼｺ</t>
  </si>
  <si>
    <t>ﾊﾏﾕｳｴﾝﾎｰﾑ</t>
  </si>
  <si>
    <t>ﾎｼﾉｲｴ</t>
  </si>
  <si>
    <t>ﾔｽｵｶｴﾝｹｱｱﾝﾄﾞｸﾞﾙｰﾌﾟﾎｰﾑﾋﾋﾞｷ</t>
  </si>
  <si>
    <t>ﾕｳｹﾞﾝｶﾞｲｼｬﾃｺﾞﾔﾎｰﾑ</t>
  </si>
  <si>
    <t>ﾋﾀﾞﾏﾘ</t>
  </si>
  <si>
    <t>ｱｯﾄﾎｰﾑﾅﾙﾀｷｴﾝ</t>
  </si>
  <si>
    <t>大嶋　元</t>
    <rPh sb="0" eb="2">
      <t>オオシマ</t>
    </rPh>
    <rPh sb="3" eb="4">
      <t>ゲン</t>
    </rPh>
    <phoneticPr fontId="2"/>
  </si>
  <si>
    <t>防府市わかくさ園</t>
    <rPh sb="0" eb="3">
      <t>ホウフシ</t>
    </rPh>
    <rPh sb="7" eb="8">
      <t>エン</t>
    </rPh>
    <phoneticPr fontId="2"/>
  </si>
  <si>
    <t>鼓澄苑</t>
    <rPh sb="0" eb="1">
      <t>コ</t>
    </rPh>
    <rPh sb="1" eb="2">
      <t>チョウ</t>
    </rPh>
    <rPh sb="2" eb="3">
      <t>エン</t>
    </rPh>
    <phoneticPr fontId="2"/>
  </si>
  <si>
    <t>岩国市障害者
サービスセンター</t>
    <rPh sb="0" eb="3">
      <t>イワクニシ</t>
    </rPh>
    <rPh sb="3" eb="6">
      <t>ショウガイシャ</t>
    </rPh>
    <phoneticPr fontId="2"/>
  </si>
  <si>
    <t>障害者支援センター
ゆうゆう</t>
    <rPh sb="0" eb="3">
      <t>ショウガイシャ</t>
    </rPh>
    <rPh sb="3" eb="5">
      <t>シエン</t>
    </rPh>
    <phoneticPr fontId="2"/>
  </si>
  <si>
    <t>ｶｰｻﾜｶｸｻ</t>
  </si>
  <si>
    <t>ｻﾔｶﾎｰﾑ</t>
  </si>
  <si>
    <t>ｸﾞﾙｰﾌﾟﾎｰﾑﾋﾏﾜﾘｿｳ</t>
  </si>
  <si>
    <t>ﾌｼﾉﾎｰﾑ</t>
  </si>
  <si>
    <t>ﾙﾘｶﾞｸｴﾝｷﾗﾗﾎｰﾑ</t>
  </si>
  <si>
    <t>ｻﾝﾐｴﾝｹｱﾎｰﾑ</t>
  </si>
  <si>
    <t>ﾎﾟﾌﾟﾗﾊｲﾂ</t>
  </si>
  <si>
    <t>ｸﾞﾙｰﾌﾟﾎｰﾑﾕﾒｶﾚﾝ</t>
  </si>
  <si>
    <t>ｼｮｳｶﾞｲｼｬﾎｰﾑｻﾝﾗｲｽﾞ</t>
  </si>
  <si>
    <t>ﾎｰﾑｱｵﾊﾞ</t>
  </si>
  <si>
    <t>ｱｹﾎﾞﾉｴﾝﾎﾉﾎﾞﾉﾎｰﾑ</t>
  </si>
  <si>
    <t>ｸﾞﾙｰﾌﾟﾎｰﾑｷｭｱﾌﾟﾚｲｽﾐｽﾐ</t>
  </si>
  <si>
    <t>ｱｹﾎﾞﾉﾎｰﾑｻﾝﾖｳｵﾉﾀﾞ</t>
  </si>
  <si>
    <t>ｻﾂｷｴﾝﾀﾞｲﾆﾔｼﾛﾎｰﾑ</t>
  </si>
  <si>
    <t>ｼｮｳｶﾞｲｼｬｸﾞﾙｰﾌﾟﾎｰﾑｼﾞｮｳﾅﾝｶﾞｸｴﾝｸﾞﾙｰﾌﾟﾎｰﾑ</t>
  </si>
  <si>
    <t>ﾊﾛｰﾌﾚﾝｽﾞ</t>
  </si>
  <si>
    <t>ﾜｰｸｽﾃｰｼｮﾝﾎｯﾌﾟ</t>
  </si>
  <si>
    <t>ﾉﾉﾊﾅﾋﾋﾞｷ</t>
  </si>
  <si>
    <t>ﾌｸｼｻｷﾞｮｳｼｮﾎｳｺｳｴﾝ</t>
  </si>
  <si>
    <t>ﾎｼﾉｶｸﾚﾝﾎﾞ</t>
  </si>
  <si>
    <t>ﾕｳｱｲｾﾝﾀｰ</t>
  </si>
  <si>
    <t>ﾊﾋﾟﾈｽｻｻﾞﾝｶ</t>
  </si>
  <si>
    <t>ﾔﾅｷﾞｴﾝ</t>
  </si>
  <si>
    <t>ﾕﾒｶﾚﾝ</t>
  </si>
  <si>
    <t>室の木町3-1-74</t>
  </si>
  <si>
    <t>大字台道3527番地の9</t>
  </si>
  <si>
    <t>郵便
番号</t>
    <rPh sb="0" eb="2">
      <t>ユウビン</t>
    </rPh>
    <rPh sb="3" eb="5">
      <t>バンゴウ</t>
    </rPh>
    <phoneticPr fontId="3"/>
  </si>
  <si>
    <t>下松市</t>
    <rPh sb="0" eb="3">
      <t>クダマツシ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</si>
  <si>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</si>
  <si>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</si>
  <si>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</si>
  <si>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3"/>
  </si>
  <si>
    <t>山陽小野田市</t>
    <rPh sb="0" eb="2">
      <t>サンヨウ</t>
    </rPh>
    <rPh sb="2" eb="5">
      <t>オノダ</t>
    </rPh>
    <rPh sb="5" eb="6">
      <t>シ</t>
    </rPh>
    <phoneticPr fontId="2"/>
  </si>
  <si>
    <t>施設名</t>
    <rPh sb="0" eb="2">
      <t>シセツ</t>
    </rPh>
    <rPh sb="2" eb="3">
      <t>メイ</t>
    </rPh>
    <phoneticPr fontId="3"/>
  </si>
  <si>
    <t>施設カナ名</t>
    <rPh sb="0" eb="2">
      <t>シセツ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</si>
  <si>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</si>
  <si>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設置者</t>
    <rPh sb="0" eb="2">
      <t>セッチ</t>
    </rPh>
    <rPh sb="2" eb="3">
      <t>シャ</t>
    </rPh>
    <phoneticPr fontId="3"/>
  </si>
  <si>
    <t>経営者</t>
    <rPh sb="0" eb="3">
      <t>ケイエイシャ</t>
    </rPh>
    <phoneticPr fontId="3"/>
  </si>
  <si>
    <t>開設年月日</t>
    <rPh sb="0" eb="2">
      <t>カイセツ</t>
    </rPh>
    <rPh sb="2" eb="5">
      <t>ネンガッピ</t>
    </rPh>
    <phoneticPr fontId="3"/>
  </si>
  <si>
    <t>定員</t>
    <rPh sb="0" eb="2">
      <t>テイイン</t>
    </rPh>
    <phoneticPr fontId="3"/>
  </si>
  <si>
    <t>備考</t>
    <rPh sb="0" eb="2">
      <t>ビコウ</t>
    </rPh>
    <phoneticPr fontId="3"/>
  </si>
  <si>
    <t>分類略称</t>
    <rPh sb="0" eb="2">
      <t>ブンルイ</t>
    </rPh>
    <rPh sb="2" eb="4">
      <t>リャクショウ</t>
    </rPh>
    <phoneticPr fontId="3"/>
  </si>
  <si>
    <t>市町村コード</t>
    <rPh sb="0" eb="3">
      <t>シチョウソン</t>
    </rPh>
    <phoneticPr fontId="3"/>
  </si>
  <si>
    <t>市町村名</t>
    <rPh sb="0" eb="3">
      <t>シチョウソン</t>
    </rPh>
    <rPh sb="3" eb="4">
      <t>メイ</t>
    </rPh>
    <phoneticPr fontId="3"/>
  </si>
  <si>
    <t>宇部市</t>
    <rPh sb="0" eb="3">
      <t>ウベシ</t>
    </rPh>
    <phoneticPr fontId="3"/>
  </si>
  <si>
    <t>長門市</t>
    <rPh sb="0" eb="3">
      <t>ナガトシ</t>
    </rPh>
    <phoneticPr fontId="3"/>
  </si>
  <si>
    <t>萩市</t>
    <rPh sb="0" eb="2">
      <t>ハギシ</t>
    </rPh>
    <phoneticPr fontId="3"/>
  </si>
  <si>
    <t>岩国市</t>
    <rPh sb="0" eb="3">
      <t>イワクニシ</t>
    </rPh>
    <phoneticPr fontId="3"/>
  </si>
  <si>
    <t>所在地</t>
    <rPh sb="0" eb="3">
      <t>ショザイチ</t>
    </rPh>
    <phoneticPr fontId="3"/>
  </si>
  <si>
    <t>設置者区分</t>
    <rPh sb="0" eb="2">
      <t>セッチ</t>
    </rPh>
    <rPh sb="2" eb="3">
      <t>シャ</t>
    </rPh>
    <rPh sb="3" eb="5">
      <t>クブン</t>
    </rPh>
    <phoneticPr fontId="3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</si>
  <si>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</si>
  <si>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</si>
  <si>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</si>
  <si>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</si>
  <si>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組合その他</t>
    <rPh sb="0" eb="2">
      <t>クミアイ</t>
    </rPh>
    <rPh sb="4" eb="5">
      <t>タ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</si>
  <si>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</si>
  <si>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社団・財団法人</t>
    <rPh sb="0" eb="2">
      <t>シャダン</t>
    </rPh>
    <rPh sb="3" eb="5">
      <t>ザイダン</t>
    </rPh>
    <rPh sb="5" eb="7">
      <t>ホウジン</t>
    </rPh>
    <phoneticPr fontId="3"/>
  </si>
  <si>
    <t>その他法人</t>
    <rPh sb="2" eb="3">
      <t>タ</t>
    </rPh>
    <rPh sb="3" eb="5">
      <t>ホウジン</t>
    </rPh>
    <phoneticPr fontId="3"/>
  </si>
  <si>
    <t>個人</t>
    <rPh sb="0" eb="2">
      <t>コジン</t>
    </rPh>
    <phoneticPr fontId="3"/>
  </si>
  <si>
    <t>施設数</t>
    <rPh sb="0" eb="2">
      <t>シセツ</t>
    </rPh>
    <rPh sb="2" eb="3">
      <t>スウ</t>
    </rPh>
    <phoneticPr fontId="3"/>
  </si>
  <si>
    <t>定員　</t>
    <rPh sb="0" eb="2">
      <t>テイイン</t>
    </rPh>
    <phoneticPr fontId="3"/>
  </si>
  <si>
    <t>（公立）</t>
    <rPh sb="1" eb="3">
      <t>コウリツ</t>
    </rPh>
    <phoneticPr fontId="3"/>
  </si>
  <si>
    <t>（私立）</t>
    <rPh sb="1" eb="3">
      <t>シリツ</t>
    </rPh>
    <phoneticPr fontId="3"/>
  </si>
  <si>
    <t>（施設数計）</t>
    <rPh sb="1" eb="3">
      <t>シセツ</t>
    </rPh>
    <rPh sb="3" eb="4">
      <t>スウ</t>
    </rPh>
    <rPh sb="4" eb="5">
      <t>ケイ</t>
    </rPh>
    <phoneticPr fontId="3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</si>
  <si>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3"/>
  </si>
  <si>
    <t>（定員計）</t>
    <rPh sb="1" eb="3">
      <t>テイイン</t>
    </rPh>
    <rPh sb="3" eb="4">
      <t>ケイ</t>
    </rPh>
    <phoneticPr fontId="3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</si>
  <si>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3"/>
  </si>
  <si>
    <t>下関市</t>
    <rPh sb="0" eb="3">
      <t>シモノセキシ</t>
    </rPh>
    <phoneticPr fontId="3"/>
  </si>
  <si>
    <t>山口市</t>
    <rPh sb="0" eb="2">
      <t>ヤマグチ</t>
    </rPh>
    <rPh sb="2" eb="3">
      <t>シ</t>
    </rPh>
    <phoneticPr fontId="3"/>
  </si>
  <si>
    <t>防府市</t>
    <rPh sb="0" eb="3">
      <t>ホウフシ</t>
    </rPh>
    <phoneticPr fontId="3"/>
  </si>
  <si>
    <t>下松市</t>
    <rPh sb="0" eb="3">
      <t>クダマツシ</t>
    </rPh>
    <phoneticPr fontId="3"/>
  </si>
  <si>
    <t>光市</t>
    <rPh sb="0" eb="1">
      <t>ヒカリ</t>
    </rPh>
    <rPh sb="1" eb="2">
      <t>シ</t>
    </rPh>
    <phoneticPr fontId="3"/>
  </si>
  <si>
    <t>柳井市</t>
    <rPh sb="0" eb="3">
      <t>ヤナイシ</t>
    </rPh>
    <phoneticPr fontId="3"/>
  </si>
  <si>
    <t>美祢市</t>
    <rPh sb="0" eb="3">
      <t>ミネシ</t>
    </rPh>
    <phoneticPr fontId="3"/>
  </si>
  <si>
    <t>周南市</t>
    <rPh sb="0" eb="2">
      <t>シュウナン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</si>
  <si>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</si>
  <si>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市計</t>
    <rPh sb="0" eb="1">
      <t>シ</t>
    </rPh>
    <rPh sb="1" eb="2">
      <t>ケイ</t>
    </rPh>
    <phoneticPr fontId="3"/>
  </si>
  <si>
    <t>美東町</t>
    <rPh sb="0" eb="2">
      <t>ミトウ</t>
    </rPh>
    <rPh sb="2" eb="3">
      <t>チョウ</t>
    </rPh>
    <phoneticPr fontId="3"/>
  </si>
  <si>
    <t>秋芳町</t>
    <rPh sb="0" eb="2">
      <t>シュウホウ</t>
    </rPh>
    <rPh sb="2" eb="3">
      <t>チョウ</t>
    </rPh>
    <phoneticPr fontId="3"/>
  </si>
  <si>
    <t>阿東町</t>
    <rPh sb="0" eb="2">
      <t>アトウ</t>
    </rPh>
    <rPh sb="2" eb="3">
      <t>チョウ</t>
    </rPh>
    <phoneticPr fontId="3"/>
  </si>
  <si>
    <t>町計</t>
    <rPh sb="0" eb="1">
      <t>チョウ</t>
    </rPh>
    <rPh sb="1" eb="2">
      <t>ケイ</t>
    </rPh>
    <phoneticPr fontId="3"/>
  </si>
  <si>
    <t>県計</t>
    <rPh sb="0" eb="1">
      <t>ケン</t>
    </rPh>
    <rPh sb="1" eb="2">
      <t>ケイ</t>
    </rPh>
    <phoneticPr fontId="3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</si>
  <si>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3"/>
  </si>
  <si>
    <t>防府市</t>
  </si>
  <si>
    <t>生活介護</t>
    <rPh sb="0" eb="2">
      <t>セイカツ</t>
    </rPh>
    <rPh sb="2" eb="4">
      <t>カイゴ</t>
    </rPh>
    <phoneticPr fontId="3"/>
  </si>
  <si>
    <t>山口市</t>
  </si>
  <si>
    <t>宇部市</t>
  </si>
  <si>
    <t>岩国市</t>
  </si>
  <si>
    <t>ｲﾜｸﾆｼｼｮｳｶﾞｲｼｬｻｰﾋﾞｽｾﾝﾀｰ</t>
  </si>
  <si>
    <t>周南市</t>
  </si>
  <si>
    <t>ｶﾉｶﾞｸｴﾝﾀﾞｲﾆｾｲｼﾞﾝﾌﾞ</t>
  </si>
  <si>
    <t>ｺﾁｮｳｴﾝ</t>
  </si>
  <si>
    <t>ＮＰＯ法人
サポートセンター
ゆうゆう</t>
    <rPh sb="3" eb="5">
      <t>ホウジン</t>
    </rPh>
    <phoneticPr fontId="2"/>
  </si>
  <si>
    <t>社会福祉法人
岩国市
社会福祉協議会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phoneticPr fontId="2"/>
  </si>
  <si>
    <t>社会福祉法人
平生町
社会福祉協議会</t>
    <rPh sb="0" eb="2">
      <t>シャカイ</t>
    </rPh>
    <rPh sb="2" eb="4">
      <t>フクシ</t>
    </rPh>
    <rPh sb="4" eb="6">
      <t>ホウジン</t>
    </rPh>
    <rPh sb="7" eb="10">
      <t>ヒラオチョウ</t>
    </rPh>
    <rPh sb="11" eb="13">
      <t>シャカイ</t>
    </rPh>
    <rPh sb="13" eb="15">
      <t>フクシ</t>
    </rPh>
    <rPh sb="15" eb="18">
      <t>キョウギカイ</t>
    </rPh>
    <phoneticPr fontId="3"/>
  </si>
  <si>
    <t>社会福祉法人
美祢市
社会福祉協議会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phoneticPr fontId="3"/>
  </si>
  <si>
    <t>社会福祉法人
山口市
社会福祉協議会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phoneticPr fontId="3"/>
  </si>
  <si>
    <t>ｼﾞﾕｳﾉﾏﾁﾃﾞｲｻｰﾋﾞｽｾﾝﾀｰﾋｶﾘ</t>
  </si>
  <si>
    <t>長門市</t>
  </si>
  <si>
    <t>日置中2983-142</t>
  </si>
  <si>
    <t>ｼｮｳｶﾞｲｼｬｼｴﾝｾﾝﾀｰﾕｳﾕｳ</t>
  </si>
  <si>
    <t>ｼﾞｮｳﾅﾝｶﾞｸｴﾝﾀﾞｲｻﾝｺｳｾｲﾌﾞ</t>
  </si>
  <si>
    <t>下関市</t>
  </si>
  <si>
    <t>ｾｲｶﾂｶｲｺﾞｻｰﾋﾞｽｼﾞｷﾞｮｳｼｮｼﾞﾈﾝｼﾞｮ</t>
  </si>
  <si>
    <t>萩市</t>
  </si>
  <si>
    <t>大字椿598-1</t>
  </si>
  <si>
    <t>ﾄｸﾃｲﾋｴｲﾘｶﾂﾄﾞｳﾎｳｼﾞﾝﾋﾟｱｻﾎﾟｰﾄｾﾝﾀｰｶｵｲﾉｻﾄ</t>
  </si>
  <si>
    <t>光市</t>
  </si>
  <si>
    <t>ﾋｶﾘｼｼﾝﾀｲｼｮｳｶﾞｲｼｬﾃﾞｲｻｰﾋﾞｽｾﾝﾀｰ</t>
  </si>
  <si>
    <t>ﾎｳﾌｼﾜｶｸｻｴﾝ</t>
  </si>
  <si>
    <t>社会福祉法人</t>
    <rPh sb="0" eb="2">
      <t>シャカイ</t>
    </rPh>
    <rPh sb="2" eb="4">
      <t>フクシ</t>
    </rPh>
    <rPh sb="4" eb="6">
      <t>ホウジン</t>
    </rPh>
    <phoneticPr fontId="4"/>
  </si>
  <si>
    <t>とまり木</t>
  </si>
  <si>
    <t>医療法人
水の木会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phoneticPr fontId="3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</si>
  <si>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</si>
  <si>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3"/>
  </si>
  <si>
    <t>ＮＰＯ法人
愛心</t>
    <rPh sb="3" eb="5">
      <t>ホウジン</t>
    </rPh>
    <rPh sb="6" eb="7">
      <t>アイ</t>
    </rPh>
    <rPh sb="7" eb="8">
      <t>ココロ</t>
    </rPh>
    <phoneticPr fontId="3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</si>
  <si>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3"/>
  </si>
  <si>
    <t>日の山のぞみ苑</t>
    <rPh sb="0" eb="1">
      <t>ヒ</t>
    </rPh>
    <rPh sb="2" eb="3">
      <t>ヤマ</t>
    </rPh>
    <rPh sb="6" eb="7">
      <t>エン</t>
    </rPh>
    <phoneticPr fontId="2"/>
  </si>
  <si>
    <t>大字船木833-27</t>
    <rPh sb="0" eb="2">
      <t>オオアザ</t>
    </rPh>
    <rPh sb="2" eb="4">
      <t>フナキ</t>
    </rPh>
    <phoneticPr fontId="4"/>
  </si>
  <si>
    <t>生活訓練</t>
    <rPh sb="0" eb="2">
      <t>セイカツ</t>
    </rPh>
    <rPh sb="2" eb="4">
      <t>クンレン</t>
    </rPh>
    <phoneticPr fontId="3"/>
  </si>
  <si>
    <t>ｼﾗｶﾊﾞｴﾝ</t>
  </si>
  <si>
    <t/>
  </si>
  <si>
    <t>ﾄﾏﾘｷﾞ</t>
  </si>
  <si>
    <t>山口市</t>
    <rPh sb="0" eb="3">
      <t>ヤマグチシ</t>
    </rPh>
    <phoneticPr fontId="1"/>
  </si>
  <si>
    <t>田内信浩</t>
    <rPh sb="0" eb="2">
      <t>タウチ</t>
    </rPh>
    <rPh sb="2" eb="4">
      <t>ノブヒロ</t>
    </rPh>
    <phoneticPr fontId="3"/>
  </si>
  <si>
    <t>福祉の店アミーチ</t>
    <rPh sb="0" eb="2">
      <t>フクシ</t>
    </rPh>
    <rPh sb="3" eb="4">
      <t>ミセ</t>
    </rPh>
    <phoneticPr fontId="3"/>
  </si>
  <si>
    <t>就労移行</t>
    <rPh sb="0" eb="2">
      <t>シュウロウ</t>
    </rPh>
    <rPh sb="2" eb="4">
      <t>イコウ</t>
    </rPh>
    <phoneticPr fontId="3"/>
  </si>
  <si>
    <t>大字植田字弥次郎1398-1</t>
  </si>
  <si>
    <t>ｼｮｳｶﾞｲﾌｸｼｻｰﾋﾞｽｼﾞｷﾞｮｳｼｮｸﾞﾘｰﾝﾌｧｰﾑ</t>
  </si>
  <si>
    <t>ｼﾝｿｸﾌｸｼｻｷﾞｮｳｾﾝﾀｰ</t>
  </si>
  <si>
    <t>さわやか工房</t>
    <rPh sb="4" eb="6">
      <t>コウボウ</t>
    </rPh>
    <phoneticPr fontId="3"/>
  </si>
  <si>
    <t>柳生龍生</t>
    <rPh sb="0" eb="2">
      <t>ヤギュウ</t>
    </rPh>
    <rPh sb="2" eb="3">
      <t>リュウ</t>
    </rPh>
    <rPh sb="3" eb="4">
      <t>セイ</t>
    </rPh>
    <phoneticPr fontId="3"/>
  </si>
  <si>
    <t>よこやま工房</t>
    <rPh sb="4" eb="6">
      <t>コウボウ</t>
    </rPh>
    <phoneticPr fontId="3"/>
  </si>
  <si>
    <t>就労継Ｂ</t>
    <rPh sb="0" eb="2">
      <t>シュウロウ</t>
    </rPh>
    <rPh sb="2" eb="3">
      <t>ケイ</t>
    </rPh>
    <phoneticPr fontId="3"/>
  </si>
  <si>
    <t>大字小松原408</t>
  </si>
  <si>
    <t>ﾅﾍﾞﾂﾞﾙｴﾝ</t>
  </si>
  <si>
    <t>柳井市</t>
  </si>
  <si>
    <t>中央3-14-15</t>
  </si>
  <si>
    <t>ﾔﾏｸﾞﾁｼｼｬｶｲﾌｸｼｷｮｳｷﾞｶｲｼｮｳｶﾞｲｼｬﾌｸｼｻｷﾞｮｳｼｮ</t>
  </si>
  <si>
    <t>横山1-12-51</t>
  </si>
  <si>
    <t>ﾖｺﾔﾏｺｳﾎﾞｳ</t>
  </si>
  <si>
    <t>ﾜｰｸｼｮｯﾌﾟﾋﾟﾉｷｵ</t>
  </si>
  <si>
    <t>糀町2-67-1</t>
  </si>
  <si>
    <t>ｻﾜﾔｶｺｳﾎﾞｳ</t>
  </si>
  <si>
    <t>大字平生村618-2</t>
  </si>
  <si>
    <t>ｼﾃｲｼｭｳﾛｳｹｲｿﾞｸｼｴﾝｼﾞｷﾞｮｳｼｮｱｲｱﾑ</t>
  </si>
  <si>
    <t>後田町5-33-8</t>
  </si>
  <si>
    <t>柳井市</t>
    <rPh sb="0" eb="3">
      <t>ヤナイシ</t>
    </rPh>
    <phoneticPr fontId="1"/>
  </si>
  <si>
    <t>宇部市</t>
    <rPh sb="0" eb="3">
      <t>ウベシ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</si>
  <si>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</si>
  <si>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</si>
  <si>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</si>
  <si>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</si>
  <si>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岩国市</t>
    <rPh sb="0" eb="3">
      <t>イワクニシ</t>
    </rPh>
    <phoneticPr fontId="2"/>
  </si>
  <si>
    <t>機能訓練</t>
    <rPh sb="0" eb="2">
      <t>キノウ</t>
    </rPh>
    <rPh sb="2" eb="4">
      <t>クンレン</t>
    </rPh>
    <phoneticPr fontId="2"/>
  </si>
  <si>
    <t>障害者支援センター
ゆうゆう</t>
    <rPh sb="0" eb="3">
      <t>ショウガイシャ</t>
    </rPh>
    <rPh sb="3" eb="5">
      <t>シエン</t>
    </rPh>
    <phoneticPr fontId="3"/>
  </si>
  <si>
    <t>その他法人</t>
    <rPh sb="2" eb="3">
      <t>タ</t>
    </rPh>
    <rPh sb="3" eb="5">
      <t>ホウジン</t>
    </rPh>
    <phoneticPr fontId="4"/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</si>
  <si>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3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</si>
  <si>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3"/>
  </si>
  <si>
    <t>社会福祉法人
親生会</t>
    <rPh sb="0" eb="6">
      <t>シャカイフクシホウジン</t>
    </rPh>
    <rPh sb="7" eb="8">
      <t>シン</t>
    </rPh>
    <rPh sb="8" eb="9">
      <t>セイ</t>
    </rPh>
    <rPh sb="9" eb="10">
      <t>カイ</t>
    </rPh>
    <phoneticPr fontId="3"/>
  </si>
  <si>
    <t>ＮＰＯ法人
福祉の店アミーチ</t>
    <rPh sb="3" eb="5">
      <t>ホウジン</t>
    </rPh>
    <rPh sb="6" eb="8">
      <t>フクシ</t>
    </rPh>
    <rPh sb="9" eb="10">
      <t>ミセ</t>
    </rPh>
    <phoneticPr fontId="3"/>
  </si>
  <si>
    <t>ＮＰＯ法人
福祉の店アミーチ
（西村良夫）</t>
    <rPh sb="3" eb="5">
      <t>ホウジン</t>
    </rPh>
    <rPh sb="6" eb="8">
      <t>フクシ</t>
    </rPh>
    <rPh sb="9" eb="10">
      <t>ミセ</t>
    </rPh>
    <rPh sb="16" eb="18">
      <t>ニシムラ</t>
    </rPh>
    <rPh sb="18" eb="20">
      <t>ヨシオ</t>
    </rPh>
    <phoneticPr fontId="3"/>
  </si>
  <si>
    <t>社会福祉法人
神原苑
（濃川則之）</t>
    <rPh sb="0" eb="6">
      <t>シャカイフクシホウジン</t>
    </rPh>
    <rPh sb="7" eb="9">
      <t>カミハラ</t>
    </rPh>
    <rPh sb="9" eb="10">
      <t>エン</t>
    </rPh>
    <rPh sb="12" eb="13">
      <t>コ</t>
    </rPh>
    <rPh sb="13" eb="14">
      <t>カワ</t>
    </rPh>
    <rPh sb="14" eb="16">
      <t>ノリユキ</t>
    </rPh>
    <phoneticPr fontId="2"/>
  </si>
  <si>
    <t>社会福祉法人
高嶺会</t>
    <rPh sb="0" eb="6">
      <t>シャカイフクシホウジン</t>
    </rPh>
    <rPh sb="7" eb="8">
      <t>コウ</t>
    </rPh>
    <rPh sb="8" eb="9">
      <t>リョウ</t>
    </rPh>
    <rPh sb="9" eb="10">
      <t>カイ</t>
    </rPh>
    <phoneticPr fontId="2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</si>
  <si>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2"/>
  </si>
  <si>
    <t>ＮＰＯ法人
素敵な人生</t>
    <rPh sb="3" eb="5">
      <t>ホウジン</t>
    </rPh>
    <rPh sb="6" eb="8">
      <t>ステキ</t>
    </rPh>
    <rPh sb="9" eb="11">
      <t>ジンセイ</t>
    </rPh>
    <phoneticPr fontId="2"/>
  </si>
  <si>
    <t>有限会社
コミュニティケア防府</t>
    <rPh sb="0" eb="4">
      <t>ユウゲンガイシャ</t>
    </rPh>
    <rPh sb="13" eb="15">
      <t>ホウフ</t>
    </rPh>
    <phoneticPr fontId="2"/>
  </si>
  <si>
    <t>有限会社
コミュニティケア防府
（久野隆一）</t>
    <rPh sb="0" eb="4">
      <t>ユウゲンガイシャ</t>
    </rPh>
    <rPh sb="13" eb="15">
      <t>ホウフ</t>
    </rPh>
    <rPh sb="17" eb="19">
      <t>ヒサノ</t>
    </rPh>
    <rPh sb="19" eb="21">
      <t>リュウイチ</t>
    </rPh>
    <phoneticPr fontId="2"/>
  </si>
  <si>
    <t>社会福祉法人
心促協会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phoneticPr fontId="3"/>
  </si>
  <si>
    <t>セルプ南風</t>
    <rPh sb="3" eb="5">
      <t>ナンプウ</t>
    </rPh>
    <phoneticPr fontId="2"/>
  </si>
  <si>
    <t>高嶺園</t>
    <rPh sb="0" eb="1">
      <t>コウ</t>
    </rPh>
    <rPh sb="1" eb="2">
      <t>リョウ</t>
    </rPh>
    <rPh sb="2" eb="3">
      <t>エン</t>
    </rPh>
    <phoneticPr fontId="2"/>
  </si>
  <si>
    <t>ライフサポート愛心</t>
    <rPh sb="7" eb="9">
      <t>アイシン</t>
    </rPh>
    <phoneticPr fontId="2"/>
  </si>
  <si>
    <t>障害者支援施設
陽の出園</t>
    <rPh sb="0" eb="3">
      <t>ショウガイシャ</t>
    </rPh>
    <rPh sb="3" eb="5">
      <t>シエン</t>
    </rPh>
    <rPh sb="5" eb="7">
      <t>シセツ</t>
    </rPh>
    <rPh sb="8" eb="9">
      <t>ヒ</t>
    </rPh>
    <rPh sb="10" eb="11">
      <t>デ</t>
    </rPh>
    <rPh sb="11" eb="12">
      <t>エン</t>
    </rPh>
    <phoneticPr fontId="2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</si>
  <si>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2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</si>
  <si>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2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</si>
  <si>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2"/>
  </si>
  <si>
    <t>藤﨑秀生</t>
    <rPh sb="0" eb="1">
      <t>フジ</t>
    </rPh>
    <rPh sb="1" eb="2">
      <t>サキ</t>
    </rPh>
    <rPh sb="2" eb="4">
      <t>ヒデオ</t>
    </rPh>
    <phoneticPr fontId="2"/>
  </si>
  <si>
    <t>周南あけぼの園</t>
    <rPh sb="0" eb="2">
      <t>シュウナン</t>
    </rPh>
    <rPh sb="6" eb="7">
      <t>エン</t>
    </rPh>
    <phoneticPr fontId="2"/>
  </si>
  <si>
    <t>白鳩学園育成館</t>
    <rPh sb="0" eb="2">
      <t>シロハト</t>
    </rPh>
    <rPh sb="2" eb="4">
      <t>ガクエン</t>
    </rPh>
    <rPh sb="4" eb="7">
      <t>イクセイカン</t>
    </rPh>
    <phoneticPr fontId="2"/>
  </si>
  <si>
    <t>社会福祉法人
白鳩学園</t>
    <rPh sb="0" eb="6">
      <t>シャカイフクシホウジン</t>
    </rPh>
    <rPh sb="7" eb="9">
      <t>シロハト</t>
    </rPh>
    <rPh sb="9" eb="11">
      <t>ガクエン</t>
    </rPh>
    <phoneticPr fontId="2"/>
  </si>
  <si>
    <t>社会福祉法人
白鳩学園
（石田邦彦）</t>
    <rPh sb="0" eb="6">
      <t>シャカイフクシホウジン</t>
    </rPh>
    <rPh sb="7" eb="9">
      <t>シロハト</t>
    </rPh>
    <rPh sb="9" eb="11">
      <t>ガクエン</t>
    </rPh>
    <rPh sb="13" eb="15">
      <t>イシダ</t>
    </rPh>
    <rPh sb="15" eb="17">
      <t>クニヒコ</t>
    </rPh>
    <phoneticPr fontId="2"/>
  </si>
  <si>
    <t>石田邦彦</t>
    <rPh sb="0" eb="2">
      <t>イシダ</t>
    </rPh>
    <rPh sb="2" eb="4">
      <t>クニヒコ</t>
    </rPh>
    <phoneticPr fontId="2"/>
  </si>
  <si>
    <t>白鳩学園育英館</t>
    <rPh sb="0" eb="2">
      <t>シロハト</t>
    </rPh>
    <rPh sb="2" eb="4">
      <t>ガクエン</t>
    </rPh>
    <rPh sb="4" eb="6">
      <t>イクエイ</t>
    </rPh>
    <rPh sb="6" eb="7">
      <t>カン</t>
    </rPh>
    <phoneticPr fontId="2"/>
  </si>
  <si>
    <t>油良1020</t>
  </si>
  <si>
    <t>障害者支援施設
誘楽園</t>
    <rPh sb="0" eb="3">
      <t>ショウガイシャ</t>
    </rPh>
    <rPh sb="3" eb="5">
      <t>シエン</t>
    </rPh>
    <rPh sb="5" eb="7">
      <t>シセツ</t>
    </rPh>
    <phoneticPr fontId="3"/>
  </si>
  <si>
    <t>社会福祉法人
扶老会</t>
    <rPh sb="7" eb="10">
      <t>フロウカイ</t>
    </rPh>
    <phoneticPr fontId="2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</si>
  <si>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2"/>
  </si>
  <si>
    <t>大字船木833-21</t>
    <rPh sb="0" eb="2">
      <t>オオアザ</t>
    </rPh>
    <rPh sb="2" eb="4">
      <t>フナキ</t>
    </rPh>
    <phoneticPr fontId="2"/>
  </si>
  <si>
    <t>セルプ岡の辻</t>
    <rPh sb="3" eb="4">
      <t>オカ</t>
    </rPh>
    <rPh sb="5" eb="6">
      <t>ツジ</t>
    </rPh>
    <phoneticPr fontId="3"/>
  </si>
  <si>
    <t>萩市</t>
    <rPh sb="0" eb="2">
      <t>ハギシ</t>
    </rPh>
    <phoneticPr fontId="4"/>
  </si>
  <si>
    <t>江向4-1</t>
    <rPh sb="0" eb="2">
      <t>エムカイ</t>
    </rPh>
    <phoneticPr fontId="4"/>
  </si>
  <si>
    <t>長門市</t>
    <rPh sb="0" eb="3">
      <t>ナガトシ</t>
    </rPh>
    <phoneticPr fontId="4"/>
  </si>
  <si>
    <t>セルプ藤山</t>
    <rPh sb="3" eb="5">
      <t>フジヤマ</t>
    </rPh>
    <phoneticPr fontId="3"/>
  </si>
  <si>
    <t>市町</t>
    <rPh sb="0" eb="2">
      <t>シチョウ</t>
    </rPh>
    <phoneticPr fontId="4"/>
  </si>
  <si>
    <t>市町</t>
    <rPh sb="0" eb="2">
      <t>シマチ</t>
    </rPh>
    <phoneticPr fontId="4"/>
  </si>
  <si>
    <t>平山美加</t>
    <rPh sb="0" eb="2">
      <t>ヒラヤマ</t>
    </rPh>
    <rPh sb="2" eb="4">
      <t>ミカ</t>
    </rPh>
    <phoneticPr fontId="2"/>
  </si>
  <si>
    <t>綿谷　強</t>
    <rPh sb="0" eb="2">
      <t>ワタヤ</t>
    </rPh>
    <rPh sb="3" eb="4">
      <t>ツヨシ</t>
    </rPh>
    <phoneticPr fontId="2"/>
  </si>
  <si>
    <t>社会福祉法人
アス・ライフ
（藤田英二）</t>
    <rPh sb="0" eb="2">
      <t>シャカイ</t>
    </rPh>
    <rPh sb="2" eb="4">
      <t>フクシ</t>
    </rPh>
    <rPh sb="4" eb="6">
      <t>ホウジン</t>
    </rPh>
    <rPh sb="15" eb="17">
      <t>フジタ</t>
    </rPh>
    <rPh sb="17" eb="19">
      <t>エイジ</t>
    </rPh>
    <phoneticPr fontId="2"/>
  </si>
  <si>
    <t>山口市</t>
    <rPh sb="0" eb="3">
      <t>ヤマグチシ</t>
    </rPh>
    <phoneticPr fontId="3"/>
  </si>
  <si>
    <t>山口コロニー
ワークセンター</t>
    <rPh sb="0" eb="2">
      <t>ヤマグチ</t>
    </rPh>
    <phoneticPr fontId="3"/>
  </si>
  <si>
    <t>社会福祉法人
山口県コロニー協会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phoneticPr fontId="3"/>
  </si>
  <si>
    <t>ささみ園</t>
    <rPh sb="3" eb="4">
      <t>エン</t>
    </rPh>
    <phoneticPr fontId="3"/>
  </si>
  <si>
    <t>湯免清風園</t>
    <rPh sb="0" eb="1">
      <t>ユ</t>
    </rPh>
    <rPh sb="1" eb="2">
      <t>メン</t>
    </rPh>
    <rPh sb="2" eb="4">
      <t>セイフウ</t>
    </rPh>
    <rPh sb="4" eb="5">
      <t>エン</t>
    </rPh>
    <phoneticPr fontId="5"/>
  </si>
  <si>
    <t>社会福祉法人
清風会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phoneticPr fontId="5"/>
  </si>
  <si>
    <t>社会福祉法人
清風会
（岡田和好）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rPh sb="12" eb="14">
      <t>オカダ</t>
    </rPh>
    <rPh sb="14" eb="16">
      <t>カズヨシ</t>
    </rPh>
    <phoneticPr fontId="5"/>
  </si>
  <si>
    <t>長門市</t>
    <rPh sb="0" eb="3">
      <t>ナガトシ</t>
    </rPh>
    <phoneticPr fontId="5"/>
  </si>
  <si>
    <t>社会福祉法人
アス・ライフ</t>
    <rPh sb="0" eb="2">
      <t>シャカイ</t>
    </rPh>
    <rPh sb="2" eb="4">
      <t>フクシ</t>
    </rPh>
    <phoneticPr fontId="3"/>
  </si>
  <si>
    <t>社会福祉法人
Ｅ．Ｇ．Ｆ</t>
    <rPh sb="0" eb="2">
      <t>シャカイ</t>
    </rPh>
    <rPh sb="2" eb="4">
      <t>フクシ</t>
    </rPh>
    <rPh sb="4" eb="6">
      <t>ホウジン</t>
    </rPh>
    <phoneticPr fontId="3"/>
  </si>
  <si>
    <t>ワークショップ・山口</t>
    <rPh sb="8" eb="10">
      <t>ヤマグチ</t>
    </rPh>
    <phoneticPr fontId="3"/>
  </si>
  <si>
    <t>ＮＰＯ法人
サポートセンター
ゆうゆう</t>
    <rPh sb="3" eb="5">
      <t>ホウジン</t>
    </rPh>
    <phoneticPr fontId="3"/>
  </si>
  <si>
    <t>多機能型事業所
ひらきの家</t>
    <rPh sb="0" eb="3">
      <t>タキノウ</t>
    </rPh>
    <rPh sb="3" eb="4">
      <t>ガタ</t>
    </rPh>
    <rPh sb="4" eb="7">
      <t>ジギョウショ</t>
    </rPh>
    <rPh sb="12" eb="13">
      <t>イエ</t>
    </rPh>
    <phoneticPr fontId="3"/>
  </si>
  <si>
    <t>桑原健介</t>
    <rPh sb="0" eb="2">
      <t>クワハラ</t>
    </rPh>
    <rPh sb="2" eb="4">
      <t>ケンスケ</t>
    </rPh>
    <phoneticPr fontId="4"/>
  </si>
  <si>
    <t>ひまわりの家</t>
    <rPh sb="5" eb="6">
      <t>イエ</t>
    </rPh>
    <phoneticPr fontId="3"/>
  </si>
  <si>
    <t>医療法人
あろう会</t>
    <rPh sb="0" eb="2">
      <t>イリョウ</t>
    </rPh>
    <rPh sb="2" eb="4">
      <t>ホウジン</t>
    </rPh>
    <rPh sb="8" eb="9">
      <t>カイ</t>
    </rPh>
    <phoneticPr fontId="3"/>
  </si>
  <si>
    <t>障害者支援施設
若葉園</t>
    <rPh sb="0" eb="3">
      <t>ショウガイシャ</t>
    </rPh>
    <rPh sb="3" eb="5">
      <t>シエン</t>
    </rPh>
    <rPh sb="5" eb="7">
      <t>シセツ</t>
    </rPh>
    <rPh sb="8" eb="10">
      <t>ワカバ</t>
    </rPh>
    <rPh sb="10" eb="11">
      <t>エン</t>
    </rPh>
    <phoneticPr fontId="3"/>
  </si>
  <si>
    <t>ＮＰＯ法人
虹のかけ橋</t>
    <rPh sb="3" eb="5">
      <t>ホウジン</t>
    </rPh>
    <rPh sb="6" eb="7">
      <t>ニジ</t>
    </rPh>
    <rPh sb="10" eb="11">
      <t>ハシ</t>
    </rPh>
    <phoneticPr fontId="3"/>
  </si>
  <si>
    <t>山陽小野田市</t>
    <rPh sb="0" eb="6">
      <t>サンヨウオノダシ</t>
    </rPh>
    <phoneticPr fontId="3"/>
  </si>
  <si>
    <t>木下和美</t>
    <rPh sb="0" eb="2">
      <t>キノシタ</t>
    </rPh>
    <rPh sb="2" eb="4">
      <t>カズミ</t>
    </rPh>
    <phoneticPr fontId="3"/>
  </si>
  <si>
    <t>はまゆう園</t>
  </si>
  <si>
    <t>金子絵里子</t>
    <rPh sb="0" eb="2">
      <t>カネコ</t>
    </rPh>
    <rPh sb="2" eb="5">
      <t>エリコ</t>
    </rPh>
    <phoneticPr fontId="3"/>
  </si>
  <si>
    <t>るりがくえん</t>
  </si>
  <si>
    <t>障害者支援施設
山口秋穂園</t>
    <rPh sb="0" eb="3">
      <t>ショウガイシャ</t>
    </rPh>
    <rPh sb="3" eb="5">
      <t>シエン</t>
    </rPh>
    <rPh sb="5" eb="7">
      <t>シセツ</t>
    </rPh>
    <rPh sb="8" eb="10">
      <t>ヤマグチ</t>
    </rPh>
    <rPh sb="10" eb="12">
      <t>アイオ</t>
    </rPh>
    <rPh sb="12" eb="13">
      <t>エン</t>
    </rPh>
    <phoneticPr fontId="3"/>
  </si>
  <si>
    <t>恒松成人</t>
    <rPh sb="0" eb="2">
      <t>ツネマツ</t>
    </rPh>
    <rPh sb="2" eb="4">
      <t>ナルヒト</t>
    </rPh>
    <phoneticPr fontId="3"/>
  </si>
  <si>
    <t>社会福祉法人
Ｅ．Ｇ．Ｆ
(野稲忠男)</t>
    <rPh sb="14" eb="15">
      <t>ノ</t>
    </rPh>
    <rPh sb="15" eb="16">
      <t>イネ</t>
    </rPh>
    <rPh sb="16" eb="18">
      <t>タダオ</t>
    </rPh>
    <phoneticPr fontId="3"/>
  </si>
  <si>
    <t>野稲泰二</t>
    <rPh sb="0" eb="1">
      <t>ノ</t>
    </rPh>
    <rPh sb="1" eb="2">
      <t>イネ</t>
    </rPh>
    <rPh sb="2" eb="4">
      <t>ヒロシ</t>
    </rPh>
    <phoneticPr fontId="3"/>
  </si>
  <si>
    <t>華南園</t>
    <rPh sb="0" eb="2">
      <t>カナン</t>
    </rPh>
    <rPh sb="2" eb="3">
      <t>エン</t>
    </rPh>
    <phoneticPr fontId="2"/>
  </si>
  <si>
    <t>障害者支援施設
緑風園</t>
    <rPh sb="0" eb="3">
      <t>ショウガイシャ</t>
    </rPh>
    <rPh sb="3" eb="5">
      <t>シエン</t>
    </rPh>
    <rPh sb="5" eb="7">
      <t>シセツ</t>
    </rPh>
    <rPh sb="8" eb="10">
      <t>リョクフウ</t>
    </rPh>
    <rPh sb="10" eb="11">
      <t>エン</t>
    </rPh>
    <phoneticPr fontId="2"/>
  </si>
  <si>
    <t>柳井ひまわり園</t>
    <rPh sb="0" eb="2">
      <t>ヤナイ</t>
    </rPh>
    <rPh sb="6" eb="7">
      <t>エン</t>
    </rPh>
    <phoneticPr fontId="3"/>
  </si>
  <si>
    <t>社会福祉法人
鼓ヶ浦整肢学園
（杉尾嘉嗣）</t>
    <rPh sb="0" eb="6">
      <t>シャカイフクシホウジン</t>
    </rPh>
    <rPh sb="7" eb="8">
      <t>ツヅミ</t>
    </rPh>
    <rPh sb="9" eb="10">
      <t>ウラ</t>
    </rPh>
    <rPh sb="10" eb="11">
      <t>セイ</t>
    </rPh>
    <rPh sb="11" eb="12">
      <t>アシ</t>
    </rPh>
    <rPh sb="12" eb="14">
      <t>ガクエン</t>
    </rPh>
    <phoneticPr fontId="2"/>
  </si>
  <si>
    <t>ほっとホーム一歩社</t>
    <rPh sb="6" eb="8">
      <t>イッポ</t>
    </rPh>
    <rPh sb="8" eb="9">
      <t>シャ</t>
    </rPh>
    <phoneticPr fontId="3"/>
  </si>
  <si>
    <t>医療法人
光の会</t>
    <rPh sb="5" eb="6">
      <t>ヒカリ</t>
    </rPh>
    <rPh sb="7" eb="8">
      <t>カイ</t>
    </rPh>
    <phoneticPr fontId="3"/>
  </si>
  <si>
    <t>るりワークス</t>
  </si>
  <si>
    <t>社会福祉法人
るりがくえん</t>
  </si>
  <si>
    <t>ワークハウス一歩社</t>
    <rPh sb="6" eb="8">
      <t>イッポ</t>
    </rPh>
    <rPh sb="8" eb="9">
      <t>シャ</t>
    </rPh>
    <phoneticPr fontId="3"/>
  </si>
  <si>
    <t>社会福祉法人
博愛会
（髙橋幹治）</t>
    <rPh sb="12" eb="14">
      <t>タカハシ</t>
    </rPh>
    <rPh sb="14" eb="16">
      <t>カンジ</t>
    </rPh>
    <phoneticPr fontId="3"/>
  </si>
  <si>
    <t>第２しらかば園</t>
    <rPh sb="0" eb="1">
      <t>ダイ</t>
    </rPh>
    <rPh sb="6" eb="7">
      <t>エン</t>
    </rPh>
    <phoneticPr fontId="3"/>
  </si>
  <si>
    <t>ＮＰＯ法人
青空
（山田孝之）</t>
    <rPh sb="10" eb="12">
      <t>ヤマダ</t>
    </rPh>
    <rPh sb="12" eb="14">
      <t>タカユキ</t>
    </rPh>
    <phoneticPr fontId="3"/>
  </si>
  <si>
    <t>由宇あけぼの園</t>
    <rPh sb="0" eb="2">
      <t>ユウ</t>
    </rPh>
    <rPh sb="6" eb="7">
      <t>エン</t>
    </rPh>
    <phoneticPr fontId="3"/>
  </si>
  <si>
    <t>社会福祉法人
あけぼの福祉会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3"/>
  </si>
  <si>
    <t>多機能型事業所ひらきの家</t>
    <rPh sb="0" eb="3">
      <t>タキノウ</t>
    </rPh>
    <rPh sb="3" eb="4">
      <t>カタ</t>
    </rPh>
    <rPh sb="4" eb="7">
      <t>ジギョウショ</t>
    </rPh>
    <rPh sb="11" eb="12">
      <t>イエ</t>
    </rPh>
    <phoneticPr fontId="3"/>
  </si>
  <si>
    <t>かなでる</t>
  </si>
  <si>
    <t>社会福祉法人
親誠会
(恒松成人)</t>
    <rPh sb="12" eb="14">
      <t>ツネマツ</t>
    </rPh>
    <rPh sb="14" eb="15">
      <t>ナ</t>
    </rPh>
    <rPh sb="15" eb="16">
      <t>ヒト</t>
    </rPh>
    <phoneticPr fontId="3"/>
  </si>
  <si>
    <t>城南学園更生部</t>
    <rPh sb="0" eb="2">
      <t>ジョウナン</t>
    </rPh>
    <rPh sb="2" eb="4">
      <t>ガクエン</t>
    </rPh>
    <rPh sb="4" eb="6">
      <t>コウセイ</t>
    </rPh>
    <rPh sb="6" eb="7">
      <t>ブ</t>
    </rPh>
    <phoneticPr fontId="3"/>
  </si>
  <si>
    <t>多機能型</t>
    <rPh sb="0" eb="3">
      <t>タキノウ</t>
    </rPh>
    <rPh sb="3" eb="4">
      <t>ガタ</t>
    </rPh>
    <phoneticPr fontId="3"/>
  </si>
  <si>
    <t>管理者</t>
    <rPh sb="0" eb="3">
      <t>カンリシャ</t>
    </rPh>
    <phoneticPr fontId="3"/>
  </si>
  <si>
    <t>　　②　生活訓練事業所</t>
    <rPh sb="4" eb="6">
      <t>セイカツ</t>
    </rPh>
    <rPh sb="6" eb="8">
      <t>クンレン</t>
    </rPh>
    <rPh sb="8" eb="11">
      <t>ジギョウショ</t>
    </rPh>
    <phoneticPr fontId="3"/>
  </si>
  <si>
    <t>障害福祉サービス
事業所安岡苑</t>
    <rPh sb="0" eb="2">
      <t>ショウガイ</t>
    </rPh>
    <rPh sb="2" eb="4">
      <t>フクシ</t>
    </rPh>
    <rPh sb="9" eb="12">
      <t>ジギョウショ</t>
    </rPh>
    <rPh sb="12" eb="14">
      <t>ヤスオカ</t>
    </rPh>
    <rPh sb="14" eb="15">
      <t>エン</t>
    </rPh>
    <phoneticPr fontId="3"/>
  </si>
  <si>
    <t>障害者支援施設
ひかり苑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</si>
  <si>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鹿野学園
第二成人部</t>
    <rPh sb="5" eb="6">
      <t>ダイ</t>
    </rPh>
    <rPh sb="6" eb="7">
      <t>2</t>
    </rPh>
    <phoneticPr fontId="2"/>
  </si>
  <si>
    <t>城南学園
第三更生部</t>
    <rPh sb="5" eb="6">
      <t>ダイ</t>
    </rPh>
    <rPh sb="6" eb="7">
      <t>3</t>
    </rPh>
    <phoneticPr fontId="2"/>
  </si>
  <si>
    <t>城南学園
第二更生部</t>
    <rPh sb="0" eb="2">
      <t>ジョウナン</t>
    </rPh>
    <rPh sb="2" eb="4">
      <t>ガクエン</t>
    </rPh>
    <rPh sb="5" eb="7">
      <t>ダイニ</t>
    </rPh>
    <rPh sb="7" eb="9">
      <t>コウセイ</t>
    </rPh>
    <rPh sb="9" eb="10">
      <t>ブ</t>
    </rPh>
    <phoneticPr fontId="3"/>
  </si>
  <si>
    <t>みんなの森</t>
    <rPh sb="4" eb="5">
      <t>モリ</t>
    </rPh>
    <phoneticPr fontId="3"/>
  </si>
  <si>
    <t>社会福祉法人
開成会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3"/>
  </si>
  <si>
    <t>大藤園</t>
    <rPh sb="0" eb="2">
      <t>オオフジ</t>
    </rPh>
    <rPh sb="2" eb="3">
      <t>エン</t>
    </rPh>
    <phoneticPr fontId="3"/>
  </si>
  <si>
    <t>社会福祉法人
夢のみずうみ村</t>
    <rPh sb="0" eb="2">
      <t>シャカイ</t>
    </rPh>
    <rPh sb="2" eb="4">
      <t>フクシ</t>
    </rPh>
    <rPh sb="4" eb="6">
      <t>ホウジン</t>
    </rPh>
    <rPh sb="7" eb="8">
      <t>ユメ</t>
    </rPh>
    <rPh sb="13" eb="14">
      <t>ムラ</t>
    </rPh>
    <phoneticPr fontId="3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</si>
  <si>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3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</si>
  <si>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3"/>
  </si>
  <si>
    <t>河内淳慈</t>
    <rPh sb="2" eb="3">
      <t>アツシ</t>
    </rPh>
    <rPh sb="3" eb="4">
      <t>メグム</t>
    </rPh>
    <phoneticPr fontId="2"/>
  </si>
  <si>
    <t>防府市
大平園</t>
    <rPh sb="0" eb="3">
      <t>ホウフシ</t>
    </rPh>
    <rPh sb="4" eb="6">
      <t>オオヒラ</t>
    </rPh>
    <rPh sb="6" eb="7">
      <t>エン</t>
    </rPh>
    <phoneticPr fontId="3"/>
  </si>
  <si>
    <t>防府市
愛光園</t>
    <rPh sb="0" eb="3">
      <t>ホウフシ</t>
    </rPh>
    <rPh sb="4" eb="5">
      <t>アイ</t>
    </rPh>
    <rPh sb="5" eb="6">
      <t>コウ</t>
    </rPh>
    <rPh sb="6" eb="7">
      <t>エン</t>
    </rPh>
    <phoneticPr fontId="3"/>
  </si>
  <si>
    <t>障害福祉サービス
あゆみの里</t>
    <rPh sb="0" eb="2">
      <t>ショウガイ</t>
    </rPh>
    <rPh sb="2" eb="4">
      <t>フクシ</t>
    </rPh>
    <rPh sb="13" eb="14">
      <t>サト</t>
    </rPh>
    <phoneticPr fontId="3"/>
  </si>
  <si>
    <t>株式会社
あゆみ
（相馬珠美）</t>
    <rPh sb="10" eb="12">
      <t>ソウマ</t>
    </rPh>
    <rPh sb="12" eb="13">
      <t>タマ</t>
    </rPh>
    <rPh sb="13" eb="14">
      <t>ミ</t>
    </rPh>
    <phoneticPr fontId="2"/>
  </si>
  <si>
    <t>相馬珠美</t>
    <rPh sb="0" eb="2">
      <t>ソウマ</t>
    </rPh>
    <rPh sb="2" eb="4">
      <t>タマミ</t>
    </rPh>
    <phoneticPr fontId="3"/>
  </si>
  <si>
    <t>第1しょうせい苑</t>
    <rPh sb="0" eb="1">
      <t>ダイ</t>
    </rPh>
    <rPh sb="7" eb="8">
      <t>ソノ</t>
    </rPh>
    <phoneticPr fontId="3"/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</si>
  <si>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3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</si>
  <si>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3"/>
  </si>
  <si>
    <t>第2しょうせい苑</t>
    <rPh sb="0" eb="1">
      <t>ダイ</t>
    </rPh>
    <rPh sb="7" eb="8">
      <t>ソノ</t>
    </rPh>
    <phoneticPr fontId="3"/>
  </si>
  <si>
    <t>障害者支援施設
ひかりの里</t>
    <rPh sb="0" eb="3">
      <t>ショウガイシャ</t>
    </rPh>
    <rPh sb="3" eb="5">
      <t>シエン</t>
    </rPh>
    <rPh sb="5" eb="7">
      <t>シセツ</t>
    </rPh>
    <rPh sb="12" eb="13">
      <t>サト</t>
    </rPh>
    <phoneticPr fontId="3"/>
  </si>
  <si>
    <t>社会福祉法人
光教会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phoneticPr fontId="3"/>
  </si>
  <si>
    <t>社会福祉法人
光教会
（光教路晃映）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rPh sb="12" eb="13">
      <t>コウ</t>
    </rPh>
    <rPh sb="13" eb="14">
      <t>キョウ</t>
    </rPh>
    <rPh sb="14" eb="15">
      <t>ジ</t>
    </rPh>
    <rPh sb="15" eb="16">
      <t>アキラ</t>
    </rPh>
    <rPh sb="16" eb="17">
      <t>ウツル</t>
    </rPh>
    <phoneticPr fontId="3"/>
  </si>
  <si>
    <t>障害者支援施設
あけぼの園</t>
    <rPh sb="0" eb="3">
      <t>ショウガイシャ</t>
    </rPh>
    <rPh sb="3" eb="5">
      <t>シエン</t>
    </rPh>
    <rPh sb="5" eb="7">
      <t>シセツ</t>
    </rPh>
    <rPh sb="12" eb="13">
      <t>エン</t>
    </rPh>
    <phoneticPr fontId="3"/>
  </si>
  <si>
    <t>福祥苑</t>
    <rPh sb="0" eb="1">
      <t>フク</t>
    </rPh>
    <rPh sb="1" eb="2">
      <t>ショウ</t>
    </rPh>
    <rPh sb="2" eb="3">
      <t>エン</t>
    </rPh>
    <phoneticPr fontId="3"/>
  </si>
  <si>
    <t>社会福祉法人
福祥会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3"/>
  </si>
  <si>
    <t>障害者支援施設
つくし園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</si>
  <si>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社会福祉法人
つくし園</t>
    <rPh sb="0" eb="2">
      <t>シャカイ</t>
    </rPh>
    <rPh sb="2" eb="4">
      <t>フクシ</t>
    </rPh>
    <rPh sb="4" eb="6">
      <t>ホウジン</t>
    </rPh>
    <rPh sb="10" eb="11">
      <t>エン</t>
    </rPh>
    <phoneticPr fontId="3"/>
  </si>
  <si>
    <t>グリーンヒル山陽</t>
    <rPh sb="6" eb="8">
      <t>サンヨウ</t>
    </rPh>
    <phoneticPr fontId="3"/>
  </si>
  <si>
    <t>社会福祉法人
山陽小野田市
社会福祉協議会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phoneticPr fontId="3"/>
  </si>
  <si>
    <t>社会福祉法人
山陽小野田市
社会福祉協議会
（森田純一）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rPh sb="23" eb="25">
      <t>モリタ</t>
    </rPh>
    <rPh sb="25" eb="27">
      <t>ジュンイチ</t>
    </rPh>
    <phoneticPr fontId="3"/>
  </si>
  <si>
    <t>平成24年度4月1日</t>
    <rPh sb="0" eb="2">
      <t>ヘイセイ</t>
    </rPh>
    <rPh sb="4" eb="6">
      <t>ネンド</t>
    </rPh>
    <rPh sb="7" eb="8">
      <t>ガツ</t>
    </rPh>
    <rPh sb="9" eb="10">
      <t>ニチ</t>
    </rPh>
    <phoneticPr fontId="3"/>
  </si>
  <si>
    <t>施設障害福祉サービス</t>
    <rPh sb="0" eb="2">
      <t>シセツ</t>
    </rPh>
    <rPh sb="2" eb="4">
      <t>ショウガイ</t>
    </rPh>
    <rPh sb="4" eb="6">
      <t>フクシ</t>
    </rPh>
    <phoneticPr fontId="3"/>
  </si>
  <si>
    <t>リフレの家</t>
    <rPh sb="4" eb="5">
      <t>イエ</t>
    </rPh>
    <phoneticPr fontId="3"/>
  </si>
  <si>
    <t>玖珂町大坪1887</t>
    <rPh sb="0" eb="2">
      <t>クガ</t>
    </rPh>
    <rPh sb="2" eb="3">
      <t>チョウ</t>
    </rPh>
    <rPh sb="3" eb="5">
      <t>オオツボ</t>
    </rPh>
    <phoneticPr fontId="3"/>
  </si>
  <si>
    <t>医療法人
恵愛会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phoneticPr fontId="3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</si>
  <si>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3"/>
  </si>
  <si>
    <t>柳井1973</t>
    <rPh sb="0" eb="2">
      <t>ヤナイ</t>
    </rPh>
    <phoneticPr fontId="3"/>
  </si>
  <si>
    <t>防府市愛光園</t>
    <rPh sb="0" eb="3">
      <t>ホウフシ</t>
    </rPh>
    <rPh sb="3" eb="4">
      <t>アイ</t>
    </rPh>
    <rPh sb="4" eb="5">
      <t>コウ</t>
    </rPh>
    <rPh sb="5" eb="6">
      <t>エン</t>
    </rPh>
    <phoneticPr fontId="4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</si>
  <si>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4"/>
  </si>
  <si>
    <t>錦見1丁目11-15</t>
    <rPh sb="0" eb="1">
      <t>ニシキ</t>
    </rPh>
    <rPh sb="1" eb="2">
      <t>ミ</t>
    </rPh>
    <rPh sb="3" eb="5">
      <t>チョウメ</t>
    </rPh>
    <phoneticPr fontId="4"/>
  </si>
  <si>
    <t>グリーンヒル山陽</t>
    <rPh sb="6" eb="8">
      <t>サンヨウ</t>
    </rPh>
    <phoneticPr fontId="4"/>
  </si>
  <si>
    <t>高栄3丁目6-16</t>
    <rPh sb="0" eb="1">
      <t>タカ</t>
    </rPh>
    <rPh sb="1" eb="2">
      <t>サカエ</t>
    </rPh>
    <rPh sb="3" eb="5">
      <t>チョウメ</t>
    </rPh>
    <phoneticPr fontId="4"/>
  </si>
  <si>
    <t>ワークショップ白壁</t>
    <rPh sb="7" eb="9">
      <t>シラカベ</t>
    </rPh>
    <phoneticPr fontId="4"/>
  </si>
  <si>
    <t>ＮＰＯ法人
つばさ</t>
    <rPh sb="3" eb="5">
      <t>ホウジン</t>
    </rPh>
    <phoneticPr fontId="4"/>
  </si>
  <si>
    <t>ＮＰＯ法人
つばさ
（竹光道治）</t>
    <rPh sb="3" eb="5">
      <t>ホウジン</t>
    </rPh>
    <rPh sb="11" eb="13">
      <t>タケミツ</t>
    </rPh>
    <rPh sb="13" eb="15">
      <t>ミチハル</t>
    </rPh>
    <phoneticPr fontId="4"/>
  </si>
  <si>
    <t>柳生龍生</t>
    <rPh sb="0" eb="1">
      <t>ヤナギ</t>
    </rPh>
    <rPh sb="1" eb="2">
      <t>ウ</t>
    </rPh>
    <rPh sb="2" eb="3">
      <t>リュウ</t>
    </rPh>
    <rPh sb="3" eb="4">
      <t>セイ</t>
    </rPh>
    <phoneticPr fontId="4"/>
  </si>
  <si>
    <t>近藤広幸</t>
    <rPh sb="0" eb="2">
      <t>コンドウ</t>
    </rPh>
    <rPh sb="2" eb="4">
      <t>ヒロユキ</t>
    </rPh>
    <phoneticPr fontId="3"/>
  </si>
  <si>
    <t>ふしのエコ事業所</t>
    <rPh sb="5" eb="8">
      <t>ジギョウショ</t>
    </rPh>
    <phoneticPr fontId="3"/>
  </si>
  <si>
    <t>夢香房すさ</t>
    <rPh sb="0" eb="1">
      <t>ユメ</t>
    </rPh>
    <rPh sb="1" eb="2">
      <t>カ</t>
    </rPh>
    <rPh sb="2" eb="3">
      <t>ボウ</t>
    </rPh>
    <phoneticPr fontId="3"/>
  </si>
  <si>
    <t>防府市愛光園</t>
    <rPh sb="0" eb="3">
      <t>ホウフシ</t>
    </rPh>
    <rPh sb="3" eb="4">
      <t>アイ</t>
    </rPh>
    <rPh sb="4" eb="5">
      <t>コウ</t>
    </rPh>
    <rPh sb="5" eb="6">
      <t>エン</t>
    </rPh>
    <phoneticPr fontId="3"/>
  </si>
  <si>
    <t>高栄3丁目6-16</t>
    <rPh sb="0" eb="1">
      <t>タカ</t>
    </rPh>
    <rPh sb="1" eb="2">
      <t>サカエ</t>
    </rPh>
    <rPh sb="3" eb="5">
      <t>チョウメ</t>
    </rPh>
    <phoneticPr fontId="3"/>
  </si>
  <si>
    <t>大和あけぼの園</t>
    <rPh sb="0" eb="2">
      <t>ヤマト</t>
    </rPh>
    <rPh sb="6" eb="7">
      <t>エン</t>
    </rPh>
    <phoneticPr fontId="3"/>
  </si>
  <si>
    <t>社会福祉法人
周陽会</t>
    <rPh sb="0" eb="2">
      <t>シャカイ</t>
    </rPh>
    <rPh sb="2" eb="4">
      <t>フクシ</t>
    </rPh>
    <rPh sb="4" eb="6">
      <t>ホウジン</t>
    </rPh>
    <rPh sb="7" eb="9">
      <t>シュウヨウ</t>
    </rPh>
    <rPh sb="9" eb="10">
      <t>カイ</t>
    </rPh>
    <phoneticPr fontId="3"/>
  </si>
  <si>
    <t>望みの家</t>
    <rPh sb="0" eb="1">
      <t>ノゾ</t>
    </rPh>
    <rPh sb="3" eb="4">
      <t>イエ</t>
    </rPh>
    <phoneticPr fontId="3"/>
  </si>
  <si>
    <t>ＮＰＯ法人
周南のぞみ会</t>
    <rPh sb="3" eb="5">
      <t>ホウジン</t>
    </rPh>
    <rPh sb="6" eb="7">
      <t>シュウ</t>
    </rPh>
    <rPh sb="7" eb="8">
      <t>ナン</t>
    </rPh>
    <rPh sb="11" eb="12">
      <t>カイ</t>
    </rPh>
    <phoneticPr fontId="3"/>
  </si>
  <si>
    <t>牧野泰郎</t>
    <rPh sb="0" eb="2">
      <t>マキノ</t>
    </rPh>
    <rPh sb="2" eb="4">
      <t>ヤスロウ</t>
    </rPh>
    <phoneticPr fontId="3"/>
  </si>
  <si>
    <t>市町名</t>
    <rPh sb="0" eb="2">
      <t>シチョウ</t>
    </rPh>
    <rPh sb="2" eb="3">
      <t>メイ</t>
    </rPh>
    <phoneticPr fontId="3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</si>
  <si>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3"/>
  </si>
  <si>
    <t>ひえだファクトリー</t>
  </si>
  <si>
    <t>医療法人光の会</t>
    <rPh sb="4" eb="5">
      <t>ヒカリ</t>
    </rPh>
    <rPh sb="6" eb="7">
      <t>カイ</t>
    </rPh>
    <phoneticPr fontId="3"/>
  </si>
  <si>
    <t>多機能型通所施設　鳴滝園</t>
    <rPh sb="0" eb="4">
      <t>タキノウガタ</t>
    </rPh>
    <rPh sb="4" eb="5">
      <t>ツウ</t>
    </rPh>
    <rPh sb="5" eb="6">
      <t>ショ</t>
    </rPh>
    <rPh sb="6" eb="8">
      <t>シセツ</t>
    </rPh>
    <rPh sb="9" eb="11">
      <t>ナルタキ</t>
    </rPh>
    <rPh sb="11" eb="12">
      <t>エン</t>
    </rPh>
    <phoneticPr fontId="3"/>
  </si>
  <si>
    <t>フィオーレ</t>
  </si>
  <si>
    <t>医療法人若草会</t>
  </si>
  <si>
    <t>防府市愛光園</t>
  </si>
  <si>
    <t>夢かれん</t>
  </si>
  <si>
    <t>ささみ園</t>
  </si>
  <si>
    <t>虹のかけ橋</t>
    <rPh sb="0" eb="1">
      <t>ニジ</t>
    </rPh>
    <rPh sb="4" eb="5">
      <t>ハシ</t>
    </rPh>
    <phoneticPr fontId="3"/>
  </si>
  <si>
    <t>光市</t>
    <rPh sb="0" eb="2">
      <t>ヒカリシ</t>
    </rPh>
    <phoneticPr fontId="3"/>
  </si>
  <si>
    <t>医療法人恵愛会</t>
    <rPh sb="0" eb="2">
      <t>イリョウ</t>
    </rPh>
    <rPh sb="2" eb="4">
      <t>ホウジン</t>
    </rPh>
    <rPh sb="4" eb="6">
      <t>ケイアイ</t>
    </rPh>
    <rPh sb="6" eb="7">
      <t>カイ</t>
    </rPh>
    <phoneticPr fontId="3"/>
  </si>
  <si>
    <t>ワークショップ白壁</t>
    <rPh sb="7" eb="9">
      <t>シラカベ</t>
    </rPh>
    <phoneticPr fontId="3"/>
  </si>
  <si>
    <t>ＮＰＯ法人つばさ</t>
    <rPh sb="3" eb="5">
      <t>ホウジン</t>
    </rPh>
    <phoneticPr fontId="3"/>
  </si>
  <si>
    <t>あそかの園</t>
  </si>
  <si>
    <t>グリーンヒル山陽</t>
  </si>
  <si>
    <t>山陽小野田市</t>
    <rPh sb="0" eb="2">
      <t>サンヨウ</t>
    </rPh>
    <phoneticPr fontId="6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</si>
  <si>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3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</si>
  <si>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3"/>
  </si>
  <si>
    <t>自立訓練
（宿泊型）</t>
    <rPh sb="0" eb="2">
      <t>ジリツ</t>
    </rPh>
    <rPh sb="2" eb="4">
      <t>クンレン</t>
    </rPh>
    <rPh sb="6" eb="9">
      <t>シュクハクガタ</t>
    </rPh>
    <phoneticPr fontId="3"/>
  </si>
  <si>
    <t>就労移行
支援</t>
    <rPh sb="0" eb="2">
      <t>シュウロウ</t>
    </rPh>
    <rPh sb="2" eb="4">
      <t>イコウ</t>
    </rPh>
    <rPh sb="5" eb="7">
      <t>シエン</t>
    </rPh>
    <phoneticPr fontId="3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</si>
  <si>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3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</si>
  <si>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3"/>
  </si>
  <si>
    <t>児童発達
支援</t>
    <rPh sb="0" eb="2">
      <t>ジドウ</t>
    </rPh>
    <rPh sb="2" eb="4">
      <t>ハッタツ</t>
    </rPh>
    <rPh sb="5" eb="7">
      <t>シエン</t>
    </rPh>
    <phoneticPr fontId="3"/>
  </si>
  <si>
    <t>放課後等
デイ</t>
    <rPh sb="0" eb="3">
      <t>ホウカゴ</t>
    </rPh>
    <rPh sb="3" eb="4">
      <t>トウ</t>
    </rPh>
    <phoneticPr fontId="3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</si>
  <si>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3"/>
  </si>
  <si>
    <t>社会福祉法人
同朋福祉会</t>
    <rPh sb="0" eb="2">
      <t>シャカイ</t>
    </rPh>
    <rPh sb="2" eb="4">
      <t>フクシ</t>
    </rPh>
    <rPh sb="4" eb="6">
      <t>ホウジン</t>
    </rPh>
    <phoneticPr fontId="3"/>
  </si>
  <si>
    <t>社会福祉法人
るりがくえん</t>
    <rPh sb="0" eb="2">
      <t>シャカイ</t>
    </rPh>
    <rPh sb="2" eb="4">
      <t>フクシ</t>
    </rPh>
    <rPh sb="4" eb="6">
      <t>ホウジン</t>
    </rPh>
    <phoneticPr fontId="3"/>
  </si>
  <si>
    <t>療養介護</t>
    <rPh sb="0" eb="2">
      <t>リョウヨウ</t>
    </rPh>
    <rPh sb="2" eb="4">
      <t>カイゴ</t>
    </rPh>
    <phoneticPr fontId="3"/>
  </si>
  <si>
    <t>35202</t>
  </si>
  <si>
    <t>東岐波685</t>
  </si>
  <si>
    <t>国立病院機構
柳井医療センター</t>
    <rPh sb="2" eb="4">
      <t>ビョウイン</t>
    </rPh>
    <rPh sb="4" eb="6">
      <t>キコウ</t>
    </rPh>
    <rPh sb="9" eb="11">
      <t>イリョウ</t>
    </rPh>
    <phoneticPr fontId="3"/>
  </si>
  <si>
    <t>独立行政法人
国立病院機構
柳井医療センター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ヤナイ</t>
    </rPh>
    <rPh sb="16" eb="18">
      <t>イリョウ</t>
    </rPh>
    <phoneticPr fontId="3"/>
  </si>
  <si>
    <t>35212</t>
  </si>
  <si>
    <t>伊保庄95</t>
  </si>
  <si>
    <t>35215</t>
  </si>
  <si>
    <t>鼓ヶ浦あゆみ園</t>
    <rPh sb="0" eb="3">
      <t>ツヅミガウラ</t>
    </rPh>
    <rPh sb="6" eb="7">
      <t>エン</t>
    </rPh>
    <phoneticPr fontId="3"/>
  </si>
  <si>
    <t>社会福祉法人
鼓ヶ浦整肢学園</t>
    <rPh sb="0" eb="2">
      <t>シャカイ</t>
    </rPh>
    <rPh sb="2" eb="4">
      <t>フクシ</t>
    </rPh>
    <rPh sb="4" eb="6">
      <t>ホウジン</t>
    </rPh>
    <rPh sb="7" eb="10">
      <t>ツヅミガウラ</t>
    </rPh>
    <rPh sb="10" eb="11">
      <t>セイ</t>
    </rPh>
    <rPh sb="11" eb="12">
      <t>シ</t>
    </rPh>
    <rPh sb="12" eb="14">
      <t>ガクエン</t>
    </rPh>
    <phoneticPr fontId="3"/>
  </si>
  <si>
    <t>駅通り1丁目3番10号</t>
    <rPh sb="0" eb="2">
      <t>エキドオ</t>
    </rPh>
    <rPh sb="4" eb="6">
      <t>チョウメ</t>
    </rPh>
    <rPh sb="7" eb="8">
      <t>バン</t>
    </rPh>
    <rPh sb="10" eb="11">
      <t>ゴウ</t>
    </rPh>
    <phoneticPr fontId="3"/>
  </si>
  <si>
    <t>宿泊型20
ショートステイ</t>
    <rPh sb="0" eb="3">
      <t>シュクハクガタ</t>
    </rPh>
    <phoneticPr fontId="3"/>
  </si>
  <si>
    <t>社会福祉法人
あけぼの福祉会
（吉居俊朗）</t>
    <rPh sb="0" eb="2">
      <t>シャカイ</t>
    </rPh>
    <rPh sb="2" eb="4">
      <t>フクシ</t>
    </rPh>
    <rPh sb="4" eb="6">
      <t>ホウジン</t>
    </rPh>
    <rPh sb="11" eb="14">
      <t>フクシカイ</t>
    </rPh>
    <rPh sb="16" eb="18">
      <t>ヨシイ</t>
    </rPh>
    <rPh sb="18" eb="20">
      <t>トシロウ</t>
    </rPh>
    <phoneticPr fontId="3"/>
  </si>
  <si>
    <t>大字久米752番地4</t>
    <rPh sb="7" eb="9">
      <t>バンチ</t>
    </rPh>
    <phoneticPr fontId="3"/>
  </si>
  <si>
    <t>市町コード</t>
    <rPh sb="0" eb="2">
      <t>シチョウ</t>
    </rPh>
    <phoneticPr fontId="3"/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</si>
  <si>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3"/>
  </si>
  <si>
    <t>大島郡周防大島町</t>
    <rPh sb="0" eb="3">
      <t>オオシマグン</t>
    </rPh>
    <phoneticPr fontId="3"/>
  </si>
  <si>
    <t>熊毛郡田布施町</t>
    <rPh sb="0" eb="3">
      <t>クマゲグン</t>
    </rPh>
    <phoneticPr fontId="2"/>
  </si>
  <si>
    <t>熊毛郡平生町</t>
    <rPh sb="0" eb="3">
      <t>クマゲグン</t>
    </rPh>
    <phoneticPr fontId="3"/>
  </si>
  <si>
    <t>大島郡周防大島町</t>
    <rPh sb="0" eb="3">
      <t>オオシマグン</t>
    </rPh>
    <rPh sb="3" eb="5">
      <t>スオウ</t>
    </rPh>
    <rPh sb="5" eb="8">
      <t>オオシマチョウ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</si>
  <si>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</si>
  <si>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3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</si>
  <si>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3"/>
  </si>
  <si>
    <t>熊毛郡上関町</t>
    <rPh sb="0" eb="3">
      <t>クマゲグン</t>
    </rPh>
    <rPh sb="3" eb="5">
      <t>カミノセキ</t>
    </rPh>
    <rPh sb="5" eb="6">
      <t>チョウ</t>
    </rPh>
    <phoneticPr fontId="3"/>
  </si>
  <si>
    <t>熊毛郡田布施町</t>
    <rPh sb="0" eb="3">
      <t>クマゲグン</t>
    </rPh>
    <rPh sb="3" eb="7">
      <t>タブセチョウ</t>
    </rPh>
    <phoneticPr fontId="3"/>
  </si>
  <si>
    <t>熊毛郡平生町</t>
    <rPh sb="0" eb="3">
      <t>クマゲグン</t>
    </rPh>
    <rPh sb="3" eb="6">
      <t>ヒラオチョウ</t>
    </rPh>
    <phoneticPr fontId="3"/>
  </si>
  <si>
    <t>阿武郡阿武町</t>
    <rPh sb="0" eb="3">
      <t>アブグン</t>
    </rPh>
    <rPh sb="3" eb="5">
      <t>アブ</t>
    </rPh>
    <rPh sb="5" eb="6">
      <t>チョウ</t>
    </rPh>
    <phoneticPr fontId="3"/>
  </si>
  <si>
    <t>多機能型</t>
    <rPh sb="0" eb="4">
      <t>タキノウガタ</t>
    </rPh>
    <phoneticPr fontId="3"/>
  </si>
  <si>
    <t>児童福祉法改正による特例措置</t>
    <rPh sb="0" eb="2">
      <t>ジドウ</t>
    </rPh>
    <rPh sb="2" eb="4">
      <t>フクシ</t>
    </rPh>
    <rPh sb="4" eb="7">
      <t>ホウカイセイ</t>
    </rPh>
    <rPh sb="10" eb="12">
      <t>トクレイ</t>
    </rPh>
    <rPh sb="12" eb="14">
      <t>ソチ</t>
    </rPh>
    <phoneticPr fontId="3"/>
  </si>
  <si>
    <t xml:space="preserve">施設障害福祉サービス
通所30 </t>
    <rPh sb="0" eb="2">
      <t>シセツ</t>
    </rPh>
    <rPh sb="2" eb="4">
      <t>ショウガイ</t>
    </rPh>
    <rPh sb="4" eb="6">
      <t>フクシ</t>
    </rPh>
    <phoneticPr fontId="3"/>
  </si>
  <si>
    <t>35206</t>
  </si>
  <si>
    <t>施設障害福祉サービス</t>
    <rPh sb="0" eb="2">
      <t>シセツ</t>
    </rPh>
    <rPh sb="2" eb="4">
      <t>ショウガイ</t>
    </rPh>
    <rPh sb="4" eb="6">
      <t>フクシ</t>
    </rPh>
    <phoneticPr fontId="6"/>
  </si>
  <si>
    <t>　　①　機能訓練事業所</t>
    <phoneticPr fontId="3"/>
  </si>
  <si>
    <t>社会福祉法人
アス・ライフ</t>
    <rPh sb="0" eb="2">
      <t>シャカイ</t>
    </rPh>
    <rPh sb="2" eb="4">
      <t>フクシ</t>
    </rPh>
    <phoneticPr fontId="2"/>
  </si>
  <si>
    <t>ﾉﾝｷﾅﾉｳｼﾞｮｳｵｶﾞﾜｼﾞｷﾞｮｳｼｮ</t>
  </si>
  <si>
    <t>サルビアの家</t>
    <rPh sb="5" eb="6">
      <t>イエ</t>
    </rPh>
    <phoneticPr fontId="3"/>
  </si>
  <si>
    <t>ＮＰＯ法人
優喜会</t>
    <rPh sb="3" eb="5">
      <t>ホウジン</t>
    </rPh>
    <rPh sb="6" eb="7">
      <t>ユウ</t>
    </rPh>
    <rPh sb="7" eb="8">
      <t>キ</t>
    </rPh>
    <rPh sb="8" eb="9">
      <t>カイ</t>
    </rPh>
    <phoneticPr fontId="3"/>
  </si>
  <si>
    <t>ＮＰＯ法人
優喜会
（冨田勝久）</t>
    <rPh sb="3" eb="5">
      <t>ホウジン</t>
    </rPh>
    <rPh sb="6" eb="7">
      <t>ユウ</t>
    </rPh>
    <rPh sb="7" eb="8">
      <t>キ</t>
    </rPh>
    <rPh sb="8" eb="9">
      <t>カイ</t>
    </rPh>
    <rPh sb="11" eb="13">
      <t>トミタ</t>
    </rPh>
    <rPh sb="13" eb="14">
      <t>カツ</t>
    </rPh>
    <rPh sb="14" eb="15">
      <t>ヒサ</t>
    </rPh>
    <phoneticPr fontId="3"/>
  </si>
  <si>
    <t>下松市</t>
  </si>
  <si>
    <t>生野屋南1丁目11-1</t>
  </si>
  <si>
    <t>社会福祉法人
光葉会</t>
    <rPh sb="0" eb="2">
      <t>シャカイ</t>
    </rPh>
    <rPh sb="2" eb="4">
      <t>フクシ</t>
    </rPh>
    <rPh sb="4" eb="6">
      <t>ホウジン</t>
    </rPh>
    <rPh sb="7" eb="8">
      <t>コウ</t>
    </rPh>
    <rPh sb="8" eb="9">
      <t>ハ</t>
    </rPh>
    <rPh sb="9" eb="10">
      <t>カイ</t>
    </rPh>
    <phoneticPr fontId="3"/>
  </si>
  <si>
    <t>社会福祉法人
光葉会
（石井明光）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イシイ</t>
    </rPh>
    <rPh sb="14" eb="15">
      <t>ア</t>
    </rPh>
    <rPh sb="15" eb="16">
      <t>ミツ</t>
    </rPh>
    <phoneticPr fontId="3"/>
  </si>
  <si>
    <t>ＮＰＯ法人
徳山ポレポレくらぶ</t>
    <rPh sb="3" eb="5">
      <t>ホウジン</t>
    </rPh>
    <rPh sb="6" eb="8">
      <t>トクヤマ</t>
    </rPh>
    <phoneticPr fontId="3"/>
  </si>
  <si>
    <t>ＮＰＯ法人
徳山ポレポレくらぶ
（池田光子）</t>
    <rPh sb="3" eb="5">
      <t>ホウジン</t>
    </rPh>
    <rPh sb="6" eb="8">
      <t>トクヤマ</t>
    </rPh>
    <rPh sb="17" eb="19">
      <t>イケダ</t>
    </rPh>
    <rPh sb="19" eb="21">
      <t>ミツコ</t>
    </rPh>
    <phoneticPr fontId="3"/>
  </si>
  <si>
    <t>みなくるはうす光</t>
    <rPh sb="7" eb="8">
      <t>ヒカリ</t>
    </rPh>
    <phoneticPr fontId="4"/>
  </si>
  <si>
    <t>ＮＰＯ法人
キセキ</t>
    <rPh sb="3" eb="5">
      <t>ホウジン</t>
    </rPh>
    <phoneticPr fontId="4"/>
  </si>
  <si>
    <t>ＮＰＯ法人
キセキ
（徳本武司）</t>
    <rPh sb="3" eb="5">
      <t>ホウジン</t>
    </rPh>
    <rPh sb="11" eb="13">
      <t>トクモト</t>
    </rPh>
    <rPh sb="13" eb="14">
      <t>タケシ</t>
    </rPh>
    <rPh sb="14" eb="15">
      <t>ツカサ</t>
    </rPh>
    <phoneticPr fontId="4"/>
  </si>
  <si>
    <t>光市</t>
    <rPh sb="0" eb="2">
      <t>ヒカリシ</t>
    </rPh>
    <phoneticPr fontId="4"/>
  </si>
  <si>
    <t>中央5丁目1番21号</t>
    <rPh sb="0" eb="2">
      <t>チュウオウ</t>
    </rPh>
    <rPh sb="3" eb="5">
      <t>チョウメ</t>
    </rPh>
    <rPh sb="6" eb="7">
      <t>バン</t>
    </rPh>
    <rPh sb="9" eb="10">
      <t>ゴウ</t>
    </rPh>
    <phoneticPr fontId="4"/>
  </si>
  <si>
    <t>朝田三田地900番1</t>
    <rPh sb="0" eb="2">
      <t>アサダ</t>
    </rPh>
    <rPh sb="2" eb="4">
      <t>ミタ</t>
    </rPh>
    <rPh sb="4" eb="5">
      <t>チ</t>
    </rPh>
    <rPh sb="8" eb="9">
      <t>バン</t>
    </rPh>
    <phoneticPr fontId="3"/>
  </si>
  <si>
    <t>南町3丁目8番4号</t>
    <rPh sb="0" eb="1">
      <t>ナン</t>
    </rPh>
    <rPh sb="1" eb="2">
      <t>マチ</t>
    </rPh>
    <rPh sb="3" eb="5">
      <t>チョウメ</t>
    </rPh>
    <rPh sb="6" eb="7">
      <t>バン</t>
    </rPh>
    <rPh sb="8" eb="9">
      <t>ゴウ</t>
    </rPh>
    <phoneticPr fontId="4"/>
  </si>
  <si>
    <t>夢ワークあけぼの</t>
    <rPh sb="0" eb="1">
      <t>ユメ</t>
    </rPh>
    <phoneticPr fontId="4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</si>
  <si>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4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</si>
  <si>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4"/>
  </si>
  <si>
    <t>周南市</t>
    <rPh sb="0" eb="3">
      <t>シュウナンシ</t>
    </rPh>
    <phoneticPr fontId="4"/>
  </si>
  <si>
    <t>五月町6-25</t>
    <rPh sb="0" eb="2">
      <t>サツキ</t>
    </rPh>
    <rPh sb="2" eb="3">
      <t>マチ</t>
    </rPh>
    <phoneticPr fontId="4"/>
  </si>
  <si>
    <t>ＮＰＯ法人
ぐうですぐう</t>
    <rPh sb="3" eb="5">
      <t>ホウジン</t>
    </rPh>
    <phoneticPr fontId="3"/>
  </si>
  <si>
    <t>ＮＰＯ法人
ぐうですぐう
（西川浩子）</t>
    <rPh sb="3" eb="5">
      <t>ホウジン</t>
    </rPh>
    <rPh sb="14" eb="16">
      <t>ニシカワ</t>
    </rPh>
    <rPh sb="16" eb="18">
      <t>ヒロコ</t>
    </rPh>
    <phoneticPr fontId="3"/>
  </si>
  <si>
    <t>ＮＰＯ法人
むつみ会</t>
    <rPh sb="3" eb="5">
      <t>ホウジン</t>
    </rPh>
    <rPh sb="9" eb="10">
      <t>カイ</t>
    </rPh>
    <phoneticPr fontId="3"/>
  </si>
  <si>
    <t>ＮＰＯ法人
むつみ会
（河村富子）</t>
    <rPh sb="3" eb="5">
      <t>ホウジン</t>
    </rPh>
    <rPh sb="9" eb="10">
      <t>カイ</t>
    </rPh>
    <rPh sb="12" eb="14">
      <t>カワムラ</t>
    </rPh>
    <rPh sb="14" eb="16">
      <t>トミコ</t>
    </rPh>
    <phoneticPr fontId="3"/>
  </si>
  <si>
    <t>河村富子</t>
    <rPh sb="0" eb="2">
      <t>カワムラ</t>
    </rPh>
    <rPh sb="2" eb="4">
      <t>トミコ</t>
    </rPh>
    <phoneticPr fontId="3"/>
  </si>
  <si>
    <t>緑豊舎</t>
    <rPh sb="0" eb="1">
      <t>リョク</t>
    </rPh>
    <rPh sb="1" eb="3">
      <t>ホウシャ</t>
    </rPh>
    <phoneticPr fontId="3"/>
  </si>
  <si>
    <t>社会福福祉法人光葉会</t>
    <rPh sb="0" eb="2">
      <t>シャカイ</t>
    </rPh>
    <rPh sb="2" eb="3">
      <t>フク</t>
    </rPh>
    <rPh sb="3" eb="5">
      <t>フクシ</t>
    </rPh>
    <rPh sb="5" eb="7">
      <t>ホウジン</t>
    </rPh>
    <rPh sb="7" eb="9">
      <t>ミツバ</t>
    </rPh>
    <rPh sb="9" eb="10">
      <t>カイ</t>
    </rPh>
    <phoneticPr fontId="3"/>
  </si>
  <si>
    <t>多機能型通所施設
鳴滝園</t>
    <rPh sb="0" eb="4">
      <t>タキノウガタ</t>
    </rPh>
    <rPh sb="4" eb="5">
      <t>ツウ</t>
    </rPh>
    <rPh sb="5" eb="6">
      <t>ショ</t>
    </rPh>
    <rPh sb="6" eb="8">
      <t>シセツ</t>
    </rPh>
    <rPh sb="9" eb="11">
      <t>ナルタキ</t>
    </rPh>
    <rPh sb="11" eb="12">
      <t>エン</t>
    </rPh>
    <phoneticPr fontId="3"/>
  </si>
  <si>
    <t>岩武　毅</t>
    <rPh sb="0" eb="1">
      <t>イワ</t>
    </rPh>
    <rPh sb="1" eb="2">
      <t>ブ</t>
    </rPh>
    <rPh sb="3" eb="4">
      <t>タケシ</t>
    </rPh>
    <phoneticPr fontId="2"/>
  </si>
  <si>
    <t>澤村知美</t>
    <rPh sb="0" eb="2">
      <t>サワムラ</t>
    </rPh>
    <rPh sb="2" eb="4">
      <t>トモミ</t>
    </rPh>
    <phoneticPr fontId="3"/>
  </si>
  <si>
    <t>椿東4510番地１</t>
    <rPh sb="0" eb="1">
      <t>ツバキ</t>
    </rPh>
    <rPh sb="1" eb="2">
      <t>ヒガシ</t>
    </rPh>
    <rPh sb="6" eb="8">
      <t>バンチ</t>
    </rPh>
    <phoneticPr fontId="3"/>
  </si>
  <si>
    <t>多機能型通所施設
鳴滝園</t>
    <rPh sb="0" eb="4">
      <t>タキノウガタ</t>
    </rPh>
    <rPh sb="4" eb="5">
      <t>ツウ</t>
    </rPh>
    <rPh sb="5" eb="6">
      <t>ショ</t>
    </rPh>
    <rPh sb="6" eb="8">
      <t>シセツ</t>
    </rPh>
    <phoneticPr fontId="3"/>
  </si>
  <si>
    <t>２　障害福祉サービス事業所</t>
    <rPh sb="2" eb="4">
      <t>ショウガイ</t>
    </rPh>
    <rPh sb="4" eb="6">
      <t>フクシ</t>
    </rPh>
    <rPh sb="10" eb="13">
      <t>ジギョウショ</t>
    </rPh>
    <phoneticPr fontId="3"/>
  </si>
  <si>
    <t>ｺｸﾘﾂﾋﾞｮｳｲﾝｷｺｳﾔﾏｸﾞﾁｳﾍﾞｲﾘｮｳｾﾝﾀｰ</t>
    <phoneticPr fontId="3"/>
  </si>
  <si>
    <t xml:space="preserve"> (1) 療養介護事業所</t>
    <rPh sb="5" eb="7">
      <t>リョウヨウ</t>
    </rPh>
    <rPh sb="7" eb="9">
      <t>カイゴ</t>
    </rPh>
    <rPh sb="9" eb="12">
      <t>ジギョウショ</t>
    </rPh>
    <phoneticPr fontId="3"/>
  </si>
  <si>
    <t>755-0241</t>
  </si>
  <si>
    <t>742-1352</t>
  </si>
  <si>
    <t>745-0801</t>
  </si>
  <si>
    <t>国立病院機構
山口宇部
医療センター</t>
    <rPh sb="2" eb="4">
      <t>ビョウイン</t>
    </rPh>
    <rPh sb="4" eb="6">
      <t>キコウ</t>
    </rPh>
    <rPh sb="7" eb="9">
      <t>ヤマグチ</t>
    </rPh>
    <rPh sb="9" eb="11">
      <t>ウベ</t>
    </rPh>
    <rPh sb="12" eb="14">
      <t>イリョウ</t>
    </rPh>
    <phoneticPr fontId="3"/>
  </si>
  <si>
    <t>独立行政法人
国立病院機構
山口宇部
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phoneticPr fontId="3"/>
  </si>
  <si>
    <t xml:space="preserve"> (2) 生活介護事業所</t>
    <rPh sb="5" eb="7">
      <t>セイカツ</t>
    </rPh>
    <rPh sb="7" eb="9">
      <t>カイゴ</t>
    </rPh>
    <rPh sb="9" eb="12">
      <t>ジギョウショ</t>
    </rPh>
    <phoneticPr fontId="3"/>
  </si>
  <si>
    <t>751-0832</t>
  </si>
  <si>
    <t>751-0804</t>
  </si>
  <si>
    <t>759-6602</t>
  </si>
  <si>
    <t>759-6603</t>
  </si>
  <si>
    <t>751-0887</t>
  </si>
  <si>
    <t>759-6312</t>
  </si>
  <si>
    <t>759-5511</t>
  </si>
  <si>
    <t>752-0901</t>
  </si>
  <si>
    <t>752-0904</t>
  </si>
  <si>
    <t>752-0943</t>
  </si>
  <si>
    <t>755-0096</t>
  </si>
  <si>
    <t>755-0084</t>
  </si>
  <si>
    <t>755-0022</t>
  </si>
  <si>
    <t>755-0151</t>
  </si>
  <si>
    <t>759-0134</t>
  </si>
  <si>
    <t>753-0061</t>
  </si>
  <si>
    <t>753-0302</t>
  </si>
  <si>
    <t>753-0822</t>
  </si>
  <si>
    <t>754-1277</t>
  </si>
  <si>
    <t>753-
0302</t>
  </si>
  <si>
    <t>753-0048</t>
  </si>
  <si>
    <t>753-0001</t>
  </si>
  <si>
    <t>753-0212</t>
  </si>
  <si>
    <t>747-1221</t>
  </si>
  <si>
    <t>754-0893</t>
  </si>
  <si>
    <t>753-0801</t>
  </si>
  <si>
    <t>753-0871</t>
  </si>
  <si>
    <t>758-0061</t>
  </si>
  <si>
    <t>758-0011</t>
  </si>
  <si>
    <t>759-3721</t>
  </si>
  <si>
    <t>759-3411</t>
  </si>
  <si>
    <t>759-3204</t>
  </si>
  <si>
    <t>747-0036</t>
  </si>
  <si>
    <t>747-0805</t>
  </si>
  <si>
    <t>747-0831</t>
  </si>
  <si>
    <t>747-1232</t>
  </si>
  <si>
    <t>747-0833</t>
  </si>
  <si>
    <t>747-0004</t>
  </si>
  <si>
    <t>744-0033</t>
  </si>
  <si>
    <t>744-0031</t>
  </si>
  <si>
    <t>741-0062</t>
  </si>
  <si>
    <t>740-1231</t>
  </si>
  <si>
    <t>740-1404</t>
  </si>
  <si>
    <t>740-0027</t>
  </si>
  <si>
    <t>742-0326</t>
  </si>
  <si>
    <t>740-
1404</t>
  </si>
  <si>
    <t>741-0061</t>
  </si>
  <si>
    <t>743-0011</t>
  </si>
  <si>
    <t>743-0051</t>
  </si>
  <si>
    <t>759-4402</t>
  </si>
  <si>
    <t>759-3802</t>
  </si>
  <si>
    <t>759-4502</t>
  </si>
  <si>
    <t>759-4103</t>
  </si>
  <si>
    <t>759-2301</t>
  </si>
  <si>
    <t>745-0304</t>
  </si>
  <si>
    <t>745-0803</t>
  </si>
  <si>
    <t>746-0104</t>
  </si>
  <si>
    <t>756-0809</t>
  </si>
  <si>
    <t>757-0001</t>
  </si>
  <si>
    <t>742-2802</t>
  </si>
  <si>
    <t>742-2103</t>
  </si>
  <si>
    <t>742-1504</t>
  </si>
  <si>
    <t>742-1503</t>
  </si>
  <si>
    <t>0827-
63-1177</t>
  </si>
  <si>
    <t>経営者
（理事長）</t>
    <rPh sb="0" eb="3">
      <t>ケイエイシャ</t>
    </rPh>
    <rPh sb="5" eb="8">
      <t>リジチョウ</t>
    </rPh>
    <phoneticPr fontId="3"/>
  </si>
  <si>
    <t>社会福祉法人
やまばと会
員光園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phoneticPr fontId="3"/>
  </si>
  <si>
    <t>社会福祉法人
やまばと会
員光園
（伊木瑞生）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rPh sb="18" eb="20">
      <t>イキ</t>
    </rPh>
    <rPh sb="20" eb="22">
      <t>ミズオ</t>
    </rPh>
    <phoneticPr fontId="3"/>
  </si>
  <si>
    <t>障害者通所
員光園</t>
    <rPh sb="0" eb="3">
      <t>ショウガイシャ</t>
    </rPh>
    <rPh sb="3" eb="5">
      <t>ツウショ</t>
    </rPh>
    <rPh sb="6" eb="7">
      <t>イン</t>
    </rPh>
    <rPh sb="7" eb="8">
      <t>コウ</t>
    </rPh>
    <rPh sb="8" eb="9">
      <t>エン</t>
    </rPh>
    <phoneticPr fontId="3"/>
  </si>
  <si>
    <t>社会福祉法人
神原苑
神原障害者
支援センター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1" eb="13">
      <t>カミハラ</t>
    </rPh>
    <rPh sb="13" eb="16">
      <t>ショウガイシャ</t>
    </rPh>
    <rPh sb="17" eb="19">
      <t>シエン</t>
    </rPh>
    <phoneticPr fontId="2"/>
  </si>
  <si>
    <t>障がい者（児）
デイサービス
センター
ひろ君の家</t>
    <rPh sb="0" eb="1">
      <t>サワ</t>
    </rPh>
    <rPh sb="3" eb="4">
      <t>シャ</t>
    </rPh>
    <rPh sb="5" eb="6">
      <t>コ</t>
    </rPh>
    <rPh sb="22" eb="23">
      <t>クン</t>
    </rPh>
    <rPh sb="24" eb="25">
      <t>イエ</t>
    </rPh>
    <phoneticPr fontId="3"/>
  </si>
  <si>
    <t>済生会山口
地域ケアセンター
なでしこ園
デイサービス
センター</t>
    <rPh sb="0" eb="3">
      <t>サイセイカイ</t>
    </rPh>
    <rPh sb="3" eb="5">
      <t>ヤマグチ</t>
    </rPh>
    <rPh sb="6" eb="8">
      <t>チイキ</t>
    </rPh>
    <phoneticPr fontId="2"/>
  </si>
  <si>
    <t>済生会山口
地域ケアセンター
障害者支援施設
なでしこ園</t>
    <rPh sb="0" eb="3">
      <t>サイセイカイ</t>
    </rPh>
    <rPh sb="3" eb="5">
      <t>ヤマグチ</t>
    </rPh>
    <rPh sb="6" eb="8">
      <t>チイキ</t>
    </rPh>
    <rPh sb="15" eb="18">
      <t>ショウガイシャ</t>
    </rPh>
    <rPh sb="18" eb="20">
      <t>シエン</t>
    </rPh>
    <rPh sb="20" eb="22">
      <t>シセツ</t>
    </rPh>
    <rPh sb="27" eb="28">
      <t>エン</t>
    </rPh>
    <phoneticPr fontId="5"/>
  </si>
  <si>
    <t>社会福祉法人
恩賜財団
済生会支部
山口県済生会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シブ</t>
    </rPh>
    <rPh sb="18" eb="21">
      <t>ヤマグチケン</t>
    </rPh>
    <rPh sb="21" eb="24">
      <t>サイセイカイ</t>
    </rPh>
    <phoneticPr fontId="5"/>
  </si>
  <si>
    <t>ふしの学園
宮野の里</t>
    <rPh sb="3" eb="5">
      <t>ガクエン</t>
    </rPh>
    <rPh sb="6" eb="8">
      <t>ミヤノ</t>
    </rPh>
    <rPh sb="9" eb="10">
      <t>サト</t>
    </rPh>
    <phoneticPr fontId="3"/>
  </si>
  <si>
    <t>ふしの学園
第２宮野の里</t>
    <rPh sb="3" eb="5">
      <t>ガクエン</t>
    </rPh>
    <rPh sb="6" eb="7">
      <t>ダイ</t>
    </rPh>
    <rPh sb="8" eb="10">
      <t>ミヤノ</t>
    </rPh>
    <rPh sb="11" eb="12">
      <t>サト</t>
    </rPh>
    <phoneticPr fontId="3"/>
  </si>
  <si>
    <t>特定非営利活動
法人
ピアサポート
センター
香生の里</t>
    <rPh sb="0" eb="2">
      <t>トクテイ</t>
    </rPh>
    <rPh sb="2" eb="3">
      <t>ヒ</t>
    </rPh>
    <rPh sb="3" eb="5">
      <t>エイリ</t>
    </rPh>
    <rPh sb="5" eb="7">
      <t>カツドウ</t>
    </rPh>
    <rPh sb="8" eb="10">
      <t>ホウジン</t>
    </rPh>
    <rPh sb="23" eb="24">
      <t>カオ</t>
    </rPh>
    <rPh sb="24" eb="25">
      <t>セイ</t>
    </rPh>
    <rPh sb="26" eb="27">
      <t>サト</t>
    </rPh>
    <phoneticPr fontId="2"/>
  </si>
  <si>
    <t>ＮＰＯ法人
ピアサポート
センター
香生の里</t>
    <rPh sb="3" eb="5">
      <t>ホウジン</t>
    </rPh>
    <rPh sb="18" eb="19">
      <t>カオ</t>
    </rPh>
    <rPh sb="19" eb="20">
      <t>イ</t>
    </rPh>
    <rPh sb="21" eb="22">
      <t>サト</t>
    </rPh>
    <phoneticPr fontId="2"/>
  </si>
  <si>
    <t>自遊の街
デイサービス
センター
ひかり</t>
    <rPh sb="0" eb="1">
      <t>ジ</t>
    </rPh>
    <rPh sb="1" eb="2">
      <t>ユウ</t>
    </rPh>
    <rPh sb="3" eb="4">
      <t>マチ</t>
    </rPh>
    <phoneticPr fontId="2"/>
  </si>
  <si>
    <t>社会福祉法人
神原苑
小野田障害
デイサービス
センター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1" eb="14">
      <t>オノダ</t>
    </rPh>
    <rPh sb="14" eb="16">
      <t>ショウガイ</t>
    </rPh>
    <phoneticPr fontId="2"/>
  </si>
  <si>
    <t>障害福祉サービス
事業所
さつき園</t>
    <rPh sb="0" eb="2">
      <t>ショウガイ</t>
    </rPh>
    <rPh sb="2" eb="4">
      <t>フクシ</t>
    </rPh>
    <rPh sb="9" eb="12">
      <t>ジギョウショ</t>
    </rPh>
    <rPh sb="16" eb="17">
      <t>エン</t>
    </rPh>
    <phoneticPr fontId="3"/>
  </si>
  <si>
    <t xml:space="preserve"> (3) 自立訓練（機能訓練・生活訓練）事業所</t>
    <rPh sb="5" eb="7">
      <t>ジリツ</t>
    </rPh>
    <rPh sb="7" eb="9">
      <t>クンレン</t>
    </rPh>
    <rPh sb="10" eb="12">
      <t>キノウ</t>
    </rPh>
    <rPh sb="12" eb="14">
      <t>クンレン</t>
    </rPh>
    <rPh sb="15" eb="17">
      <t>セイカツ</t>
    </rPh>
    <rPh sb="17" eb="19">
      <t>クンレン</t>
    </rPh>
    <rPh sb="20" eb="23">
      <t>ジギョウショ</t>
    </rPh>
    <phoneticPr fontId="3"/>
  </si>
  <si>
    <t>多機能型
宿泊型20
ショートステイ</t>
    <rPh sb="0" eb="4">
      <t>タキノウガタ</t>
    </rPh>
    <rPh sb="5" eb="7">
      <t>シュクハク</t>
    </rPh>
    <rPh sb="7" eb="8">
      <t>カタ</t>
    </rPh>
    <phoneticPr fontId="3"/>
  </si>
  <si>
    <t>759-6311</t>
  </si>
  <si>
    <t>757-0216</t>
  </si>
  <si>
    <t>754-0024</t>
  </si>
  <si>
    <t>742-0313</t>
  </si>
  <si>
    <t>743-0013</t>
  </si>
  <si>
    <t>742-0021</t>
  </si>
  <si>
    <t>745-0027</t>
  </si>
  <si>
    <t>083-
986-2074</t>
  </si>
  <si>
    <t>障害福祉サービス
事業所
「ハイツふなき」</t>
    <rPh sb="0" eb="2">
      <t>ショウガイ</t>
    </rPh>
    <rPh sb="2" eb="4">
      <t>フクシ</t>
    </rPh>
    <rPh sb="9" eb="12">
      <t>ジギョウショ</t>
    </rPh>
    <phoneticPr fontId="2"/>
  </si>
  <si>
    <t xml:space="preserve"> (4) 就労移行支援事業所</t>
    <rPh sb="5" eb="7">
      <t>シュウロウ</t>
    </rPh>
    <rPh sb="7" eb="9">
      <t>イコウ</t>
    </rPh>
    <rPh sb="9" eb="11">
      <t>シエン</t>
    </rPh>
    <rPh sb="11" eb="14">
      <t>ジギョウショ</t>
    </rPh>
    <phoneticPr fontId="3"/>
  </si>
  <si>
    <t>750-0251</t>
  </si>
  <si>
    <t>751-0856</t>
  </si>
  <si>
    <t>751-0820</t>
  </si>
  <si>
    <t>753-0214</t>
  </si>
  <si>
    <t>758-0041</t>
  </si>
  <si>
    <t>747-0062</t>
  </si>
  <si>
    <t>740-0026</t>
  </si>
  <si>
    <t>742-0031</t>
  </si>
  <si>
    <t>759-2302</t>
  </si>
  <si>
    <t>745-
0811</t>
  </si>
  <si>
    <t>756-0815</t>
  </si>
  <si>
    <t>083-
941-5678</t>
  </si>
  <si>
    <t>障害福祉サービス
事業所
「サムラ」</t>
    <rPh sb="0" eb="2">
      <t>ショウガイ</t>
    </rPh>
    <rPh sb="2" eb="4">
      <t>フクシ</t>
    </rPh>
    <rPh sb="9" eb="12">
      <t>ジギョウショ</t>
    </rPh>
    <phoneticPr fontId="3"/>
  </si>
  <si>
    <t>シオン多機能
事業所</t>
    <rPh sb="3" eb="6">
      <t>タキノウ</t>
    </rPh>
    <rPh sb="7" eb="10">
      <t>ジギョウショ</t>
    </rPh>
    <phoneticPr fontId="4"/>
  </si>
  <si>
    <t>萩市
障害者福祉作業所
つばき園</t>
    <rPh sb="0" eb="2">
      <t>ハギシ</t>
    </rPh>
    <rPh sb="3" eb="6">
      <t>ショウガイシャ</t>
    </rPh>
    <rPh sb="6" eb="8">
      <t>フクシ</t>
    </rPh>
    <rPh sb="8" eb="11">
      <t>サギョウショ</t>
    </rPh>
    <rPh sb="15" eb="16">
      <t>エン</t>
    </rPh>
    <phoneticPr fontId="3"/>
  </si>
  <si>
    <t>心促福祉作業
センター</t>
    <rPh sb="0" eb="1">
      <t>シン</t>
    </rPh>
    <rPh sb="1" eb="2">
      <t>ソク</t>
    </rPh>
    <rPh sb="2" eb="4">
      <t>フクシ</t>
    </rPh>
    <rPh sb="4" eb="6">
      <t>サギョウ</t>
    </rPh>
    <phoneticPr fontId="3"/>
  </si>
  <si>
    <t xml:space="preserve"> (5) 就労継続支援事業所</t>
    <rPh sb="5" eb="7">
      <t>シュウロウ</t>
    </rPh>
    <rPh sb="7" eb="9">
      <t>ケイゾク</t>
    </rPh>
    <rPh sb="9" eb="11">
      <t>シエン</t>
    </rPh>
    <rPh sb="11" eb="14">
      <t>ジギョウショ</t>
    </rPh>
    <phoneticPr fontId="3"/>
  </si>
  <si>
    <t>743-0101</t>
  </si>
  <si>
    <t>　　②　就労継続支援事業所Ｂ型</t>
    <rPh sb="4" eb="6">
      <t>シュウロウ</t>
    </rPh>
    <rPh sb="6" eb="8">
      <t>ケイゾク</t>
    </rPh>
    <rPh sb="8" eb="10">
      <t>シエン</t>
    </rPh>
    <rPh sb="10" eb="13">
      <t>ジギョウショ</t>
    </rPh>
    <rPh sb="14" eb="15">
      <t>ガタ</t>
    </rPh>
    <phoneticPr fontId="3"/>
  </si>
  <si>
    <t>工房ときわ</t>
    <rPh sb="0" eb="2">
      <t>コウボウ</t>
    </rPh>
    <phoneticPr fontId="3"/>
  </si>
  <si>
    <t>ＮＰＯ法人
周南のぞみ会
（牧野泰郎）</t>
    <rPh sb="3" eb="5">
      <t>ホウジン</t>
    </rPh>
    <rPh sb="6" eb="7">
      <t>シュウ</t>
    </rPh>
    <rPh sb="7" eb="8">
      <t>ナン</t>
    </rPh>
    <rPh sb="11" eb="12">
      <t>カイ</t>
    </rPh>
    <rPh sb="14" eb="16">
      <t>マキノ</t>
    </rPh>
    <rPh sb="16" eb="17">
      <t>ヤス</t>
    </rPh>
    <rPh sb="17" eb="18">
      <t>ロウ</t>
    </rPh>
    <phoneticPr fontId="3"/>
  </si>
  <si>
    <t>751-0826</t>
  </si>
  <si>
    <t>750-0075</t>
  </si>
  <si>
    <t>750-0026</t>
  </si>
  <si>
    <t>759-6301</t>
  </si>
  <si>
    <t>750-0317</t>
  </si>
  <si>
    <t>759-6614</t>
  </si>
  <si>
    <t>755-0032</t>
  </si>
  <si>
    <t>755-0808</t>
  </si>
  <si>
    <t>755-
0091</t>
  </si>
  <si>
    <t>759-
0133</t>
  </si>
  <si>
    <t>754-1101</t>
  </si>
  <si>
    <t>753-0831</t>
  </si>
  <si>
    <t>758-00１１</t>
  </si>
  <si>
    <t>747-0814</t>
  </si>
  <si>
    <t>741-0081</t>
  </si>
  <si>
    <t>740-0021</t>
  </si>
  <si>
    <t>740-1454</t>
  </si>
  <si>
    <t>743-0105</t>
  </si>
  <si>
    <t>759-4503</t>
  </si>
  <si>
    <t>742-0035</t>
  </si>
  <si>
    <t>749-0101</t>
  </si>
  <si>
    <t>754-0211</t>
  </si>
  <si>
    <t>759-2212</t>
  </si>
  <si>
    <t>745-0641</t>
  </si>
  <si>
    <t>745-0823</t>
  </si>
  <si>
    <t>745-0066</t>
  </si>
  <si>
    <t>742-1102</t>
  </si>
  <si>
    <t>0836-
35-3365</t>
  </si>
  <si>
    <t>0836-
62-5355</t>
  </si>
  <si>
    <t>福祉サービス
かじくり</t>
    <rPh sb="0" eb="2">
      <t>フクシ</t>
    </rPh>
    <phoneticPr fontId="3"/>
  </si>
  <si>
    <t>障がい者（児）
デイサービスセンター
ひろ君の家</t>
    <rPh sb="0" eb="1">
      <t>サワ</t>
    </rPh>
    <rPh sb="3" eb="4">
      <t>シャ</t>
    </rPh>
    <rPh sb="5" eb="6">
      <t>コ</t>
    </rPh>
    <rPh sb="21" eb="22">
      <t>クン</t>
    </rPh>
    <rPh sb="23" eb="24">
      <t>イエ</t>
    </rPh>
    <phoneticPr fontId="3"/>
  </si>
  <si>
    <t>就労継続支援Ｂ型
事業所
はなぶさ</t>
    <rPh sb="0" eb="2">
      <t>シュウロウ</t>
    </rPh>
    <rPh sb="2" eb="4">
      <t>ケイゾク</t>
    </rPh>
    <rPh sb="4" eb="6">
      <t>シエン</t>
    </rPh>
    <rPh sb="7" eb="8">
      <t>ガタ</t>
    </rPh>
    <rPh sb="9" eb="12">
      <t>ジギョウショ</t>
    </rPh>
    <phoneticPr fontId="3"/>
  </si>
  <si>
    <t>山口市
社会福祉協議会
障害者福祉作業所</t>
    <rPh sb="0" eb="3">
      <t>ヤマグチシ</t>
    </rPh>
    <rPh sb="4" eb="6">
      <t>シャカイ</t>
    </rPh>
    <rPh sb="6" eb="8">
      <t>フクシ</t>
    </rPh>
    <rPh sb="8" eb="11">
      <t>キョウギカイ</t>
    </rPh>
    <rPh sb="12" eb="15">
      <t>ショウガイシャ</t>
    </rPh>
    <rPh sb="15" eb="17">
      <t>フクシ</t>
    </rPh>
    <rPh sb="17" eb="20">
      <t>サギョウショ</t>
    </rPh>
    <phoneticPr fontId="3"/>
  </si>
  <si>
    <t>シオン
多機能事業所</t>
    <rPh sb="4" eb="7">
      <t>タキノウ</t>
    </rPh>
    <rPh sb="7" eb="10">
      <t>ジギョウショ</t>
    </rPh>
    <phoneticPr fontId="4"/>
  </si>
  <si>
    <t>多機能型事業所
ひらきの家</t>
    <rPh sb="0" eb="3">
      <t>タキノウ</t>
    </rPh>
    <rPh sb="3" eb="4">
      <t>カタ</t>
    </rPh>
    <rPh sb="4" eb="7">
      <t>ジギョウショ</t>
    </rPh>
    <rPh sb="12" eb="13">
      <t>イエ</t>
    </rPh>
    <phoneticPr fontId="3"/>
  </si>
  <si>
    <t>心促福祉
作業センター</t>
    <rPh sb="0" eb="1">
      <t>シン</t>
    </rPh>
    <rPh sb="1" eb="2">
      <t>ソク</t>
    </rPh>
    <rPh sb="2" eb="4">
      <t>フクシ</t>
    </rPh>
    <rPh sb="5" eb="7">
      <t>サギョウ</t>
    </rPh>
    <phoneticPr fontId="3"/>
  </si>
  <si>
    <t>山口コロニー
キャンパス</t>
    <rPh sb="0" eb="2">
      <t>ヤマグチ</t>
    </rPh>
    <phoneticPr fontId="3"/>
  </si>
  <si>
    <t>長門福祉
作業センター</t>
    <rPh sb="0" eb="2">
      <t>ナガト</t>
    </rPh>
    <rPh sb="2" eb="4">
      <t>フクシ</t>
    </rPh>
    <rPh sb="5" eb="7">
      <t>サギョウ</t>
    </rPh>
    <phoneticPr fontId="3"/>
  </si>
  <si>
    <t>社会福祉法人
周南市
社会福祉協議会</t>
    <rPh sb="0" eb="2">
      <t>シャカイ</t>
    </rPh>
    <rPh sb="2" eb="4">
      <t>フクシ</t>
    </rPh>
    <rPh sb="4" eb="6">
      <t>ホウジン</t>
    </rPh>
    <rPh sb="7" eb="10">
      <t>シュウナンシ</t>
    </rPh>
    <rPh sb="11" eb="13">
      <t>シャカイ</t>
    </rPh>
    <rPh sb="13" eb="15">
      <t>フクシ</t>
    </rPh>
    <rPh sb="15" eb="18">
      <t>キョウギカイ</t>
    </rPh>
    <phoneticPr fontId="3"/>
  </si>
  <si>
    <t>指定就労継続支援
事業所
あいあむ</t>
    <rPh sb="0" eb="2">
      <t>シテイ</t>
    </rPh>
    <rPh sb="2" eb="4">
      <t>シュウロウ</t>
    </rPh>
    <rPh sb="4" eb="6">
      <t>ケイゾク</t>
    </rPh>
    <rPh sb="6" eb="8">
      <t>シエン</t>
    </rPh>
    <rPh sb="9" eb="12">
      <t>ジギョウショ</t>
    </rPh>
    <phoneticPr fontId="3"/>
  </si>
  <si>
    <t>759-6613</t>
  </si>
  <si>
    <t>751-0841</t>
  </si>
  <si>
    <t>750-0063</t>
  </si>
  <si>
    <t>755-0071</t>
  </si>
  <si>
    <t>755-0077</t>
  </si>
  <si>
    <t>754-0025</t>
  </si>
  <si>
    <t>758-0057</t>
  </si>
  <si>
    <t>740-0012</t>
  </si>
  <si>
    <t>741-0091</t>
  </si>
  <si>
    <t>741-0063</t>
  </si>
  <si>
    <t>745-0833</t>
  </si>
  <si>
    <t>756-0817</t>
  </si>
  <si>
    <t>ほっとホーム
一歩社</t>
    <rPh sb="7" eb="9">
      <t>イッポ</t>
    </rPh>
    <rPh sb="9" eb="10">
      <t>シャ</t>
    </rPh>
    <phoneticPr fontId="7"/>
  </si>
  <si>
    <t>障がい者(児）
デイサービス
センター
ひろ君の家</t>
    <rPh sb="0" eb="1">
      <t>ショウ</t>
    </rPh>
    <rPh sb="3" eb="4">
      <t>シャ</t>
    </rPh>
    <rPh sb="5" eb="6">
      <t>ジ</t>
    </rPh>
    <rPh sb="22" eb="23">
      <t>クン</t>
    </rPh>
    <rPh sb="24" eb="25">
      <t>イエ</t>
    </rPh>
    <phoneticPr fontId="3"/>
  </si>
  <si>
    <t>合同会社
ピッコロ</t>
    <rPh sb="0" eb="2">
      <t>ゴウドウ</t>
    </rPh>
    <rPh sb="2" eb="4">
      <t>ガイシャ</t>
    </rPh>
    <phoneticPr fontId="3"/>
  </si>
  <si>
    <t>シオン
多機能事業所</t>
    <rPh sb="4" eb="7">
      <t>タキノウ</t>
    </rPh>
    <rPh sb="7" eb="10">
      <t>ジギョウショ</t>
    </rPh>
    <phoneticPr fontId="3"/>
  </si>
  <si>
    <t>ステップ
あそかの園</t>
    <rPh sb="9" eb="10">
      <t>ソノ</t>
    </rPh>
    <phoneticPr fontId="3"/>
  </si>
  <si>
    <t>ＮＰＯ法人
素敵な人生</t>
    <rPh sb="3" eb="5">
      <t>ホウジン</t>
    </rPh>
    <rPh sb="6" eb="8">
      <t>ステキ</t>
    </rPh>
    <rPh sb="9" eb="11">
      <t>ジンセイ</t>
    </rPh>
    <phoneticPr fontId="3"/>
  </si>
  <si>
    <t>ＮＰＯ法人
つばき園</t>
    <rPh sb="3" eb="5">
      <t>ホウジン</t>
    </rPh>
    <rPh sb="9" eb="10">
      <t>エン</t>
    </rPh>
    <phoneticPr fontId="3"/>
  </si>
  <si>
    <t>社会福祉法人
岩国市
社会福祉協議会</t>
    <rPh sb="7" eb="10">
      <t>イワクニシ</t>
    </rPh>
    <phoneticPr fontId="6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</si>
  <si>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3"/>
  </si>
  <si>
    <t>障害者
支援センター
ゆうゆう</t>
    <rPh sb="0" eb="3">
      <t>ショウガイシャ</t>
    </rPh>
    <rPh sb="4" eb="6">
      <t>シエン</t>
    </rPh>
    <phoneticPr fontId="3"/>
  </si>
  <si>
    <t>社会福祉法人
山陽小野田市
社会福祉協議会</t>
    <rPh sb="9" eb="13">
      <t>オノダシ</t>
    </rPh>
    <phoneticPr fontId="6"/>
  </si>
  <si>
    <t>大島郡
周防大島町</t>
    <rPh sb="0" eb="3">
      <t>オオシマグン</t>
    </rPh>
    <rPh sb="4" eb="9">
      <t>スオウオオシマチョウ</t>
    </rPh>
    <phoneticPr fontId="3"/>
  </si>
  <si>
    <t>社会福祉法人
神原苑
小野田障害
デイサービス
センター</t>
    <rPh sb="0" eb="6">
      <t>シャカイフクシホウジン</t>
    </rPh>
    <rPh sb="7" eb="9">
      <t>カミハラ</t>
    </rPh>
    <rPh sb="9" eb="10">
      <t>エン</t>
    </rPh>
    <rPh sb="11" eb="14">
      <t>オノダ</t>
    </rPh>
    <rPh sb="14" eb="16">
      <t>ショウガイ</t>
    </rPh>
    <phoneticPr fontId="3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</si>
  <si>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3"/>
  </si>
  <si>
    <t>障害福祉サービス
事業所
さつき園</t>
    <rPh sb="0" eb="2">
      <t>ショウガイ</t>
    </rPh>
    <rPh sb="2" eb="4">
      <t>フクシ</t>
    </rPh>
    <rPh sb="9" eb="12">
      <t>ジギョウショ</t>
    </rPh>
    <phoneticPr fontId="3"/>
  </si>
  <si>
    <t>ｺｸﾘﾂﾋﾞｮｳｲﾝｷｺｳﾔﾅｲｲﾘｮｳｾﾝﾀｰ</t>
    <phoneticPr fontId="3"/>
  </si>
  <si>
    <t>鼓ケ浦
ひばり園</t>
    <phoneticPr fontId="3"/>
  </si>
  <si>
    <t>ﾂﾂﾞﾐｶﾞｳﾗﾋﾊﾞﾘｴﾝ</t>
    <phoneticPr fontId="3"/>
  </si>
  <si>
    <t>社会福祉法人
南風荘</t>
  </si>
  <si>
    <t>合同会社
サポートセンターぴっころ
（金子絵里子）</t>
    <rPh sb="19" eb="21">
      <t>カネコ</t>
    </rPh>
    <rPh sb="21" eb="24">
      <t>エリコ</t>
    </rPh>
    <phoneticPr fontId="3"/>
  </si>
  <si>
    <t>社会福祉法人
ひらきの里</t>
  </si>
  <si>
    <t>社会福祉法人
ふしの学園</t>
  </si>
  <si>
    <t>社会福祉法人
蓬莱会</t>
  </si>
  <si>
    <t>医療法人
あろう会
（中川　仁）</t>
    <rPh sb="0" eb="2">
      <t>イリョウ</t>
    </rPh>
    <rPh sb="2" eb="4">
      <t>ホウジン</t>
    </rPh>
    <rPh sb="8" eb="9">
      <t>カイ</t>
    </rPh>
    <rPh sb="11" eb="13">
      <t>ナカガワ</t>
    </rPh>
    <rPh sb="14" eb="15">
      <t>ジン</t>
    </rPh>
    <phoneticPr fontId="3"/>
  </si>
  <si>
    <t>社会福祉法人
鹿野学園</t>
  </si>
  <si>
    <t>社会福祉法人
さつき会</t>
  </si>
  <si>
    <t>社会福祉法人
城南学園</t>
  </si>
  <si>
    <t>社会福祉法人
ほおの木会</t>
  </si>
  <si>
    <t>社会福祉法人
ほおの木会
（岡山忠博）</t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</si>
  <si>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3"/>
  </si>
  <si>
    <t>有限会社
てご屋</t>
  </si>
  <si>
    <t>医療法人
若草会</t>
  </si>
  <si>
    <t>社会福祉法人
ふたば園</t>
  </si>
  <si>
    <t>社会福祉法人
霞峯会</t>
  </si>
  <si>
    <t>車町1-13-13</t>
    <rPh sb="0" eb="2">
      <t>クルマチョウ</t>
    </rPh>
    <phoneticPr fontId="3"/>
  </si>
  <si>
    <t>社会福祉法人
山家連福祉事業会</t>
  </si>
  <si>
    <t>合同会社
サポートセンター
ぴっころ</t>
  </si>
  <si>
    <t>るりがくえん
きらら夢ＫＯＢＯ</t>
    <rPh sb="10" eb="11">
      <t>ユメ</t>
    </rPh>
    <phoneticPr fontId="3"/>
  </si>
  <si>
    <t>有限会社
小川</t>
    <rPh sb="0" eb="4">
      <t>ユウゲンガイシャ</t>
    </rPh>
    <rPh sb="5" eb="7">
      <t>オガワ</t>
    </rPh>
    <phoneticPr fontId="3"/>
  </si>
  <si>
    <t>社会福祉法人
豊心福祉会</t>
  </si>
  <si>
    <t>社会福祉法人
菊水会</t>
  </si>
  <si>
    <t>社会福祉法人
さやか</t>
  </si>
  <si>
    <t>社会福祉法人
博愛会</t>
  </si>
  <si>
    <t>0836-
58-2300</t>
  </si>
  <si>
    <t>0820-
27-0211</t>
  </si>
  <si>
    <t>0834-
29-1430</t>
  </si>
  <si>
    <t>社会福祉法人
山口県
社会福祉事業団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phoneticPr fontId="3"/>
  </si>
  <si>
    <t>社会福祉法人
山口県
社会福事業団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4">
      <t>フク</t>
    </rPh>
    <rPh sb="14" eb="17">
      <t>ジギョウダン</t>
    </rPh>
    <phoneticPr fontId="3"/>
  </si>
  <si>
    <t>社会福祉法人
岩国市
社会福祉協議会
（隅　喜彦）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rPh sb="20" eb="21">
      <t>スミ</t>
    </rPh>
    <rPh sb="22" eb="24">
      <t>ヨシヒコ</t>
    </rPh>
    <phoneticPr fontId="2"/>
  </si>
  <si>
    <t>ＮＰＯ法人
素敵な人生
（大嶋　元）</t>
    <rPh sb="3" eb="5">
      <t>ホウジン</t>
    </rPh>
    <rPh sb="6" eb="8">
      <t>ステキ</t>
    </rPh>
    <rPh sb="9" eb="11">
      <t>ジンセイ</t>
    </rPh>
    <rPh sb="13" eb="15">
      <t>オオシマ</t>
    </rPh>
    <rPh sb="16" eb="17">
      <t>ゲン</t>
    </rPh>
    <phoneticPr fontId="2"/>
  </si>
  <si>
    <t>社会福祉法人
霞峯会
（椋　晶雄）</t>
    <rPh sb="12" eb="13">
      <t>ムク</t>
    </rPh>
    <rPh sb="14" eb="16">
      <t>マサオ</t>
    </rPh>
    <phoneticPr fontId="2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</si>
  <si>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2"/>
  </si>
  <si>
    <t>松本　正</t>
    <rPh sb="0" eb="2">
      <t>マツモト</t>
    </rPh>
    <rPh sb="3" eb="4">
      <t>タダシ</t>
    </rPh>
    <phoneticPr fontId="2"/>
  </si>
  <si>
    <t>平尾　要</t>
    <rPh sb="0" eb="2">
      <t>ヒラオ</t>
    </rPh>
    <rPh sb="3" eb="4">
      <t>カナメ</t>
    </rPh>
    <phoneticPr fontId="3"/>
  </si>
  <si>
    <t>中川　仁</t>
    <rPh sb="0" eb="2">
      <t>ナカガワ</t>
    </rPh>
    <rPh sb="3" eb="4">
      <t>ジン</t>
    </rPh>
    <phoneticPr fontId="3"/>
  </si>
  <si>
    <t>國澤宗厳</t>
    <rPh sb="0" eb="2">
      <t>クニサワ</t>
    </rPh>
    <rPh sb="2" eb="3">
      <t>ソウ</t>
    </rPh>
    <rPh sb="3" eb="4">
      <t>ゴン</t>
    </rPh>
    <phoneticPr fontId="6"/>
  </si>
  <si>
    <t>083-
256-2067</t>
  </si>
  <si>
    <t>083-
257-1050</t>
  </si>
  <si>
    <t>083-
262-2111</t>
  </si>
  <si>
    <t>083-
258-4111</t>
  </si>
  <si>
    <t>083-
256-6810</t>
  </si>
  <si>
    <t>083-
774-1110</t>
  </si>
  <si>
    <t>083-
782-1683</t>
  </si>
  <si>
    <t>083-
248-3307</t>
  </si>
  <si>
    <t>083-
248-5185</t>
  </si>
  <si>
    <t>083-
245-2215</t>
  </si>
  <si>
    <t>0836-
31-1674</t>
  </si>
  <si>
    <t>0836-
35-5660</t>
  </si>
  <si>
    <t>0836-
54-0130</t>
  </si>
  <si>
    <t>0836-
32-1321</t>
  </si>
  <si>
    <t>0836-
59-2411</t>
  </si>
  <si>
    <t>0836-
39-7301</t>
  </si>
  <si>
    <t>083-
924-0006</t>
  </si>
  <si>
    <t>083-
934-5200</t>
  </si>
  <si>
    <t>083-
929-0312</t>
  </si>
  <si>
    <t>083-
923-7880</t>
  </si>
  <si>
    <t>083-
941-5656</t>
  </si>
  <si>
    <t>083-
928-0415</t>
  </si>
  <si>
    <t>083-
920-3131</t>
  </si>
  <si>
    <t>083-
927-3838</t>
  </si>
  <si>
    <t>083-
986-2054</t>
  </si>
  <si>
    <t>083-
984-5151</t>
  </si>
  <si>
    <t>083-
929-3717</t>
  </si>
  <si>
    <t>0838-
26-0294</t>
  </si>
  <si>
    <t>0838-
22-9717</t>
  </si>
  <si>
    <t>0838-
27-5000</t>
  </si>
  <si>
    <t>08387-
6-3311</t>
  </si>
  <si>
    <t>08387-
4-5838</t>
  </si>
  <si>
    <t>0835-
21-4820</t>
  </si>
  <si>
    <t>0835-
23-6625</t>
  </si>
  <si>
    <t>0835-
27-3192</t>
  </si>
  <si>
    <t>0835-
27-3001</t>
  </si>
  <si>
    <t>0835-
32-0159</t>
  </si>
  <si>
    <t>0835-
23-3650</t>
  </si>
  <si>
    <t>0835-
24-4665</t>
  </si>
  <si>
    <t>0835-
22-7566</t>
  </si>
  <si>
    <t>0835-
24-5075</t>
  </si>
  <si>
    <t>0835-
22-3280</t>
  </si>
  <si>
    <t>0835-
27-3036</t>
  </si>
  <si>
    <t>0833-
43-9810</t>
  </si>
  <si>
    <t>0833-
45-2425</t>
  </si>
  <si>
    <t>0833-
45-4600</t>
  </si>
  <si>
    <t>0827-
43-2377</t>
  </si>
  <si>
    <t>0827-
96-0311</t>
  </si>
  <si>
    <t>0827-
63-1155</t>
  </si>
  <si>
    <t>0827-
24-1515</t>
  </si>
  <si>
    <t>0827-
82-4931</t>
  </si>
  <si>
    <t>0827-
44-2255</t>
  </si>
  <si>
    <t>0833-
74-3050</t>
  </si>
  <si>
    <t>0833-
77-2000</t>
  </si>
  <si>
    <t>0837-
37-5051</t>
  </si>
  <si>
    <t>0837-
43-2121</t>
  </si>
  <si>
    <t>0837-
32-1688</t>
  </si>
  <si>
    <t>0837-
22-6423</t>
  </si>
  <si>
    <t>0837-
56-1813</t>
  </si>
  <si>
    <t>0834-
68-2189</t>
  </si>
  <si>
    <t>0834-
29-5011</t>
  </si>
  <si>
    <t>0834-
84-0918</t>
  </si>
  <si>
    <t>0834-
84-0341</t>
  </si>
  <si>
    <t>0834-
67-2131</t>
  </si>
  <si>
    <t>0836-
84-7800</t>
  </si>
  <si>
    <t>0836-
73-2953</t>
  </si>
  <si>
    <t>0836-
84-5920</t>
  </si>
  <si>
    <t>0820-
73-1011</t>
  </si>
  <si>
    <t>0820-
74-3356</t>
  </si>
  <si>
    <t>0820-
52-2554</t>
  </si>
  <si>
    <t>0820-
53-1295</t>
  </si>
  <si>
    <t>生野町2-28-20</t>
  </si>
  <si>
    <t>大字川上714-11</t>
  </si>
  <si>
    <t>朝倉4-55</t>
  </si>
  <si>
    <t>下小鯖松茸尾原1359-3</t>
  </si>
  <si>
    <t>西浦2429-1</t>
  </si>
  <si>
    <t>岩国4-2-20</t>
  </si>
  <si>
    <t>岩狩3丁目1-2</t>
  </si>
  <si>
    <t>於福町上4017-1番地</t>
  </si>
  <si>
    <t>大字厚狭1723-2</t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</si>
  <si>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3"/>
  </si>
  <si>
    <t>社会福祉法人
山家連福祉事業会
（山本　悟）</t>
    <rPh sb="17" eb="19">
      <t>ヤマモト</t>
    </rPh>
    <rPh sb="20" eb="21">
      <t>サト</t>
    </rPh>
    <phoneticPr fontId="3"/>
  </si>
  <si>
    <t>083-
774-3774</t>
  </si>
  <si>
    <t>0836-
39-3451</t>
  </si>
  <si>
    <t>0836-
67-0188</t>
  </si>
  <si>
    <t>083-
973-0666</t>
  </si>
  <si>
    <t>0827-
82-0015</t>
  </si>
  <si>
    <t>0833-
48-9390</t>
  </si>
  <si>
    <t>0820-
24-6601</t>
  </si>
  <si>
    <t>0834-
33-5828</t>
  </si>
  <si>
    <t>小郡若草町3-26</t>
  </si>
  <si>
    <t>社会福祉法人
心促協会
（田内　豊）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rPh sb="13" eb="15">
      <t>タウチ</t>
    </rPh>
    <rPh sb="16" eb="17">
      <t>ユタカ</t>
    </rPh>
    <phoneticPr fontId="3"/>
  </si>
  <si>
    <t>083-
289-5454</t>
  </si>
  <si>
    <t>083-
251-6161</t>
  </si>
  <si>
    <t>083-
250-7661</t>
  </si>
  <si>
    <t>083-
775-4175</t>
  </si>
  <si>
    <t>0836-
54-2960</t>
  </si>
  <si>
    <t>0836-
67-0171</t>
  </si>
  <si>
    <t>083-
972-1023</t>
  </si>
  <si>
    <t>083-
973-0234</t>
  </si>
  <si>
    <t>0838-
25-9617</t>
  </si>
  <si>
    <t>08387-
6-2333</t>
  </si>
  <si>
    <t>0835-
22-8530</t>
  </si>
  <si>
    <t>0827-
28-4520</t>
  </si>
  <si>
    <t>0837-
22-4430</t>
  </si>
  <si>
    <t>0820-
22-3989</t>
  </si>
  <si>
    <t>0837-
56-5038</t>
  </si>
  <si>
    <t>0834-
33-8501</t>
  </si>
  <si>
    <t>0836-
83-2059</t>
  </si>
  <si>
    <t>於福町下3365-1</t>
  </si>
  <si>
    <t>0835-
33-0100</t>
  </si>
  <si>
    <t>0820-
48-4560</t>
  </si>
  <si>
    <t>合同会社
サポートセンター
ぴっころ
（金子絵里子）</t>
    <rPh sb="20" eb="22">
      <t>カネコ</t>
    </rPh>
    <rPh sb="22" eb="25">
      <t>エリコ</t>
    </rPh>
    <phoneticPr fontId="3"/>
  </si>
  <si>
    <t>山口地域
就労継続支援
事業所</t>
    <rPh sb="0" eb="2">
      <t>ヤマグチ</t>
    </rPh>
    <rPh sb="2" eb="4">
      <t>チイキ</t>
    </rPh>
    <rPh sb="5" eb="7">
      <t>シュウロウ</t>
    </rPh>
    <rPh sb="7" eb="9">
      <t>ケイゾク</t>
    </rPh>
    <rPh sb="9" eb="11">
      <t>シエン</t>
    </rPh>
    <rPh sb="12" eb="15">
      <t>ジギョウショ</t>
    </rPh>
    <phoneticPr fontId="3"/>
  </si>
  <si>
    <t>ＮＰＯ法人
ラブコミュニティー
ライフ
（石川信子）</t>
    <rPh sb="21" eb="23">
      <t>イシカワ</t>
    </rPh>
    <rPh sb="23" eb="25">
      <t>ノブコ</t>
    </rPh>
    <phoneticPr fontId="3"/>
  </si>
  <si>
    <t>083-
233-2355</t>
  </si>
  <si>
    <t>083-
266-9113</t>
  </si>
  <si>
    <t>083-
250-5435</t>
  </si>
  <si>
    <t>083-
232-0150</t>
  </si>
  <si>
    <t>083-
774-1525</t>
  </si>
  <si>
    <t>083-
287-3255</t>
  </si>
  <si>
    <t>083-
782-0604</t>
  </si>
  <si>
    <t>083-
227-4325</t>
  </si>
  <si>
    <t>0836-
35-8680</t>
  </si>
  <si>
    <t>0836-
38-6666</t>
  </si>
  <si>
    <t>083-
984-2815</t>
  </si>
  <si>
    <t>083-
924-5561</t>
  </si>
  <si>
    <t>083-
928-9643</t>
  </si>
  <si>
    <t>083-
986-2228</t>
  </si>
  <si>
    <t>083-
921-2044</t>
  </si>
  <si>
    <t>083-
941-6859</t>
  </si>
  <si>
    <t>0838-
22-3175</t>
  </si>
  <si>
    <t>0835-
32-1155</t>
  </si>
  <si>
    <t>0835-
22-7228</t>
  </si>
  <si>
    <t>0835-
33-0055</t>
  </si>
  <si>
    <t>0827-
41-1654</t>
  </si>
  <si>
    <t>0827-
28-2860</t>
  </si>
  <si>
    <t>0827-
63-1288</t>
  </si>
  <si>
    <t>0820-
49-3000</t>
  </si>
  <si>
    <t>0837-
43-2722</t>
  </si>
  <si>
    <t>0820-
23-7659</t>
  </si>
  <si>
    <t>0820-
22-8573</t>
  </si>
  <si>
    <t>0820-
45-3811</t>
  </si>
  <si>
    <t>08396-
2-1594</t>
  </si>
  <si>
    <t>0837-
52-1289</t>
  </si>
  <si>
    <t>0833-
91-6793</t>
  </si>
  <si>
    <t>0834-
28-5333</t>
  </si>
  <si>
    <t>0834-
39-3755</t>
  </si>
  <si>
    <t>0834-
22-8881</t>
  </si>
  <si>
    <t>0836-
72ｰ3071</t>
  </si>
  <si>
    <t>0820-
56-8000</t>
  </si>
  <si>
    <t>寿町2丁目12-24</t>
  </si>
  <si>
    <t>大字久米716-4</t>
  </si>
  <si>
    <t>083-
258-5451</t>
  </si>
  <si>
    <t>083-
253-6690</t>
  </si>
  <si>
    <t>083-
256-5454</t>
  </si>
  <si>
    <t>083-
242-9952</t>
  </si>
  <si>
    <t>0836-
33-3640</t>
  </si>
  <si>
    <t>0836-
21-4156</t>
  </si>
  <si>
    <t>0836-
51-6222</t>
  </si>
  <si>
    <t>0836-
67-1883</t>
  </si>
  <si>
    <t>0836-
58-2133</t>
  </si>
  <si>
    <t>083-
986-3707</t>
  </si>
  <si>
    <t>083-
927-6031</t>
  </si>
  <si>
    <t>0838-
25-1498</t>
  </si>
  <si>
    <t>08387-4-0160</t>
  </si>
  <si>
    <t>0827-
28-0021</t>
  </si>
  <si>
    <t>0827-
52-7577</t>
  </si>
  <si>
    <t>0827-
82-0021</t>
  </si>
  <si>
    <t>0827-
82-6191</t>
  </si>
  <si>
    <t>0837-
32-0111</t>
  </si>
  <si>
    <t>0834-
21-4517</t>
  </si>
  <si>
    <t>0836-
84-1384</t>
  </si>
  <si>
    <t>0820-
74-4199</t>
  </si>
  <si>
    <t>萩市
障害者
福祉作業所
つばき園</t>
    <rPh sb="0" eb="2">
      <t>ハギシ</t>
    </rPh>
    <rPh sb="3" eb="6">
      <t>ショウガイシャ</t>
    </rPh>
    <rPh sb="7" eb="9">
      <t>フクシ</t>
    </rPh>
    <rPh sb="9" eb="12">
      <t>サギョウショ</t>
    </rPh>
    <rPh sb="16" eb="17">
      <t>エン</t>
    </rPh>
    <phoneticPr fontId="3"/>
  </si>
  <si>
    <t>生活介護事業所
ぽっけ</t>
    <rPh sb="0" eb="2">
      <t>セイカツ</t>
    </rPh>
    <rPh sb="2" eb="4">
      <t>カイゴ</t>
    </rPh>
    <rPh sb="4" eb="6">
      <t>ジギョウ</t>
    </rPh>
    <rPh sb="6" eb="7">
      <t>ショ</t>
    </rPh>
    <phoneticPr fontId="2"/>
  </si>
  <si>
    <t>合同会社
Ｙ・Ｙ・Ｈ</t>
    <rPh sb="0" eb="2">
      <t>ゴウドウ</t>
    </rPh>
    <rPh sb="2" eb="4">
      <t>ガイシャ</t>
    </rPh>
    <phoneticPr fontId="3"/>
  </si>
  <si>
    <t>合同会社
Ｙ・Ｙ・Ｈ
(長田光雄)</t>
    <rPh sb="0" eb="2">
      <t>ゴウドウ</t>
    </rPh>
    <rPh sb="2" eb="4">
      <t>ガイシャ</t>
    </rPh>
    <rPh sb="12" eb="14">
      <t>ナガタ</t>
    </rPh>
    <rPh sb="14" eb="16">
      <t>ミツオ</t>
    </rPh>
    <phoneticPr fontId="3"/>
  </si>
  <si>
    <t>長田光雄</t>
    <rPh sb="0" eb="2">
      <t>ナガタ</t>
    </rPh>
    <rPh sb="2" eb="4">
      <t>ミツオ</t>
    </rPh>
    <phoneticPr fontId="3"/>
  </si>
  <si>
    <t>ＮＰＯ法人
聴覚障害者生活支援センター</t>
    <rPh sb="3" eb="5">
      <t>ホウジン</t>
    </rPh>
    <rPh sb="6" eb="8">
      <t>チョウカク</t>
    </rPh>
    <rPh sb="8" eb="11">
      <t>ショウガイシャ</t>
    </rPh>
    <rPh sb="11" eb="13">
      <t>セイカツ</t>
    </rPh>
    <rPh sb="13" eb="15">
      <t>シエン</t>
    </rPh>
    <phoneticPr fontId="3"/>
  </si>
  <si>
    <t>ＮＰＯ法人
聴覚障害者生活支援センター
（玉野和子）</t>
    <rPh sb="3" eb="5">
      <t>ホウジン</t>
    </rPh>
    <rPh sb="6" eb="8">
      <t>チョウカク</t>
    </rPh>
    <rPh sb="8" eb="11">
      <t>ショウガイシャ</t>
    </rPh>
    <rPh sb="11" eb="13">
      <t>セイカツ</t>
    </rPh>
    <rPh sb="13" eb="15">
      <t>シエン</t>
    </rPh>
    <rPh sb="21" eb="23">
      <t>タマノ</t>
    </rPh>
    <rPh sb="23" eb="25">
      <t>カズコ</t>
    </rPh>
    <phoneticPr fontId="3"/>
  </si>
  <si>
    <t>椿東2228番地3</t>
    <rPh sb="0" eb="1">
      <t>ツバキ</t>
    </rPh>
    <rPh sb="1" eb="2">
      <t>ヒガシ</t>
    </rPh>
    <rPh sb="6" eb="8">
      <t>バンチ</t>
    </rPh>
    <phoneticPr fontId="3"/>
  </si>
  <si>
    <t>外部サービス利用型</t>
  </si>
  <si>
    <t>介護サービス包括型</t>
  </si>
  <si>
    <t>子ども発達支援
てだのふあ</t>
    <rPh sb="0" eb="1">
      <t>コ</t>
    </rPh>
    <rPh sb="3" eb="5">
      <t>ハッタツ</t>
    </rPh>
    <rPh sb="5" eb="7">
      <t>シエン</t>
    </rPh>
    <phoneticPr fontId="3"/>
  </si>
  <si>
    <t>ＮＰＯ法人
すもーるすてっぷ</t>
    <rPh sb="3" eb="5">
      <t>ホウジン</t>
    </rPh>
    <phoneticPr fontId="3"/>
  </si>
  <si>
    <t>障害児通所支援事業所そよ風</t>
    <rPh sb="0" eb="3">
      <t>ショウガイジ</t>
    </rPh>
    <rPh sb="3" eb="4">
      <t>ツウ</t>
    </rPh>
    <rPh sb="4" eb="5">
      <t>ショ</t>
    </rPh>
    <rPh sb="5" eb="7">
      <t>シエン</t>
    </rPh>
    <rPh sb="7" eb="10">
      <t>ジギョウショ</t>
    </rPh>
    <rPh sb="12" eb="13">
      <t>カゼ</t>
    </rPh>
    <phoneticPr fontId="3"/>
  </si>
  <si>
    <t>社会福祉法人
中部少年学院</t>
    <rPh sb="0" eb="2">
      <t>シャカイ</t>
    </rPh>
    <rPh sb="2" eb="4">
      <t>フクシ</t>
    </rPh>
    <rPh sb="4" eb="6">
      <t>ホウジン</t>
    </rPh>
    <rPh sb="7" eb="9">
      <t>ナカベ</t>
    </rPh>
    <rPh sb="9" eb="11">
      <t>ショウネン</t>
    </rPh>
    <rPh sb="11" eb="13">
      <t>ガクイン</t>
    </rPh>
    <phoneticPr fontId="3"/>
  </si>
  <si>
    <t>津田　安史</t>
    <rPh sb="0" eb="2">
      <t>ツダ</t>
    </rPh>
    <rPh sb="3" eb="5">
      <t>ヤスシ</t>
    </rPh>
    <phoneticPr fontId="3"/>
  </si>
  <si>
    <t>山口市</t>
    <rPh sb="0" eb="3">
      <t>ヤマグチシ</t>
    </rPh>
    <phoneticPr fontId="2"/>
  </si>
  <si>
    <t>ＮＰO法人
ベーテル障害者
支援センター</t>
    <rPh sb="3" eb="5">
      <t>ホウジン</t>
    </rPh>
    <rPh sb="10" eb="13">
      <t>ショウガイシャ</t>
    </rPh>
    <rPh sb="14" eb="16">
      <t>シエン</t>
    </rPh>
    <phoneticPr fontId="4"/>
  </si>
  <si>
    <t>ＮＰO法人
ベーテル障害者
支援センター
（上松真由美）</t>
    <rPh sb="3" eb="5">
      <t>ホウジン</t>
    </rPh>
    <rPh sb="10" eb="12">
      <t>ショウガイ</t>
    </rPh>
    <rPh sb="12" eb="13">
      <t>シャ</t>
    </rPh>
    <rPh sb="14" eb="16">
      <t>シエン</t>
    </rPh>
    <rPh sb="22" eb="24">
      <t>ウエマツ</t>
    </rPh>
    <rPh sb="24" eb="27">
      <t>マユミ</t>
    </rPh>
    <phoneticPr fontId="4"/>
  </si>
  <si>
    <t>夢かれん</t>
    <rPh sb="0" eb="1">
      <t>ユメ</t>
    </rPh>
    <phoneticPr fontId="4"/>
  </si>
  <si>
    <t>社会福祉法人
山家連福祉事業会</t>
    <rPh sb="0" eb="2">
      <t>シャカイ</t>
    </rPh>
    <rPh sb="2" eb="4">
      <t>フクシ</t>
    </rPh>
    <rPh sb="4" eb="6">
      <t>ホウジン</t>
    </rPh>
    <rPh sb="7" eb="8">
      <t>ヤマ</t>
    </rPh>
    <rPh sb="8" eb="9">
      <t>イエ</t>
    </rPh>
    <rPh sb="9" eb="10">
      <t>レン</t>
    </rPh>
    <rPh sb="10" eb="12">
      <t>フクシ</t>
    </rPh>
    <rPh sb="12" eb="14">
      <t>ジギョウ</t>
    </rPh>
    <rPh sb="14" eb="15">
      <t>カイ</t>
    </rPh>
    <phoneticPr fontId="4"/>
  </si>
  <si>
    <t>多機能型</t>
    <rPh sb="0" eb="3">
      <t>タキノウ</t>
    </rPh>
    <rPh sb="3" eb="4">
      <t>ガタ</t>
    </rPh>
    <phoneticPr fontId="4"/>
  </si>
  <si>
    <t>防府市</t>
    <rPh sb="0" eb="3">
      <t>ホウフシ</t>
    </rPh>
    <phoneticPr fontId="4"/>
  </si>
  <si>
    <t>大字台道3527番地の9</t>
    <rPh sb="0" eb="2">
      <t>オオアザ</t>
    </rPh>
    <rPh sb="2" eb="3">
      <t>ダイ</t>
    </rPh>
    <rPh sb="3" eb="4">
      <t>ドウ</t>
    </rPh>
    <rPh sb="8" eb="10">
      <t>バンチ</t>
    </rPh>
    <phoneticPr fontId="4"/>
  </si>
  <si>
    <t>稗田中町12-10</t>
    <rPh sb="0" eb="1">
      <t>ヒエ</t>
    </rPh>
    <phoneticPr fontId="1"/>
  </si>
  <si>
    <t>志賀　希代子</t>
    <rPh sb="0" eb="2">
      <t>シガ</t>
    </rPh>
    <rPh sb="3" eb="6">
      <t>キヨコ</t>
    </rPh>
    <phoneticPr fontId="3"/>
  </si>
  <si>
    <t>ＮＰＯ法人
あけぼの会</t>
    <rPh sb="3" eb="5">
      <t>ホウジン</t>
    </rPh>
    <rPh sb="10" eb="11">
      <t>カイ</t>
    </rPh>
    <phoneticPr fontId="3"/>
  </si>
  <si>
    <t>社会福祉法人
福祥会
（福永　幸子）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rPh sb="12" eb="14">
      <t>フクナガ</t>
    </rPh>
    <rPh sb="15" eb="17">
      <t>サチコ</t>
    </rPh>
    <phoneticPr fontId="3"/>
  </si>
  <si>
    <t>多機能型事業所
マーブル</t>
    <rPh sb="0" eb="3">
      <t>タキノウ</t>
    </rPh>
    <rPh sb="3" eb="4">
      <t>ガタ</t>
    </rPh>
    <rPh sb="4" eb="7">
      <t>ジギョウショ</t>
    </rPh>
    <phoneticPr fontId="3"/>
  </si>
  <si>
    <t>株式会社
マーブルアーク</t>
    <rPh sb="0" eb="4">
      <t>カブシキガイシャ</t>
    </rPh>
    <phoneticPr fontId="3"/>
  </si>
  <si>
    <t>社会福祉法人
青藍会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phoneticPr fontId="3"/>
  </si>
  <si>
    <t>社会福祉法人
青藍会
（阿武義人）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rPh sb="12" eb="14">
      <t>アンノ</t>
    </rPh>
    <rPh sb="14" eb="16">
      <t>ヨシヒト</t>
    </rPh>
    <phoneticPr fontId="3"/>
  </si>
  <si>
    <t>工房フェリーチェ</t>
    <rPh sb="0" eb="2">
      <t>コウボウ</t>
    </rPh>
    <phoneticPr fontId="4"/>
  </si>
  <si>
    <t>株式会社
皆援隊</t>
    <rPh sb="0" eb="2">
      <t>カブシキ</t>
    </rPh>
    <rPh sb="2" eb="4">
      <t>カイシャ</t>
    </rPh>
    <rPh sb="5" eb="6">
      <t>ミナ</t>
    </rPh>
    <rPh sb="6" eb="7">
      <t>エン</t>
    </rPh>
    <rPh sb="7" eb="8">
      <t>タイ</t>
    </rPh>
    <phoneticPr fontId="3"/>
  </si>
  <si>
    <t>株式会社
皆援隊
（宮﨑哲治）</t>
    <rPh sb="0" eb="2">
      <t>カブシキ</t>
    </rPh>
    <rPh sb="2" eb="4">
      <t>カイシャ</t>
    </rPh>
    <rPh sb="5" eb="6">
      <t>ミナ</t>
    </rPh>
    <rPh sb="6" eb="7">
      <t>エン</t>
    </rPh>
    <rPh sb="7" eb="8">
      <t>タイ</t>
    </rPh>
    <rPh sb="10" eb="12">
      <t>ミヤザキ</t>
    </rPh>
    <rPh sb="12" eb="14">
      <t>テツハル</t>
    </rPh>
    <phoneticPr fontId="3"/>
  </si>
  <si>
    <t>光井1丁目12番11号</t>
    <rPh sb="0" eb="2">
      <t>ミツイ</t>
    </rPh>
    <rPh sb="3" eb="5">
      <t>チョウメ</t>
    </rPh>
    <rPh sb="7" eb="8">
      <t>バン</t>
    </rPh>
    <rPh sb="10" eb="11">
      <t>ゴウ</t>
    </rPh>
    <phoneticPr fontId="1"/>
  </si>
  <si>
    <t>ごはん処りゅう庵</t>
    <rPh sb="3" eb="4">
      <t>ドコロ</t>
    </rPh>
    <rPh sb="7" eb="8">
      <t>アン</t>
    </rPh>
    <phoneticPr fontId="3"/>
  </si>
  <si>
    <t>ゆたか苑</t>
    <rPh sb="3" eb="4">
      <t>エン</t>
    </rPh>
    <phoneticPr fontId="3"/>
  </si>
  <si>
    <t>社会福祉法人
松星苑</t>
    <rPh sb="0" eb="2">
      <t>シャカイ</t>
    </rPh>
    <rPh sb="2" eb="4">
      <t>フクシ</t>
    </rPh>
    <rPh sb="4" eb="6">
      <t>ホウジン</t>
    </rPh>
    <rPh sb="7" eb="8">
      <t>マツ</t>
    </rPh>
    <rPh sb="8" eb="9">
      <t>ホシ</t>
    </rPh>
    <rPh sb="9" eb="10">
      <t>エン</t>
    </rPh>
    <phoneticPr fontId="4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</si>
  <si>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マツ</t>
    </rPh>
    <rPh sb="8" eb="9">
      <t>ホシ</t>
    </rPh>
    <rPh sb="9" eb="10">
      <t>エン</t>
    </rPh>
    <rPh sb="12" eb="14">
      <t>ハラダ</t>
    </rPh>
    <rPh sb="14" eb="15">
      <t>タダ</t>
    </rPh>
    <rPh sb="15" eb="16">
      <t>ゴウ</t>
    </rPh>
    <phoneticPr fontId="4"/>
  </si>
  <si>
    <t>みなくるはうす光</t>
    <rPh sb="7" eb="8">
      <t>ヒカリ</t>
    </rPh>
    <phoneticPr fontId="3"/>
  </si>
  <si>
    <t>ＮＰＯ法人
キセキ</t>
    <rPh sb="3" eb="5">
      <t>ホウジン</t>
    </rPh>
    <phoneticPr fontId="3"/>
  </si>
  <si>
    <t>ＮＰＯ法人
キセキ
（徳本武司）</t>
    <rPh sb="11" eb="13">
      <t>トクモト</t>
    </rPh>
    <rPh sb="13" eb="15">
      <t>タケシ</t>
    </rPh>
    <phoneticPr fontId="3"/>
  </si>
  <si>
    <t>中央5丁目1番21号</t>
    <rPh sb="0" eb="2">
      <t>チュウオウ</t>
    </rPh>
    <rPh sb="3" eb="5">
      <t>チョウメ</t>
    </rPh>
    <rPh sb="6" eb="7">
      <t>バン</t>
    </rPh>
    <rPh sb="9" eb="10">
      <t>ゴウ</t>
    </rPh>
    <phoneticPr fontId="3"/>
  </si>
  <si>
    <t>就労継続支援B型
事業所
いちご</t>
    <rPh sb="7" eb="8">
      <t>ガタ</t>
    </rPh>
    <rPh sb="9" eb="12">
      <t>ジギョウショ</t>
    </rPh>
    <phoneticPr fontId="3"/>
  </si>
  <si>
    <t>ＮＰＯ法人
あゆみの会</t>
    <rPh sb="3" eb="5">
      <t>ホウジン</t>
    </rPh>
    <rPh sb="10" eb="11">
      <t>カイ</t>
    </rPh>
    <phoneticPr fontId="3"/>
  </si>
  <si>
    <t>ＮＰＯ法人
あゆみの会
（中元稔）</t>
    <rPh sb="3" eb="5">
      <t>ホウジン</t>
    </rPh>
    <rPh sb="10" eb="11">
      <t>カイ</t>
    </rPh>
    <rPh sb="13" eb="15">
      <t>チュウゲン</t>
    </rPh>
    <rPh sb="15" eb="16">
      <t>ネン</t>
    </rPh>
    <phoneticPr fontId="3"/>
  </si>
  <si>
    <t>合同会社
スマイルサポート</t>
    <rPh sb="0" eb="2">
      <t>ゴウドウ</t>
    </rPh>
    <rPh sb="2" eb="4">
      <t>ガイシャ</t>
    </rPh>
    <phoneticPr fontId="3"/>
  </si>
  <si>
    <t>合同会社
スマイルサポート
（小野又治伸）</t>
    <rPh sb="0" eb="2">
      <t>ゴウドウ</t>
    </rPh>
    <rPh sb="2" eb="4">
      <t>ガイシャ</t>
    </rPh>
    <rPh sb="15" eb="17">
      <t>オノ</t>
    </rPh>
    <rPh sb="17" eb="18">
      <t>マタ</t>
    </rPh>
    <rPh sb="18" eb="19">
      <t>オサ</t>
    </rPh>
    <rPh sb="19" eb="20">
      <t>ノ</t>
    </rPh>
    <phoneticPr fontId="3"/>
  </si>
  <si>
    <t>社会福祉法人山口県社会福祉事業団</t>
  </si>
  <si>
    <t>サルビアの家
ＦＬＡＧＳＨＩＰ</t>
    <rPh sb="5" eb="6">
      <t>イエ</t>
    </rPh>
    <phoneticPr fontId="3"/>
  </si>
  <si>
    <t>長門市
デイ・ケアセンター
あゆみ</t>
    <rPh sb="0" eb="3">
      <t>ナガトシ</t>
    </rPh>
    <phoneticPr fontId="3"/>
  </si>
  <si>
    <t>合同会社こどもサポート未来</t>
  </si>
  <si>
    <t>下関市</t>
    <phoneticPr fontId="3"/>
  </si>
  <si>
    <t>宇部市</t>
    <phoneticPr fontId="2"/>
  </si>
  <si>
    <t>はーとけあさんちの
生活支援</t>
    <rPh sb="10" eb="12">
      <t>セイカツ</t>
    </rPh>
    <rPh sb="12" eb="14">
      <t>シエン</t>
    </rPh>
    <phoneticPr fontId="3"/>
  </si>
  <si>
    <t>はーとけあ
株式会社</t>
    <rPh sb="6" eb="8">
      <t>カブシキ</t>
    </rPh>
    <rPh sb="8" eb="10">
      <t>カイシャ</t>
    </rPh>
    <phoneticPr fontId="3"/>
  </si>
  <si>
    <t>はーとけあ
株式会社
（堀　康彦）</t>
    <rPh sb="6" eb="8">
      <t>カブシキ</t>
    </rPh>
    <rPh sb="8" eb="10">
      <t>カイシャ</t>
    </rPh>
    <rPh sb="12" eb="13">
      <t>ホリ</t>
    </rPh>
    <rPh sb="14" eb="16">
      <t>ヤスヒコ</t>
    </rPh>
    <phoneticPr fontId="3"/>
  </si>
  <si>
    <t>堀あゆみ</t>
    <rPh sb="0" eb="1">
      <t>ホリ</t>
    </rPh>
    <phoneticPr fontId="3"/>
  </si>
  <si>
    <t>755-0004</t>
  </si>
  <si>
    <t>0836-
39-7311</t>
  </si>
  <si>
    <t>（私立）</t>
  </si>
  <si>
    <t>防府市</t>
    <phoneticPr fontId="2"/>
  </si>
  <si>
    <t>中村優子</t>
    <rPh sb="0" eb="2">
      <t>ナカムラ</t>
    </rPh>
    <rPh sb="2" eb="4">
      <t>ユウコ</t>
    </rPh>
    <phoneticPr fontId="3"/>
  </si>
  <si>
    <t>光市</t>
    <phoneticPr fontId="2"/>
  </si>
  <si>
    <t>社会福祉法人
ひかり苑</t>
    <phoneticPr fontId="3"/>
  </si>
  <si>
    <t>重岡　和敬</t>
    <rPh sb="0" eb="2">
      <t>シゲオカ</t>
    </rPh>
    <rPh sb="3" eb="5">
      <t>ワケイ</t>
    </rPh>
    <phoneticPr fontId="3"/>
  </si>
  <si>
    <t>中嶋成信</t>
    <rPh sb="0" eb="2">
      <t>ナカジマ</t>
    </rPh>
    <rPh sb="2" eb="3">
      <t>ナ</t>
    </rPh>
    <rPh sb="3" eb="4">
      <t>ノブ</t>
    </rPh>
    <phoneticPr fontId="3"/>
  </si>
  <si>
    <t>周南市</t>
    <phoneticPr fontId="2"/>
  </si>
  <si>
    <t>ｼﾛﾊﾄｶﾞｸｴﾝｲｸｾｲｶﾝ</t>
    <phoneticPr fontId="3"/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</si>
  <si>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3"/>
  </si>
  <si>
    <t>ｼｮｳｶﾞｲﾌｸｼｻｰﾋﾞｽｼﾞｷﾞｮｳｼｮﾊｲﾂﾌﾅｷ</t>
    <phoneticPr fontId="3"/>
  </si>
  <si>
    <t>医療法人
若草会</t>
    <phoneticPr fontId="3"/>
  </si>
  <si>
    <t>大内御堀3953番地15</t>
    <rPh sb="0" eb="2">
      <t>オオウチ</t>
    </rPh>
    <rPh sb="2" eb="3">
      <t>オン</t>
    </rPh>
    <rPh sb="3" eb="4">
      <t>ホリ</t>
    </rPh>
    <rPh sb="8" eb="10">
      <t>バンチ</t>
    </rPh>
    <phoneticPr fontId="4"/>
  </si>
  <si>
    <t>河内淳慈</t>
    <phoneticPr fontId="3"/>
  </si>
  <si>
    <t>あそかの園</t>
    <phoneticPr fontId="3"/>
  </si>
  <si>
    <t>木原志保子</t>
    <rPh sb="0" eb="2">
      <t>キハラ</t>
    </rPh>
    <rPh sb="2" eb="5">
      <t>シホコ</t>
    </rPh>
    <phoneticPr fontId="3"/>
  </si>
  <si>
    <t>柳井市</t>
    <phoneticPr fontId="3"/>
  </si>
  <si>
    <t>ﾔﾏﾄｱｹﾎﾞﾉｴﾝ</t>
    <phoneticPr fontId="3"/>
  </si>
  <si>
    <t>743-0013</t>
    <phoneticPr fontId="3"/>
  </si>
  <si>
    <t>0833-
48-9390</t>
    <phoneticPr fontId="3"/>
  </si>
  <si>
    <t>ﾐﾅｸﾙﾊｳｽﾋｶﾘ</t>
    <phoneticPr fontId="3"/>
  </si>
  <si>
    <t>友愛センター</t>
    <phoneticPr fontId="3"/>
  </si>
  <si>
    <t>ＮＰＯ法人
長門市
手をつなぐ親の会</t>
    <phoneticPr fontId="3"/>
  </si>
  <si>
    <t>ＮＰＯ法人
長門市
手をつなぐ親の会
（福田修三）</t>
    <phoneticPr fontId="3"/>
  </si>
  <si>
    <t>ハピネスさざんか</t>
    <phoneticPr fontId="3"/>
  </si>
  <si>
    <t>ＮＰＯ法人
さざんか</t>
    <phoneticPr fontId="3"/>
  </si>
  <si>
    <t>ﾅｶﾞﾄﾌｸｼｻｷﾞｮｳｾﾝﾀｰ</t>
    <phoneticPr fontId="4"/>
  </si>
  <si>
    <t>ｼｮｳｶﾞｲｼｬｼｴﾝｾﾝﾀｰﾕｳﾕｳ</t>
    <phoneticPr fontId="3"/>
  </si>
  <si>
    <t>ﾌﾚｱｲｼｮｯﾌﾟﾋﾄﾂﾌﾞﾉﾑｷﾞ</t>
    <phoneticPr fontId="3"/>
  </si>
  <si>
    <t>やなぎ園</t>
    <phoneticPr fontId="3"/>
  </si>
  <si>
    <t>ＮＰＯ法人
松久会</t>
    <phoneticPr fontId="3"/>
  </si>
  <si>
    <t>ＮＰＯ法人
松久会
（大下　博）</t>
    <phoneticPr fontId="3"/>
  </si>
  <si>
    <t>森本裕也</t>
    <rPh sb="0" eb="2">
      <t>モリモト</t>
    </rPh>
    <rPh sb="2" eb="4">
      <t>ユウヤ</t>
    </rPh>
    <phoneticPr fontId="3"/>
  </si>
  <si>
    <t>ＮＰＯ法人
カワムラ</t>
    <phoneticPr fontId="3"/>
  </si>
  <si>
    <t>ｺｳﾎﾞｳｲﾅﾎ</t>
    <phoneticPr fontId="3"/>
  </si>
  <si>
    <t>ワークショップ
ぴのきお</t>
    <phoneticPr fontId="3"/>
  </si>
  <si>
    <t>社会福祉法人
神原苑
神原障害児
デイサービス
センター</t>
    <rPh sb="0" eb="2">
      <t>シャカイ</t>
    </rPh>
    <rPh sb="2" eb="4">
      <t>フクシ</t>
    </rPh>
    <rPh sb="4" eb="6">
      <t>ホウジン</t>
    </rPh>
    <rPh sb="7" eb="8">
      <t>カミ</t>
    </rPh>
    <rPh sb="8" eb="9">
      <t>ハラ</t>
    </rPh>
    <rPh sb="9" eb="10">
      <t>エン</t>
    </rPh>
    <rPh sb="11" eb="12">
      <t>カミ</t>
    </rPh>
    <rPh sb="12" eb="13">
      <t>ハラ</t>
    </rPh>
    <rPh sb="13" eb="16">
      <t>ショウガイジ</t>
    </rPh>
    <phoneticPr fontId="2"/>
  </si>
  <si>
    <t>日楽児童
デイサービス</t>
    <rPh sb="0" eb="1">
      <t>ニチ</t>
    </rPh>
    <rPh sb="1" eb="2">
      <t>ラク</t>
    </rPh>
    <rPh sb="2" eb="4">
      <t>ジドウ</t>
    </rPh>
    <phoneticPr fontId="3"/>
  </si>
  <si>
    <t>合同会社
ニチラク</t>
    <rPh sb="0" eb="2">
      <t>ゴウドウ</t>
    </rPh>
    <rPh sb="2" eb="4">
      <t>ガイシャ</t>
    </rPh>
    <phoneticPr fontId="3"/>
  </si>
  <si>
    <t>多機能型事業所
子ども通所サービス
あぽろ</t>
    <rPh sb="0" eb="3">
      <t>タキノウ</t>
    </rPh>
    <rPh sb="3" eb="4">
      <t>ガタ</t>
    </rPh>
    <rPh sb="4" eb="7">
      <t>ジギョウショ</t>
    </rPh>
    <rPh sb="8" eb="9">
      <t>コ</t>
    </rPh>
    <rPh sb="11" eb="13">
      <t>ツウショ</t>
    </rPh>
    <phoneticPr fontId="3"/>
  </si>
  <si>
    <t>こすもす</t>
    <phoneticPr fontId="3"/>
  </si>
  <si>
    <t>ＮＰＯ法人
ラブコミュニティライフ
（石川信子）</t>
    <rPh sb="19" eb="21">
      <t>イシカワ</t>
    </rPh>
    <rPh sb="21" eb="23">
      <t>ノブコ</t>
    </rPh>
    <phoneticPr fontId="3"/>
  </si>
  <si>
    <t>社会福祉法人
城南学園
(北村経夫)</t>
    <rPh sb="13" eb="15">
      <t>キタムラ</t>
    </rPh>
    <rPh sb="15" eb="17">
      <t>ツネオ</t>
    </rPh>
    <phoneticPr fontId="3"/>
  </si>
  <si>
    <t>医療法人
若草会
（牧原紀彦）</t>
    <rPh sb="10" eb="12">
      <t>マキハラ</t>
    </rPh>
    <rPh sb="12" eb="14">
      <t>ノリヒコ</t>
    </rPh>
    <phoneticPr fontId="3"/>
  </si>
  <si>
    <t>社会福祉法人
福祥会
（福永幸子）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rPh sb="12" eb="14">
      <t>フクナガ</t>
    </rPh>
    <rPh sb="14" eb="16">
      <t>サチコ</t>
    </rPh>
    <phoneticPr fontId="3"/>
  </si>
  <si>
    <t>ＮＰＯ法人
ハローフレンズ
（斉藤眞治）</t>
    <rPh sb="15" eb="17">
      <t>サイトウ</t>
    </rPh>
    <rPh sb="17" eb="19">
      <t>シンジ</t>
    </rPh>
    <phoneticPr fontId="3"/>
  </si>
  <si>
    <t>ＮＰＯ法人
キュアポート
（齋木　良彦）</t>
    <rPh sb="14" eb="16">
      <t>サイキ</t>
    </rPh>
    <rPh sb="17" eb="19">
      <t>ヨシヒコ</t>
    </rPh>
    <phoneticPr fontId="3"/>
  </si>
  <si>
    <t>生野屋5丁目10-1</t>
  </si>
  <si>
    <t>指定障害者支援施設
みつば園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エン</t>
    </rPh>
    <phoneticPr fontId="3"/>
  </si>
  <si>
    <t>指定障害福祉サービス事業所
のぞみ園</t>
    <rPh sb="0" eb="2">
      <t>シテイ</t>
    </rPh>
    <rPh sb="2" eb="4">
      <t>ショウガイ</t>
    </rPh>
    <rPh sb="4" eb="6">
      <t>フクシ</t>
    </rPh>
    <rPh sb="10" eb="13">
      <t>ジギョウショ</t>
    </rPh>
    <rPh sb="17" eb="18">
      <t>エン</t>
    </rPh>
    <phoneticPr fontId="3"/>
  </si>
  <si>
    <t>中村隆子</t>
    <rPh sb="0" eb="2">
      <t>ナカムラ</t>
    </rPh>
    <rPh sb="2" eb="4">
      <t>タカコ</t>
    </rPh>
    <phoneticPr fontId="3"/>
  </si>
  <si>
    <t>夢つむぎ宇部</t>
    <rPh sb="0" eb="1">
      <t>ユメ</t>
    </rPh>
    <rPh sb="4" eb="6">
      <t>ウベ</t>
    </rPh>
    <phoneticPr fontId="3"/>
  </si>
  <si>
    <t>株式会社ステージ</t>
    <rPh sb="0" eb="4">
      <t>カブシキガイシャ</t>
    </rPh>
    <phoneticPr fontId="3"/>
  </si>
  <si>
    <t>745-0302</t>
  </si>
  <si>
    <t>木村祐介</t>
    <rPh sb="0" eb="2">
      <t>キムラ</t>
    </rPh>
    <rPh sb="2" eb="4">
      <t>ユウスケ</t>
    </rPh>
    <phoneticPr fontId="3"/>
  </si>
  <si>
    <t>株式会社ステージ
（星木　武三）</t>
    <rPh sb="0" eb="4">
      <t>カブシキガイシャ</t>
    </rPh>
    <phoneticPr fontId="3"/>
  </si>
  <si>
    <t>サルビアの家
JOBカレッジ</t>
    <rPh sb="5" eb="6">
      <t>イエ</t>
    </rPh>
    <phoneticPr fontId="3"/>
  </si>
  <si>
    <t>ＮＰＯ法人
優喜会
（冨田勝久）</t>
    <rPh sb="3" eb="5">
      <t>ホウジン</t>
    </rPh>
    <rPh sb="6" eb="7">
      <t>ユウ</t>
    </rPh>
    <rPh sb="7" eb="8">
      <t>キ</t>
    </rPh>
    <rPh sb="8" eb="9">
      <t>カイ</t>
    </rPh>
    <phoneticPr fontId="3"/>
  </si>
  <si>
    <t>山本淳子</t>
  </si>
  <si>
    <t>744-0073</t>
  </si>
  <si>
    <t>坪井初恵</t>
    <rPh sb="0" eb="2">
      <t>ツボイ</t>
    </rPh>
    <rPh sb="2" eb="4">
      <t>ハツエ</t>
    </rPh>
    <phoneticPr fontId="3"/>
  </si>
  <si>
    <t>指定障害福祉サービス
事業所
まつば園</t>
    <rPh sb="0" eb="2">
      <t>シテイ</t>
    </rPh>
    <rPh sb="2" eb="4">
      <t>ショウガイ</t>
    </rPh>
    <rPh sb="4" eb="6">
      <t>フクシ</t>
    </rPh>
    <rPh sb="11" eb="14">
      <t>ジギョウショ</t>
    </rPh>
    <rPh sb="18" eb="19">
      <t>エン</t>
    </rPh>
    <phoneticPr fontId="3"/>
  </si>
  <si>
    <t>野稲泰二</t>
  </si>
  <si>
    <t>阿武郡阿武町</t>
    <rPh sb="0" eb="2">
      <t>アブ</t>
    </rPh>
    <rPh sb="2" eb="3">
      <t>グン</t>
    </rPh>
    <rPh sb="3" eb="6">
      <t>アブチョウ</t>
    </rPh>
    <phoneticPr fontId="3"/>
  </si>
  <si>
    <t>福田上1326</t>
  </si>
  <si>
    <t>株式会社総合リハビリテーション研究所</t>
    <rPh sb="0" eb="4">
      <t>カブシキガイシャ</t>
    </rPh>
    <rPh sb="4" eb="6">
      <t>ソウゴウ</t>
    </rPh>
    <rPh sb="15" eb="18">
      <t>ケンキュウショ</t>
    </rPh>
    <phoneticPr fontId="3"/>
  </si>
  <si>
    <t>指定障害福祉サービス
事業所
まつば園</t>
    <rPh sb="0" eb="2">
      <t>シテイ</t>
    </rPh>
    <rPh sb="2" eb="4">
      <t>ショウガイ</t>
    </rPh>
    <rPh sb="4" eb="6">
      <t>フクシ</t>
    </rPh>
    <rPh sb="11" eb="14">
      <t>ジギョウショ</t>
    </rPh>
    <phoneticPr fontId="3"/>
  </si>
  <si>
    <t>宮内　光雄</t>
    <rPh sb="0" eb="2">
      <t>ミヤウチ</t>
    </rPh>
    <rPh sb="3" eb="5">
      <t>ミツオ</t>
    </rPh>
    <phoneticPr fontId="3"/>
  </si>
  <si>
    <t>083-
929-5050</t>
  </si>
  <si>
    <t>三輪　治彦</t>
    <rPh sb="0" eb="2">
      <t>ミワ</t>
    </rPh>
    <rPh sb="3" eb="5">
      <t>ハルヒコ</t>
    </rPh>
    <phoneticPr fontId="3"/>
  </si>
  <si>
    <t>山村　一也</t>
    <rPh sb="0" eb="2">
      <t>ヤマムラ</t>
    </rPh>
    <rPh sb="3" eb="5">
      <t>カズヤ</t>
    </rPh>
    <phoneticPr fontId="3"/>
  </si>
  <si>
    <t>747-0825</t>
  </si>
  <si>
    <t>740-0017</t>
  </si>
  <si>
    <t>0827-
35-4321</t>
  </si>
  <si>
    <t>煌-KIRAMEKI-</t>
    <rPh sb="0" eb="1">
      <t>キラメ</t>
    </rPh>
    <phoneticPr fontId="3"/>
  </si>
  <si>
    <t>岡本　幸生</t>
    <rPh sb="0" eb="2">
      <t>オカモト</t>
    </rPh>
    <rPh sb="3" eb="5">
      <t>ユキオ</t>
    </rPh>
    <phoneticPr fontId="3"/>
  </si>
  <si>
    <t>0836-39-6766</t>
  </si>
  <si>
    <t>特定非営利活動法人　障害者自立就労支援　メッセージ　花くじら
（石田　眞)</t>
    <rPh sb="32" eb="34">
      <t>イシダ</t>
    </rPh>
    <rPh sb="35" eb="36">
      <t>シン</t>
    </rPh>
    <phoneticPr fontId="3"/>
  </si>
  <si>
    <t>就労継続支援施設
キュアポート</t>
    <rPh sb="0" eb="2">
      <t>シュウロウ</t>
    </rPh>
    <rPh sb="2" eb="4">
      <t>ケイゾク</t>
    </rPh>
    <rPh sb="4" eb="6">
      <t>シエン</t>
    </rPh>
    <rPh sb="6" eb="8">
      <t>シセツ</t>
    </rPh>
    <phoneticPr fontId="3"/>
  </si>
  <si>
    <t>ｼｭｳﾛｳｹｲｿﾞｸｼｴﾝｼｾﾂｷｭｱﾎﾟｰﾄ</t>
  </si>
  <si>
    <t>742-0034</t>
  </si>
  <si>
    <t>大字鹿野上2755番地の1</t>
  </si>
  <si>
    <t>08388-
5-0050</t>
  </si>
  <si>
    <t>株式会社煌</t>
    <rPh sb="0" eb="4">
      <t>カブシキガイシャ</t>
    </rPh>
    <rPh sb="4" eb="5">
      <t>キラメ</t>
    </rPh>
    <phoneticPr fontId="3"/>
  </si>
  <si>
    <t>おひさまっこ</t>
  </si>
  <si>
    <t>合同会社
おひさまっこ</t>
    <rPh sb="0" eb="2">
      <t>ゴウドウ</t>
    </rPh>
    <rPh sb="2" eb="4">
      <t>ガイシャ</t>
    </rPh>
    <phoneticPr fontId="3"/>
  </si>
  <si>
    <t>子どもと家庭の療育ステーションりぷらす</t>
    <rPh sb="0" eb="1">
      <t>コ</t>
    </rPh>
    <rPh sb="4" eb="6">
      <t>カテイ</t>
    </rPh>
    <rPh sb="7" eb="9">
      <t>リョウイク</t>
    </rPh>
    <phoneticPr fontId="3"/>
  </si>
  <si>
    <t>株式会社
サリー・エアーズ</t>
    <rPh sb="0" eb="4">
      <t>カブシキガイシャ</t>
    </rPh>
    <phoneticPr fontId="3"/>
  </si>
  <si>
    <t>運動療育スクールjump</t>
    <rPh sb="0" eb="2">
      <t>ウンドウ</t>
    </rPh>
    <rPh sb="2" eb="4">
      <t>リョウイク</t>
    </rPh>
    <phoneticPr fontId="3"/>
  </si>
  <si>
    <t>株式会社jump</t>
    <rPh sb="0" eb="4">
      <t>カブシキガイシャ</t>
    </rPh>
    <phoneticPr fontId="3"/>
  </si>
  <si>
    <t>周南子ども発達相談センター</t>
    <rPh sb="0" eb="2">
      <t>シュウナン</t>
    </rPh>
    <rPh sb="2" eb="3">
      <t>コ</t>
    </rPh>
    <rPh sb="5" eb="7">
      <t>ハッタツ</t>
    </rPh>
    <rPh sb="7" eb="9">
      <t>ソウダン</t>
    </rPh>
    <phoneticPr fontId="3"/>
  </si>
  <si>
    <t>合同会社やまぐち発達支援ネットワーク</t>
    <rPh sb="0" eb="2">
      <t>ゴウドウ</t>
    </rPh>
    <rPh sb="2" eb="4">
      <t>カイシャ</t>
    </rPh>
    <rPh sb="8" eb="10">
      <t>ハッタツ</t>
    </rPh>
    <rPh sb="10" eb="12">
      <t>シエン</t>
    </rPh>
    <phoneticPr fontId="3"/>
  </si>
  <si>
    <t>083-
227-3211</t>
  </si>
  <si>
    <t>ﾕﾒｶﾂﾄﾞｳｾﾝﾀｰｼﾓﾉｾｷ</t>
  </si>
  <si>
    <t>社会福祉法人神原苑琴芝障害者
デイサービスセンター</t>
    <rPh sb="0" eb="2">
      <t>シャカイ</t>
    </rPh>
    <rPh sb="2" eb="4">
      <t>フクシ</t>
    </rPh>
    <rPh sb="4" eb="6">
      <t>ホウジン</t>
    </rPh>
    <rPh sb="6" eb="8">
      <t>カミハラ</t>
    </rPh>
    <rPh sb="8" eb="9">
      <t>エン</t>
    </rPh>
    <rPh sb="9" eb="11">
      <t>コトシバ</t>
    </rPh>
    <rPh sb="11" eb="14">
      <t>ショウガイシャ</t>
    </rPh>
    <phoneticPr fontId="3"/>
  </si>
  <si>
    <t>社会福祉法人
神原苑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phoneticPr fontId="3"/>
  </si>
  <si>
    <t>社会福祉法人
神原苑
（濃川　則之）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2" eb="14">
      <t>コイカワ</t>
    </rPh>
    <rPh sb="15" eb="17">
      <t>ノリユキ</t>
    </rPh>
    <phoneticPr fontId="3"/>
  </si>
  <si>
    <t>菅原　恵子</t>
    <rPh sb="0" eb="2">
      <t>スガワラ</t>
    </rPh>
    <rPh sb="3" eb="5">
      <t>ケイコ</t>
    </rPh>
    <phoneticPr fontId="3"/>
  </si>
  <si>
    <t>株式会社ネハリ</t>
    <rPh sb="0" eb="4">
      <t>カブシキガイシャ</t>
    </rPh>
    <phoneticPr fontId="3"/>
  </si>
  <si>
    <t>株式会社ネハリ
（大脇　博光）</t>
    <rPh sb="0" eb="4">
      <t>カブシキガイシャ</t>
    </rPh>
    <rPh sb="9" eb="11">
      <t>オオワキ</t>
    </rPh>
    <rPh sb="12" eb="14">
      <t>ヒロミツ</t>
    </rPh>
    <phoneticPr fontId="3"/>
  </si>
  <si>
    <t>障害福祉サービス
事業所こもれ陽</t>
    <rPh sb="0" eb="2">
      <t>ショウガイ</t>
    </rPh>
    <rPh sb="2" eb="4">
      <t>フクシ</t>
    </rPh>
    <rPh sb="9" eb="12">
      <t>ジギョウショ</t>
    </rPh>
    <rPh sb="15" eb="16">
      <t>ヒ</t>
    </rPh>
    <phoneticPr fontId="2"/>
  </si>
  <si>
    <t>741-0083</t>
  </si>
  <si>
    <t>0827-
46-0770</t>
  </si>
  <si>
    <t>生活介護しらゆり</t>
    <rPh sb="0" eb="2">
      <t>セイカツ</t>
    </rPh>
    <rPh sb="2" eb="4">
      <t>カイゴ</t>
    </rPh>
    <phoneticPr fontId="3"/>
  </si>
  <si>
    <t>一般社団法人
白百合</t>
    <rPh sb="0" eb="2">
      <t>イッパン</t>
    </rPh>
    <rPh sb="2" eb="4">
      <t>シャダン</t>
    </rPh>
    <rPh sb="4" eb="6">
      <t>ホウジン</t>
    </rPh>
    <rPh sb="7" eb="10">
      <t>シラユリ</t>
    </rPh>
    <phoneticPr fontId="3"/>
  </si>
  <si>
    <t>一般社団法人
白百合
（中司　和美）</t>
    <rPh sb="0" eb="2">
      <t>イッパン</t>
    </rPh>
    <rPh sb="2" eb="4">
      <t>シャダン</t>
    </rPh>
    <rPh sb="4" eb="6">
      <t>ホウジン</t>
    </rPh>
    <rPh sb="7" eb="10">
      <t>シラユリ</t>
    </rPh>
    <rPh sb="12" eb="14">
      <t>ナカツカサ</t>
    </rPh>
    <rPh sb="15" eb="17">
      <t>カズミ</t>
    </rPh>
    <phoneticPr fontId="3"/>
  </si>
  <si>
    <t>多機能型事業所来歩</t>
    <rPh sb="0" eb="4">
      <t>タキノウガタ</t>
    </rPh>
    <rPh sb="4" eb="7">
      <t>ジギョウショ</t>
    </rPh>
    <rPh sb="7" eb="8">
      <t>ク</t>
    </rPh>
    <rPh sb="8" eb="9">
      <t>アユ</t>
    </rPh>
    <phoneticPr fontId="2"/>
  </si>
  <si>
    <t>株式会社総合リハビリテーション研究所</t>
    <rPh sb="0" eb="4">
      <t>カブシキガイシャ</t>
    </rPh>
    <rPh sb="4" eb="6">
      <t>ソウゴウ</t>
    </rPh>
    <rPh sb="15" eb="18">
      <t>ケンキュウジョ</t>
    </rPh>
    <phoneticPr fontId="3"/>
  </si>
  <si>
    <t>株式会社総合リハビリテーション研究所
（大谷　道明）</t>
    <rPh sb="0" eb="4">
      <t>カブシキガイシャ</t>
    </rPh>
    <rPh sb="4" eb="6">
      <t>ソウゴウ</t>
    </rPh>
    <rPh sb="15" eb="18">
      <t>ケンキュウジョ</t>
    </rPh>
    <rPh sb="20" eb="22">
      <t>オオタニ</t>
    </rPh>
    <rPh sb="23" eb="25">
      <t>ミチアキ</t>
    </rPh>
    <phoneticPr fontId="3"/>
  </si>
  <si>
    <t>744-
0011</t>
  </si>
  <si>
    <t>0833-
45-3600</t>
  </si>
  <si>
    <t>ﾀｷﾉｳｶﾞﾀｼﾞｷﾞｮｳｼｮﾗｲﾌ</t>
  </si>
  <si>
    <t>山根　翼</t>
    <rPh sb="0" eb="2">
      <t>ヤマネ</t>
    </rPh>
    <rPh sb="3" eb="4">
      <t>ツバサ</t>
    </rPh>
    <phoneticPr fontId="3"/>
  </si>
  <si>
    <t>お仕事ステーション
柳井</t>
    <rPh sb="1" eb="3">
      <t>シゴト</t>
    </rPh>
    <rPh sb="10" eb="12">
      <t>ヤナイ</t>
    </rPh>
    <phoneticPr fontId="3"/>
  </si>
  <si>
    <t>社会福祉法人
慈光会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phoneticPr fontId="3"/>
  </si>
  <si>
    <t>株式会社いぶき</t>
    <rPh sb="0" eb="4">
      <t>カブシキガイシャ</t>
    </rPh>
    <phoneticPr fontId="3"/>
  </si>
  <si>
    <t>株式会社いぶき
（笹部　真弓）</t>
    <rPh sb="0" eb="4">
      <t>カブシキガイシャ</t>
    </rPh>
    <rPh sb="9" eb="11">
      <t>ササベ</t>
    </rPh>
    <rPh sb="12" eb="14">
      <t>マユミ</t>
    </rPh>
    <phoneticPr fontId="3"/>
  </si>
  <si>
    <t>083-
250-9140</t>
  </si>
  <si>
    <t>私の家Ｗｏｒｋ　Ｓｐａｃｅ</t>
    <rPh sb="0" eb="1">
      <t>ワタシ</t>
    </rPh>
    <rPh sb="2" eb="3">
      <t>イエ</t>
    </rPh>
    <phoneticPr fontId="3"/>
  </si>
  <si>
    <t>有限会社
フォーマックス</t>
    <rPh sb="0" eb="4">
      <t>ユウゲンガイシャ</t>
    </rPh>
    <phoneticPr fontId="3"/>
  </si>
  <si>
    <t>有限会社
フォーマックス
（村岡　慎太郎）</t>
    <rPh sb="0" eb="4">
      <t>ユウゲンガイシャ</t>
    </rPh>
    <rPh sb="14" eb="16">
      <t>ムラオカ</t>
    </rPh>
    <rPh sb="17" eb="20">
      <t>シンタロウ</t>
    </rPh>
    <phoneticPr fontId="3"/>
  </si>
  <si>
    <t>岩田あけぼの園</t>
    <rPh sb="0" eb="2">
      <t>イワタ</t>
    </rPh>
    <rPh sb="6" eb="7">
      <t>エン</t>
    </rPh>
    <phoneticPr fontId="3"/>
  </si>
  <si>
    <t>743-0105</t>
    <phoneticPr fontId="3"/>
  </si>
  <si>
    <t>0820-
25-1111</t>
    <phoneticPr fontId="3"/>
  </si>
  <si>
    <t>ﾋｶﾘｱｹﾎﾞﾉｴﾝ</t>
  </si>
  <si>
    <t>742-0032</t>
  </si>
  <si>
    <t>0820-
25-3347</t>
  </si>
  <si>
    <t>ｵｼｺﾞﾄｽﾃｰｼｮﾝﾔﾅｲ</t>
  </si>
  <si>
    <t>ファームランド夢</t>
    <rPh sb="7" eb="8">
      <t>ユメ</t>
    </rPh>
    <phoneticPr fontId="3"/>
  </si>
  <si>
    <t>株式会社
ファームランド夢</t>
    <rPh sb="0" eb="4">
      <t>カブシキガイシャ</t>
    </rPh>
    <rPh sb="12" eb="13">
      <t>ユメ</t>
    </rPh>
    <phoneticPr fontId="3"/>
  </si>
  <si>
    <t>株式会社
ファームランド夢
（時永　進）</t>
    <rPh sb="0" eb="4">
      <t>カブシキガイシャ</t>
    </rPh>
    <rPh sb="12" eb="13">
      <t>ユメ</t>
    </rPh>
    <rPh sb="15" eb="17">
      <t>トキナガ</t>
    </rPh>
    <rPh sb="18" eb="19">
      <t>ススム</t>
    </rPh>
    <phoneticPr fontId="3"/>
  </si>
  <si>
    <t>古賀　三貴</t>
    <rPh sb="0" eb="2">
      <t>コガ</t>
    </rPh>
    <rPh sb="3" eb="5">
      <t>サンキ</t>
    </rPh>
    <phoneticPr fontId="3"/>
  </si>
  <si>
    <t>ワークショップ未来</t>
    <rPh sb="7" eb="9">
      <t>ミライ</t>
    </rPh>
    <phoneticPr fontId="3"/>
  </si>
  <si>
    <t>ＮＰＯ法人つばさ
（竹光　道治）</t>
    <rPh sb="3" eb="5">
      <t>ホウジン</t>
    </rPh>
    <rPh sb="10" eb="11">
      <t>タケ</t>
    </rPh>
    <rPh sb="11" eb="12">
      <t>ヒカリ</t>
    </rPh>
    <rPh sb="13" eb="15">
      <t>ミチハル</t>
    </rPh>
    <phoneticPr fontId="3"/>
  </si>
  <si>
    <t>柳生　龍生</t>
    <rPh sb="0" eb="2">
      <t>ヤギュウ</t>
    </rPh>
    <rPh sb="3" eb="4">
      <t>リュウ</t>
    </rPh>
    <phoneticPr fontId="3"/>
  </si>
  <si>
    <t>0836-
62-5707</t>
  </si>
  <si>
    <t>三枝啓已</t>
    <rPh sb="0" eb="2">
      <t>サイグサ</t>
    </rPh>
    <rPh sb="2" eb="3">
      <t>アキラ</t>
    </rPh>
    <rPh sb="3" eb="4">
      <t>ノミ</t>
    </rPh>
    <phoneticPr fontId="6"/>
  </si>
  <si>
    <t>青水勇夫</t>
    <rPh sb="0" eb="1">
      <t>アオ</t>
    </rPh>
    <rPh sb="2" eb="4">
      <t>イサオ</t>
    </rPh>
    <phoneticPr fontId="2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</si>
  <si>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2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</si>
  <si>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4"/>
  </si>
  <si>
    <t>0820-
25-3623</t>
  </si>
  <si>
    <t>宮﨑　哲治</t>
    <rPh sb="0" eb="1">
      <t>ミヤ</t>
    </rPh>
    <rPh sb="3" eb="5">
      <t>テツハル</t>
    </rPh>
    <phoneticPr fontId="3"/>
  </si>
  <si>
    <t>井上　毅雄</t>
    <rPh sb="0" eb="2">
      <t>イノウエ</t>
    </rPh>
    <rPh sb="3" eb="5">
      <t>タケオ</t>
    </rPh>
    <phoneticPr fontId="3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</si>
  <si>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rPh sb="22" eb="23">
      <t>スケアキ</t>
    </rPh>
    <phoneticPr fontId="4"/>
  </si>
  <si>
    <t>758-0612</t>
  </si>
  <si>
    <t>社会福祉法人
青藍会</t>
    <rPh sb="0" eb="6">
      <t>シャカイフクシホウジン</t>
    </rPh>
    <rPh sb="7" eb="9">
      <t>セイラン</t>
    </rPh>
    <rPh sb="9" eb="10">
      <t>カイ</t>
    </rPh>
    <phoneticPr fontId="2"/>
  </si>
  <si>
    <t>こども療育スポットキャンバス</t>
    <rPh sb="3" eb="5">
      <t>リョウイク</t>
    </rPh>
    <phoneticPr fontId="2"/>
  </si>
  <si>
    <t>株式会社Canvas</t>
    <rPh sb="0" eb="4">
      <t>カブシキガイシャ</t>
    </rPh>
    <phoneticPr fontId="2"/>
  </si>
  <si>
    <t>多機能型事業所
来歩</t>
    <rPh sb="0" eb="4">
      <t>タキノウガタ</t>
    </rPh>
    <rPh sb="4" eb="7">
      <t>ジギョウショ</t>
    </rPh>
    <rPh sb="8" eb="9">
      <t>ク</t>
    </rPh>
    <rPh sb="9" eb="10">
      <t>アル</t>
    </rPh>
    <phoneticPr fontId="3"/>
  </si>
  <si>
    <t>生活介護しらゆり
放課後等デイサービスひばり</t>
    <rPh sb="0" eb="2">
      <t>セイカツ</t>
    </rPh>
    <rPh sb="2" eb="4">
      <t>カイゴ</t>
    </rPh>
    <rPh sb="9" eb="12">
      <t>ホウカゴ</t>
    </rPh>
    <rPh sb="12" eb="13">
      <t>トウ</t>
    </rPh>
    <phoneticPr fontId="3"/>
  </si>
  <si>
    <t>一般社団法人
白百合</t>
    <rPh sb="0" eb="2">
      <t>イッパン</t>
    </rPh>
    <rPh sb="2" eb="4">
      <t>シャダン</t>
    </rPh>
    <rPh sb="4" eb="6">
      <t>ホウジン</t>
    </rPh>
    <rPh sb="7" eb="8">
      <t>シラ</t>
    </rPh>
    <rPh sb="8" eb="10">
      <t>ユリ</t>
    </rPh>
    <phoneticPr fontId="3"/>
  </si>
  <si>
    <t>西田治男</t>
    <rPh sb="0" eb="2">
      <t>ニシダ</t>
    </rPh>
    <rPh sb="2" eb="4">
      <t>ハルオ</t>
    </rPh>
    <phoneticPr fontId="3"/>
  </si>
  <si>
    <t>関門福祉工房
太陽の家</t>
    <rPh sb="0" eb="2">
      <t>カンモン</t>
    </rPh>
    <rPh sb="2" eb="4">
      <t>フクシ</t>
    </rPh>
    <rPh sb="4" eb="6">
      <t>コウボウ</t>
    </rPh>
    <rPh sb="7" eb="9">
      <t>タイヨウ</t>
    </rPh>
    <rPh sb="10" eb="11">
      <t>イエ</t>
    </rPh>
    <phoneticPr fontId="3"/>
  </si>
  <si>
    <t>合同会社
関門リサイクル
センター</t>
    <rPh sb="0" eb="2">
      <t>ゴウドウ</t>
    </rPh>
    <rPh sb="2" eb="4">
      <t>ガイシャ</t>
    </rPh>
    <rPh sb="5" eb="7">
      <t>カンモン</t>
    </rPh>
    <phoneticPr fontId="3"/>
  </si>
  <si>
    <t>合同会社
関門リサイクル
センター
（西村三憲）</t>
    <rPh sb="0" eb="2">
      <t>ゴウドウ</t>
    </rPh>
    <rPh sb="2" eb="4">
      <t>ガイシャ</t>
    </rPh>
    <rPh sb="5" eb="7">
      <t>カンモン</t>
    </rPh>
    <rPh sb="19" eb="21">
      <t>ニシムラ</t>
    </rPh>
    <rPh sb="21" eb="22">
      <t>サン</t>
    </rPh>
    <phoneticPr fontId="3"/>
  </si>
  <si>
    <t>亀井治人</t>
    <rPh sb="0" eb="2">
      <t>カメイ</t>
    </rPh>
    <rPh sb="2" eb="3">
      <t>ハル</t>
    </rPh>
    <rPh sb="3" eb="4">
      <t>ヒト</t>
    </rPh>
    <phoneticPr fontId="3"/>
  </si>
  <si>
    <t>社会福祉法人
高嶺会
（平野　恒二）</t>
    <rPh sb="0" eb="6">
      <t>シャカイフクシホウジン</t>
    </rPh>
    <rPh sb="7" eb="8">
      <t>コウ</t>
    </rPh>
    <rPh sb="8" eb="9">
      <t>リョウ</t>
    </rPh>
    <rPh sb="9" eb="10">
      <t>カイ</t>
    </rPh>
    <rPh sb="12" eb="14">
      <t>ヒラノ</t>
    </rPh>
    <rPh sb="15" eb="17">
      <t>ツネジ</t>
    </rPh>
    <phoneticPr fontId="2"/>
  </si>
  <si>
    <t>独立行政法人
国立病院機構
山口宇部
医療センター
（亀井　治人）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phoneticPr fontId="3"/>
  </si>
  <si>
    <t>亀井　治人</t>
    <rPh sb="0" eb="2">
      <t>カメイ</t>
    </rPh>
    <rPh sb="3" eb="5">
      <t>ハルト</t>
    </rPh>
    <phoneticPr fontId="3"/>
  </si>
  <si>
    <t>デイサービス
センター
優</t>
    <rPh sb="12" eb="13">
      <t>ユウ</t>
    </rPh>
    <phoneticPr fontId="2"/>
  </si>
  <si>
    <t>華の浦</t>
    <rPh sb="0" eb="1">
      <t>ハナ</t>
    </rPh>
    <rPh sb="2" eb="3">
      <t>ウラ</t>
    </rPh>
    <phoneticPr fontId="3"/>
  </si>
  <si>
    <t>冨岡　英子</t>
    <rPh sb="0" eb="2">
      <t>トミオカ</t>
    </rPh>
    <rPh sb="3" eb="5">
      <t>ヒデコ</t>
    </rPh>
    <phoneticPr fontId="3"/>
  </si>
  <si>
    <t>ＮＰＯ法人
信愛会</t>
    <rPh sb="3" eb="5">
      <t>ホウジン</t>
    </rPh>
    <rPh sb="6" eb="7">
      <t>シン</t>
    </rPh>
    <rPh sb="7" eb="8">
      <t>アイ</t>
    </rPh>
    <rPh sb="8" eb="9">
      <t>カイ</t>
    </rPh>
    <phoneticPr fontId="3"/>
  </si>
  <si>
    <t>ＮＰＯ法人
信愛会
（衣川　信直）</t>
    <rPh sb="3" eb="5">
      <t>ホウジン</t>
    </rPh>
    <rPh sb="6" eb="7">
      <t>シン</t>
    </rPh>
    <rPh sb="7" eb="8">
      <t>アイ</t>
    </rPh>
    <rPh sb="8" eb="9">
      <t>カイ</t>
    </rPh>
    <rPh sb="11" eb="13">
      <t>キヌガワ</t>
    </rPh>
    <rPh sb="14" eb="15">
      <t>ノブ</t>
    </rPh>
    <rPh sb="15" eb="16">
      <t>ナオ</t>
    </rPh>
    <phoneticPr fontId="3"/>
  </si>
  <si>
    <t>生活介護事業所
いこい</t>
    <rPh sb="0" eb="2">
      <t>セイカツ</t>
    </rPh>
    <rPh sb="2" eb="4">
      <t>カイゴ</t>
    </rPh>
    <rPh sb="4" eb="7">
      <t>ジギョウショ</t>
    </rPh>
    <phoneticPr fontId="3"/>
  </si>
  <si>
    <t>田邉　兼司</t>
    <rPh sb="0" eb="2">
      <t>タナベ</t>
    </rPh>
    <rPh sb="3" eb="5">
      <t>ケンジ</t>
    </rPh>
    <phoneticPr fontId="3"/>
  </si>
  <si>
    <t>はなさく
生活介護
さかき</t>
    <rPh sb="5" eb="7">
      <t>セイカツ</t>
    </rPh>
    <rPh sb="7" eb="9">
      <t>カイゴ</t>
    </rPh>
    <phoneticPr fontId="3"/>
  </si>
  <si>
    <t>株式会社
ソルキエタス</t>
    <rPh sb="0" eb="4">
      <t>カブシキガイシャ</t>
    </rPh>
    <phoneticPr fontId="3"/>
  </si>
  <si>
    <t>株式会社
ソルキエタス
(河村　泉)</t>
    <rPh sb="0" eb="4">
      <t>カブシキガイシャ</t>
    </rPh>
    <rPh sb="13" eb="15">
      <t>カワムラ</t>
    </rPh>
    <rPh sb="16" eb="17">
      <t>イズミ</t>
    </rPh>
    <phoneticPr fontId="3"/>
  </si>
  <si>
    <t>河村　泉</t>
    <rPh sb="0" eb="2">
      <t>カワムラ</t>
    </rPh>
    <rPh sb="3" eb="4">
      <t>イズミ</t>
    </rPh>
    <phoneticPr fontId="1"/>
  </si>
  <si>
    <t>宿泊型10</t>
    <rPh sb="0" eb="3">
      <t>シュクハクガタ</t>
    </rPh>
    <phoneticPr fontId="3"/>
  </si>
  <si>
    <t>アークス山口</t>
    <rPh sb="4" eb="6">
      <t>ヤマグチ</t>
    </rPh>
    <phoneticPr fontId="3"/>
  </si>
  <si>
    <t>一般社団法人
ＳＴＡＲＣＸ</t>
    <rPh sb="0" eb="2">
      <t>イッパン</t>
    </rPh>
    <rPh sb="2" eb="4">
      <t>シャダン</t>
    </rPh>
    <rPh sb="4" eb="6">
      <t>ホウジン</t>
    </rPh>
    <phoneticPr fontId="3"/>
  </si>
  <si>
    <t>一般社団法人
ＳＴＡＲＣＸ
（大迫　陽介）</t>
    <rPh sb="0" eb="2">
      <t>イッパン</t>
    </rPh>
    <rPh sb="2" eb="4">
      <t>シャダン</t>
    </rPh>
    <rPh sb="4" eb="6">
      <t>ホウジン</t>
    </rPh>
    <rPh sb="15" eb="17">
      <t>オオサコ</t>
    </rPh>
    <rPh sb="18" eb="20">
      <t>ヨウスケ</t>
    </rPh>
    <phoneticPr fontId="3"/>
  </si>
  <si>
    <t>三田尻2丁目9-3</t>
    <rPh sb="0" eb="3">
      <t>ミタジリ</t>
    </rPh>
    <rPh sb="4" eb="6">
      <t>チョウメ</t>
    </rPh>
    <phoneticPr fontId="3"/>
  </si>
  <si>
    <t>松尾　要</t>
    <rPh sb="0" eb="2">
      <t>マツオ</t>
    </rPh>
    <rPh sb="3" eb="4">
      <t>カナメ</t>
    </rPh>
    <phoneticPr fontId="3"/>
  </si>
  <si>
    <t>チームもんじゅ</t>
  </si>
  <si>
    <t>森脇紀子</t>
    <rPh sb="0" eb="2">
      <t>モリワキ</t>
    </rPh>
    <rPh sb="2" eb="4">
      <t>ノリコ</t>
    </rPh>
    <phoneticPr fontId="3"/>
  </si>
  <si>
    <t>751-0834</t>
  </si>
  <si>
    <t>就労継Ｂ</t>
  </si>
  <si>
    <t>ﾁｰﾑﾓﾝｼﾞｭ</t>
  </si>
  <si>
    <t>その他法人</t>
  </si>
  <si>
    <t>752-0945</t>
  </si>
  <si>
    <t>ｶﾝﾓﾝﾌｸｼｺｳﾎﾞｳﾀｲﾖｳﾉｲｴ</t>
  </si>
  <si>
    <t>社会福祉法人
千花千彩</t>
    <rPh sb="0" eb="6">
      <t>シャカイフクシホウジン</t>
    </rPh>
    <rPh sb="7" eb="8">
      <t>セン</t>
    </rPh>
    <rPh sb="8" eb="9">
      <t>ハナ</t>
    </rPh>
    <rPh sb="9" eb="10">
      <t>セン</t>
    </rPh>
    <rPh sb="10" eb="11">
      <t>アヤ</t>
    </rPh>
    <phoneticPr fontId="2"/>
  </si>
  <si>
    <t>就労継続支援
Ｂ型事業所
だいだい</t>
    <rPh sb="0" eb="2">
      <t>シュウロウ</t>
    </rPh>
    <rPh sb="2" eb="4">
      <t>ケイゾク</t>
    </rPh>
    <rPh sb="4" eb="6">
      <t>シエン</t>
    </rPh>
    <rPh sb="8" eb="9">
      <t>ガタ</t>
    </rPh>
    <rPh sb="9" eb="12">
      <t>ジギョウショ</t>
    </rPh>
    <phoneticPr fontId="3"/>
  </si>
  <si>
    <t>医療法人
水の木会
（水木　寛）</t>
    <rPh sb="5" eb="6">
      <t>ミズ</t>
    </rPh>
    <rPh sb="7" eb="8">
      <t>キ</t>
    </rPh>
    <rPh sb="11" eb="13">
      <t>ミズキ</t>
    </rPh>
    <rPh sb="14" eb="15">
      <t>ヒロシ</t>
    </rPh>
    <phoneticPr fontId="3"/>
  </si>
  <si>
    <t>山口　基寛</t>
    <rPh sb="0" eb="2">
      <t>ヤマグチ</t>
    </rPh>
    <rPh sb="3" eb="5">
      <t>モトヒロ</t>
    </rPh>
    <phoneticPr fontId="3"/>
  </si>
  <si>
    <t>桑山　義治</t>
    <rPh sb="0" eb="2">
      <t>クワヤマ</t>
    </rPh>
    <rPh sb="3" eb="5">
      <t>ヨシハル</t>
    </rPh>
    <phoneticPr fontId="2"/>
  </si>
  <si>
    <t>障害福祉サービス
事業所
陽だまり</t>
    <rPh sb="0" eb="2">
      <t>ショウガイ</t>
    </rPh>
    <rPh sb="2" eb="4">
      <t>フクシ</t>
    </rPh>
    <rPh sb="9" eb="12">
      <t>ジギョウショ</t>
    </rPh>
    <rPh sb="13" eb="14">
      <t>ヒ</t>
    </rPh>
    <phoneticPr fontId="2"/>
  </si>
  <si>
    <t>サルビアの家
しんなんよう</t>
    <rPh sb="5" eb="6">
      <t>イエ</t>
    </rPh>
    <phoneticPr fontId="3"/>
  </si>
  <si>
    <t>株式会社
くすの木</t>
    <rPh sb="8" eb="9">
      <t>キ</t>
    </rPh>
    <phoneticPr fontId="2"/>
  </si>
  <si>
    <t>株式会社
くすの木
（楠　裕光）</t>
    <rPh sb="0" eb="4">
      <t>カブシキガイシャ</t>
    </rPh>
    <rPh sb="8" eb="9">
      <t>キ</t>
    </rPh>
    <rPh sb="11" eb="12">
      <t>クスノキ</t>
    </rPh>
    <rPh sb="13" eb="15">
      <t>ヒロミツ</t>
    </rPh>
    <phoneticPr fontId="3"/>
  </si>
  <si>
    <t>就労支援
センター
あじさい</t>
    <rPh sb="0" eb="2">
      <t>シュウロウ</t>
    </rPh>
    <rPh sb="2" eb="4">
      <t>シエン</t>
    </rPh>
    <phoneticPr fontId="3"/>
  </si>
  <si>
    <t>医療法人
愛命会</t>
    <rPh sb="0" eb="2">
      <t>イリョウ</t>
    </rPh>
    <rPh sb="2" eb="4">
      <t>ホウジン</t>
    </rPh>
    <rPh sb="5" eb="6">
      <t>アイ</t>
    </rPh>
    <rPh sb="6" eb="7">
      <t>イノチ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</si>
  <si>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イノチ</t>
    </rPh>
    <rPh sb="7" eb="8">
      <t>カイ</t>
    </rPh>
    <rPh sb="10" eb="12">
      <t>ヨシダ</t>
    </rPh>
    <rPh sb="13" eb="14">
      <t>ノブ</t>
    </rPh>
    <phoneticPr fontId="3"/>
  </si>
  <si>
    <t>渡辺　史朗</t>
    <rPh sb="0" eb="2">
      <t>ワタナベ</t>
    </rPh>
    <rPh sb="3" eb="5">
      <t>シロウ</t>
    </rPh>
    <phoneticPr fontId="3"/>
  </si>
  <si>
    <t>社会就労
センター
セルプ新南陽</t>
    <rPh sb="0" eb="2">
      <t>シャカイ</t>
    </rPh>
    <rPh sb="2" eb="4">
      <t>シュウロウ</t>
    </rPh>
    <rPh sb="13" eb="16">
      <t>シンナンヨウ</t>
    </rPh>
    <phoneticPr fontId="3"/>
  </si>
  <si>
    <t>いちごの里</t>
    <rPh sb="4" eb="5">
      <t>サト</t>
    </rPh>
    <phoneticPr fontId="3"/>
  </si>
  <si>
    <t>株式会社
シュガーフット</t>
    <rPh sb="0" eb="4">
      <t>カブシキガイシャ</t>
    </rPh>
    <phoneticPr fontId="3"/>
  </si>
  <si>
    <t>株式会社
シュガーフット
（中村　伸）</t>
    <rPh sb="0" eb="4">
      <t>カブシキガイシャ</t>
    </rPh>
    <rPh sb="14" eb="16">
      <t>ナカムラ</t>
    </rPh>
    <rPh sb="17" eb="18">
      <t>シン</t>
    </rPh>
    <phoneticPr fontId="3"/>
  </si>
  <si>
    <t>中村　伸</t>
    <rPh sb="0" eb="2">
      <t>ナカムラ</t>
    </rPh>
    <rPh sb="3" eb="4">
      <t>シン</t>
    </rPh>
    <phoneticPr fontId="3"/>
  </si>
  <si>
    <t>ｺｽﾓｽﾊｳｽ</t>
  </si>
  <si>
    <t>長谷川清信</t>
    <rPh sb="0" eb="3">
      <t>ハセガワ</t>
    </rPh>
    <rPh sb="3" eb="5">
      <t>キヨノブ</t>
    </rPh>
    <phoneticPr fontId="3"/>
  </si>
  <si>
    <t>ドリームスクール・はぎ</t>
    <phoneticPr fontId="3"/>
  </si>
  <si>
    <t>株式会社
くすの木</t>
    <rPh sb="0" eb="4">
      <t>カブシキガイシャ</t>
    </rPh>
    <rPh sb="8" eb="9">
      <t>キ</t>
    </rPh>
    <phoneticPr fontId="3"/>
  </si>
  <si>
    <t>ＮＰＯ法人
聴覚障害者生活支援センター</t>
    <rPh sb="6" eb="8">
      <t>チョウカク</t>
    </rPh>
    <rPh sb="8" eb="11">
      <t>ショウガイシャ</t>
    </rPh>
    <rPh sb="11" eb="13">
      <t>セイカツ</t>
    </rPh>
    <rPh sb="13" eb="15">
      <t>シエン</t>
    </rPh>
    <phoneticPr fontId="3"/>
  </si>
  <si>
    <t>熊毛郡
田布施町</t>
    <rPh sb="0" eb="2">
      <t>クマゲ</t>
    </rPh>
    <rPh sb="2" eb="3">
      <t>グン</t>
    </rPh>
    <rPh sb="4" eb="8">
      <t>タブセチョウ</t>
    </rPh>
    <phoneticPr fontId="3"/>
  </si>
  <si>
    <t>社会福祉法人
山口県社会福祉
事業団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シャカイ</t>
    </rPh>
    <rPh sb="12" eb="14">
      <t>フクシ</t>
    </rPh>
    <rPh sb="15" eb="18">
      <t>ジギョウダン</t>
    </rPh>
    <phoneticPr fontId="3"/>
  </si>
  <si>
    <t>0820-
25-3715</t>
    <phoneticPr fontId="3"/>
  </si>
  <si>
    <t>758-0011</t>
    <phoneticPr fontId="3"/>
  </si>
  <si>
    <t>0838-25-8685</t>
    <phoneticPr fontId="3"/>
  </si>
  <si>
    <t>ﾄﾞﾘｰﾑｽｸｰﾙﾊｷﾞ</t>
    <phoneticPr fontId="3"/>
  </si>
  <si>
    <t>ﾐﾅｸﾙﾊｳｽﾋｶﾘ</t>
    <phoneticPr fontId="4"/>
  </si>
  <si>
    <t>ｺｽﾓｽ</t>
    <phoneticPr fontId="3"/>
  </si>
  <si>
    <t>独立行政法人
国立病院機構
山口宇部
医療センター
（亀井　治人）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rPh sb="27" eb="29">
      <t>カメイ</t>
    </rPh>
    <rPh sb="30" eb="31">
      <t>ハル</t>
    </rPh>
    <rPh sb="31" eb="32">
      <t>ヒト</t>
    </rPh>
    <rPh sb="32" eb="33">
      <t>ヒデヒロ</t>
    </rPh>
    <phoneticPr fontId="3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</si>
  <si>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3"/>
  </si>
  <si>
    <t>ＮＰＯ法人
ピアサポート
センター
香生の里
（青水　勇夫）</t>
    <rPh sb="3" eb="5">
      <t>ホウジン</t>
    </rPh>
    <rPh sb="24" eb="25">
      <t>アオ</t>
    </rPh>
    <rPh sb="25" eb="26">
      <t>ミズ</t>
    </rPh>
    <rPh sb="27" eb="29">
      <t>イサオ</t>
    </rPh>
    <phoneticPr fontId="2"/>
  </si>
  <si>
    <t>医療法人
水の木会
（水木　寛）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rPh sb="11" eb="13">
      <t>ミズキ</t>
    </rPh>
    <rPh sb="14" eb="15">
      <t>カン</t>
    </rPh>
    <phoneticPr fontId="3"/>
  </si>
  <si>
    <t>社会福祉法人
扶老会
（土屋直隆）</t>
    <rPh sb="0" eb="2">
      <t>シャカイ</t>
    </rPh>
    <rPh sb="2" eb="4">
      <t>フクシ</t>
    </rPh>
    <rPh sb="4" eb="6">
      <t>ホウジン</t>
    </rPh>
    <rPh sb="7" eb="8">
      <t>フ</t>
    </rPh>
    <rPh sb="8" eb="9">
      <t>ロウ</t>
    </rPh>
    <rPh sb="9" eb="10">
      <t>カイ</t>
    </rPh>
    <rPh sb="12" eb="14">
      <t>ツチヤ</t>
    </rPh>
    <rPh sb="14" eb="15">
      <t>ナオ</t>
    </rPh>
    <rPh sb="15" eb="16">
      <t>タカ</t>
    </rPh>
    <phoneticPr fontId="3"/>
  </si>
  <si>
    <t>自立生活援助</t>
    <rPh sb="0" eb="2">
      <t>ジリツ</t>
    </rPh>
    <rPh sb="2" eb="4">
      <t>セイカツ</t>
    </rPh>
    <rPh sb="4" eb="6">
      <t>エンジョ</t>
    </rPh>
    <phoneticPr fontId="3"/>
  </si>
  <si>
    <t>社会福祉法人
菊水会
（青柳龍平）</t>
  </si>
  <si>
    <t>うしろだホーム</t>
  </si>
  <si>
    <t>ホーム
語らい</t>
    <rPh sb="4" eb="5">
      <t>カタ</t>
    </rPh>
    <phoneticPr fontId="14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</si>
  <si>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4"/>
  </si>
  <si>
    <t>てご屋ホーム</t>
    <rPh sb="2" eb="3">
      <t>ヤ</t>
    </rPh>
    <phoneticPr fontId="14"/>
  </si>
  <si>
    <t>西村　由美子</t>
    <rPh sb="0" eb="2">
      <t>ニシムラ</t>
    </rPh>
    <rPh sb="3" eb="6">
      <t>ユミコ</t>
    </rPh>
    <phoneticPr fontId="14"/>
  </si>
  <si>
    <t>ひだまり</t>
  </si>
  <si>
    <t>医療法人
和同会</t>
    <rPh sb="0" eb="2">
      <t>イリョウ</t>
    </rPh>
    <rPh sb="2" eb="4">
      <t>ホウジン</t>
    </rPh>
    <rPh sb="5" eb="6">
      <t>ワ</t>
    </rPh>
    <rPh sb="6" eb="8">
      <t>ドウカイ</t>
    </rPh>
    <phoneticPr fontId="14"/>
  </si>
  <si>
    <t>医療法人
和同会
（高橋幹治）</t>
    <rPh sb="10" eb="12">
      <t>タカハシ</t>
    </rPh>
    <rPh sb="12" eb="14">
      <t>カンジ</t>
    </rPh>
    <phoneticPr fontId="14"/>
  </si>
  <si>
    <t>岡田　祐二</t>
    <rPh sb="0" eb="2">
      <t>オカダ</t>
    </rPh>
    <rPh sb="3" eb="5">
      <t>ユウジ</t>
    </rPh>
    <phoneticPr fontId="14"/>
  </si>
  <si>
    <t>障害福祉サービス
事業所
「ヴィラふなき」</t>
    <rPh sb="0" eb="2">
      <t>ショウガイ</t>
    </rPh>
    <rPh sb="2" eb="4">
      <t>フクシ</t>
    </rPh>
    <rPh sb="9" eb="12">
      <t>ジギョウショ</t>
    </rPh>
    <phoneticPr fontId="14"/>
  </si>
  <si>
    <t>社会福祉法人
扶老会</t>
    <rPh sb="7" eb="10">
      <t>フロウカイ</t>
    </rPh>
    <phoneticPr fontId="3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</si>
  <si>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3"/>
  </si>
  <si>
    <t>グループホーム
サンハイツ</t>
  </si>
  <si>
    <t>光栄ホーム</t>
    <rPh sb="0" eb="2">
      <t>コウエイ</t>
    </rPh>
    <phoneticPr fontId="14"/>
  </si>
  <si>
    <t>グループホーム
こすむ</t>
  </si>
  <si>
    <t>ＮＰＯ法人
むつみ会
（河村富子）</t>
    <rPh sb="12" eb="14">
      <t>カワムラ</t>
    </rPh>
    <rPh sb="14" eb="16">
      <t>トミコ</t>
    </rPh>
    <phoneticPr fontId="3"/>
  </si>
  <si>
    <t>河村富子</t>
    <rPh sb="0" eb="2">
      <t>カワムラ</t>
    </rPh>
    <rPh sb="2" eb="4">
      <t>トミコ</t>
    </rPh>
    <phoneticPr fontId="14"/>
  </si>
  <si>
    <t>グループホーム
ひろ君の家</t>
    <rPh sb="10" eb="11">
      <t>クン</t>
    </rPh>
    <rPh sb="12" eb="13">
      <t>イエ</t>
    </rPh>
    <phoneticPr fontId="3"/>
  </si>
  <si>
    <t>合同会社サポートセンターぴっころ</t>
    <rPh sb="0" eb="2">
      <t>ゴウドウ</t>
    </rPh>
    <rPh sb="2" eb="4">
      <t>カイシャ</t>
    </rPh>
    <phoneticPr fontId="3"/>
  </si>
  <si>
    <t>合同会社サポートセンターぴっころ
（金子絵里子）</t>
    <rPh sb="0" eb="2">
      <t>ゴウドウ</t>
    </rPh>
    <rPh sb="2" eb="4">
      <t>カイシャ</t>
    </rPh>
    <rPh sb="18" eb="20">
      <t>カネコ</t>
    </rPh>
    <rPh sb="20" eb="23">
      <t>エリコ</t>
    </rPh>
    <phoneticPr fontId="3"/>
  </si>
  <si>
    <t>カーサ若草</t>
    <rPh sb="3" eb="5">
      <t>ワカクサ</t>
    </rPh>
    <phoneticPr fontId="14"/>
  </si>
  <si>
    <t>医療法人
若草会
（牧原紀彦）</t>
    <rPh sb="10" eb="12">
      <t>マキハラ</t>
    </rPh>
    <rPh sb="12" eb="14">
      <t>ノリヒコ</t>
    </rPh>
    <phoneticPr fontId="14"/>
  </si>
  <si>
    <t>中村隆子</t>
    <rPh sb="0" eb="2">
      <t>ナカムラ</t>
    </rPh>
    <rPh sb="2" eb="4">
      <t>タカコ</t>
    </rPh>
    <phoneticPr fontId="14"/>
  </si>
  <si>
    <t>さやかホーム</t>
  </si>
  <si>
    <t>社会福祉法人
さやか
（立石彰男）</t>
  </si>
  <si>
    <t>上原京子</t>
    <rPh sb="0" eb="2">
      <t>ウエハラ</t>
    </rPh>
    <rPh sb="2" eb="4">
      <t>キョウコ</t>
    </rPh>
    <phoneticPr fontId="14"/>
  </si>
  <si>
    <t>グループホーム
ひまわり荘</t>
    <rPh sb="12" eb="13">
      <t>ソウ</t>
    </rPh>
    <phoneticPr fontId="14"/>
  </si>
  <si>
    <t>社会福祉法人
博愛会
（髙橋幹治）</t>
    <rPh sb="12" eb="14">
      <t>タカハシ</t>
    </rPh>
    <rPh sb="14" eb="16">
      <t>カンジ</t>
    </rPh>
    <phoneticPr fontId="14"/>
  </si>
  <si>
    <t>グループホーム
ひらき</t>
  </si>
  <si>
    <t>ふしのホーム</t>
  </si>
  <si>
    <t>ひとつの会ホーム</t>
    <rPh sb="4" eb="5">
      <t>カイ</t>
    </rPh>
    <phoneticPr fontId="3"/>
  </si>
  <si>
    <t>社会福祉法人
ひとつの会</t>
    <rPh sb="0" eb="2">
      <t>シャカイ</t>
    </rPh>
    <rPh sb="2" eb="4">
      <t>フクシ</t>
    </rPh>
    <rPh sb="4" eb="6">
      <t>ホウジン</t>
    </rPh>
    <rPh sb="11" eb="12">
      <t>カイ</t>
    </rPh>
    <phoneticPr fontId="14"/>
  </si>
  <si>
    <t>社会福祉法人
ひとつの会
（内田芳明）</t>
    <rPh sb="0" eb="2">
      <t>シャカイ</t>
    </rPh>
    <rPh sb="2" eb="4">
      <t>フクシ</t>
    </rPh>
    <rPh sb="4" eb="6">
      <t>ホウジン</t>
    </rPh>
    <rPh sb="14" eb="16">
      <t>ウチダ</t>
    </rPh>
    <rPh sb="16" eb="17">
      <t>ヨシ</t>
    </rPh>
    <rPh sb="17" eb="18">
      <t>アキラ</t>
    </rPh>
    <phoneticPr fontId="14"/>
  </si>
  <si>
    <t>古谷　夏子</t>
    <rPh sb="0" eb="2">
      <t>フルヤ</t>
    </rPh>
    <rPh sb="3" eb="5">
      <t>ナツコ</t>
    </rPh>
    <phoneticPr fontId="14"/>
  </si>
  <si>
    <t>るりがくえんホーム</t>
  </si>
  <si>
    <t>アットホーム鳴滝園</t>
    <rPh sb="6" eb="8">
      <t>ナルタキ</t>
    </rPh>
    <rPh sb="8" eb="9">
      <t>エン</t>
    </rPh>
    <phoneticPr fontId="14"/>
  </si>
  <si>
    <t>三輪　治彦</t>
    <rPh sb="0" eb="2">
      <t>ミワ</t>
    </rPh>
    <rPh sb="3" eb="5">
      <t>ハルヒコ</t>
    </rPh>
    <phoneticPr fontId="14"/>
  </si>
  <si>
    <t>るりがくえん
きららホーム</t>
  </si>
  <si>
    <t>ケアホームかがやき</t>
  </si>
  <si>
    <t>ＮＰＯ法人
太陽</t>
    <rPh sb="3" eb="5">
      <t>ホウジン</t>
    </rPh>
    <rPh sb="6" eb="8">
      <t>タイヨウ</t>
    </rPh>
    <phoneticPr fontId="14"/>
  </si>
  <si>
    <t>おおとし荘</t>
    <rPh sb="4" eb="5">
      <t>ソウ</t>
    </rPh>
    <phoneticPr fontId="14"/>
  </si>
  <si>
    <t>ＮＰＯ法人
ふれあいの家
鴻の峯</t>
  </si>
  <si>
    <t>ＮＰＯ法人
ふれあいの家
鴻の峯
（杉山節子）</t>
  </si>
  <si>
    <t>グループホーム山口
あそかの園</t>
    <rPh sb="7" eb="9">
      <t>ヤマグチ</t>
    </rPh>
    <rPh sb="14" eb="15">
      <t>ソノ</t>
    </rPh>
    <phoneticPr fontId="14"/>
  </si>
  <si>
    <t>社会福祉法人
同朋福祉会</t>
    <rPh sb="0" eb="2">
      <t>シャカイ</t>
    </rPh>
    <rPh sb="2" eb="4">
      <t>フクシ</t>
    </rPh>
    <rPh sb="4" eb="6">
      <t>ホウジン</t>
    </rPh>
    <rPh sb="7" eb="9">
      <t>ドウホウ</t>
    </rPh>
    <rPh sb="9" eb="12">
      <t>フクシカイ</t>
    </rPh>
    <phoneticPr fontId="14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</si>
  <si>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9">
      <t>ドウホウ</t>
    </rPh>
    <rPh sb="9" eb="12">
      <t>フクシカイ</t>
    </rPh>
    <rPh sb="14" eb="16">
      <t>カワウチ</t>
    </rPh>
    <rPh sb="16" eb="17">
      <t>ウツク</t>
    </rPh>
    <rPh sb="17" eb="18">
      <t>フネ</t>
    </rPh>
    <phoneticPr fontId="14"/>
  </si>
  <si>
    <t>河内淳慈</t>
    <rPh sb="0" eb="2">
      <t>カワウチ</t>
    </rPh>
    <rPh sb="2" eb="3">
      <t>アツシ</t>
    </rPh>
    <rPh sb="3" eb="4">
      <t>ジ</t>
    </rPh>
    <phoneticPr fontId="14"/>
  </si>
  <si>
    <t>社会福祉法人
親誠会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phoneticPr fontId="14"/>
  </si>
  <si>
    <t>社会福祉法人
親誠会
（恒松成人）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rPh sb="12" eb="14">
      <t>ツネマツ</t>
    </rPh>
    <rPh sb="14" eb="16">
      <t>セイジン</t>
    </rPh>
    <phoneticPr fontId="14"/>
  </si>
  <si>
    <t>恒松成人</t>
    <rPh sb="0" eb="2">
      <t>ツネマツ</t>
    </rPh>
    <rPh sb="2" eb="4">
      <t>セイジン</t>
    </rPh>
    <phoneticPr fontId="14"/>
  </si>
  <si>
    <t>さんみ苑
グループホーム</t>
    <rPh sb="3" eb="4">
      <t>エン</t>
    </rPh>
    <phoneticPr fontId="14"/>
  </si>
  <si>
    <t>社会福祉法人
ふたば園
（西島孝一）</t>
    <rPh sb="13" eb="15">
      <t>ニシジマ</t>
    </rPh>
    <rPh sb="15" eb="17">
      <t>コウイチ</t>
    </rPh>
    <phoneticPr fontId="3"/>
  </si>
  <si>
    <t>社会福祉法人
霞峯会
（椋　晶雄）</t>
    <rPh sb="12" eb="13">
      <t>ムク</t>
    </rPh>
    <rPh sb="14" eb="16">
      <t>マサオ</t>
    </rPh>
    <phoneticPr fontId="3"/>
  </si>
  <si>
    <t>障害者グループホーム
はぎ</t>
    <rPh sb="0" eb="2">
      <t>ショウガイ</t>
    </rPh>
    <rPh sb="2" eb="3">
      <t>シャ</t>
    </rPh>
    <phoneticPr fontId="14"/>
  </si>
  <si>
    <t>医療法人
水の木会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phoneticPr fontId="14"/>
  </si>
  <si>
    <t>医療法人
水の木会
（水木　泰）</t>
    <rPh sb="11" eb="13">
      <t>ミズキ</t>
    </rPh>
    <rPh sb="14" eb="15">
      <t>ヤスシ</t>
    </rPh>
    <phoneticPr fontId="14"/>
  </si>
  <si>
    <t>小野　信周</t>
    <rPh sb="0" eb="2">
      <t>オノ</t>
    </rPh>
    <rPh sb="3" eb="4">
      <t>ノブ</t>
    </rPh>
    <rPh sb="4" eb="5">
      <t>シュウ</t>
    </rPh>
    <phoneticPr fontId="14"/>
  </si>
  <si>
    <t>ぽぷらハイツ</t>
  </si>
  <si>
    <t>ばすけっと</t>
  </si>
  <si>
    <t>社会福祉法人
Ｅ．Ｇ．Ｆ</t>
    <rPh sb="0" eb="2">
      <t>シャカイ</t>
    </rPh>
    <rPh sb="2" eb="4">
      <t>フクシ</t>
    </rPh>
    <rPh sb="4" eb="6">
      <t>ホウジン</t>
    </rPh>
    <phoneticPr fontId="14"/>
  </si>
  <si>
    <t>社会福祉法人
Ｅ．Ｇ．Ｆ
(野稲忠男)</t>
    <rPh sb="14" eb="15">
      <t>ノ</t>
    </rPh>
    <rPh sb="15" eb="16">
      <t>イネ</t>
    </rPh>
    <rPh sb="16" eb="18">
      <t>タダオ</t>
    </rPh>
    <phoneticPr fontId="14"/>
  </si>
  <si>
    <t>渡邊宥照</t>
    <rPh sb="0" eb="2">
      <t>ワタナベ</t>
    </rPh>
    <rPh sb="3" eb="4">
      <t>テ</t>
    </rPh>
    <phoneticPr fontId="14"/>
  </si>
  <si>
    <t>ＮＰＯ法人
ゆう・ゆう・はぎ</t>
    <rPh sb="3" eb="5">
      <t>ホウジン</t>
    </rPh>
    <phoneticPr fontId="14"/>
  </si>
  <si>
    <t>ＮＰＯ法人
ゆう・ゆう・はぎ
（長田光雄）</t>
    <rPh sb="3" eb="5">
      <t>ホウジン</t>
    </rPh>
    <rPh sb="16" eb="18">
      <t>ナガタ</t>
    </rPh>
    <rPh sb="18" eb="20">
      <t>ミツオ</t>
    </rPh>
    <phoneticPr fontId="14"/>
  </si>
  <si>
    <t>グループホーム
夢かれん</t>
  </si>
  <si>
    <t>社会福祉法人
山家連福祉事業会
（山本　悟）</t>
    <rPh sb="17" eb="19">
      <t>ヤマモト</t>
    </rPh>
    <rPh sb="20" eb="21">
      <t>サト</t>
    </rPh>
    <phoneticPr fontId="14"/>
  </si>
  <si>
    <t>よつばホーム</t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</si>
  <si>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14"/>
  </si>
  <si>
    <t>障害者グループホーム松星苑</t>
    <rPh sb="0" eb="3">
      <t>ショウガイシャ</t>
    </rPh>
    <rPh sb="10" eb="11">
      <t>マツ</t>
    </rPh>
    <rPh sb="11" eb="12">
      <t>ホシ</t>
    </rPh>
    <rPh sb="12" eb="13">
      <t>エン</t>
    </rPh>
    <phoneticPr fontId="14"/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</si>
  <si>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14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</si>
  <si>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14"/>
  </si>
  <si>
    <t>障害者ホーム
サンライズ</t>
    <rPh sb="0" eb="2">
      <t>ショウガイ</t>
    </rPh>
    <rPh sb="2" eb="3">
      <t>シャ</t>
    </rPh>
    <phoneticPr fontId="14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</si>
  <si>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3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</si>
  <si>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3"/>
  </si>
  <si>
    <t>ホーム青葉</t>
    <rPh sb="3" eb="5">
      <t>アオバ</t>
    </rPh>
    <phoneticPr fontId="14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</si>
  <si>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3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</si>
  <si>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3"/>
  </si>
  <si>
    <t>川本孝行</t>
    <rPh sb="0" eb="2">
      <t>カワモト</t>
    </rPh>
    <rPh sb="2" eb="4">
      <t>タカユキ</t>
    </rPh>
    <phoneticPr fontId="14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</si>
  <si>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2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</si>
  <si>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2"/>
  </si>
  <si>
    <t>ひかりの郷</t>
    <rPh sb="4" eb="5">
      <t>サト</t>
    </rPh>
    <phoneticPr fontId="14"/>
  </si>
  <si>
    <t>社会福祉法人
光教会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phoneticPr fontId="14"/>
  </si>
  <si>
    <t>社会福祉法人
光教会
（光教路晃映）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rPh sb="12" eb="13">
      <t>コウ</t>
    </rPh>
    <rPh sb="13" eb="14">
      <t>キョウ</t>
    </rPh>
    <rPh sb="14" eb="15">
      <t>ジ</t>
    </rPh>
    <rPh sb="15" eb="16">
      <t>アキラ</t>
    </rPh>
    <rPh sb="16" eb="17">
      <t>ウツル</t>
    </rPh>
    <phoneticPr fontId="14"/>
  </si>
  <si>
    <t>新生会
障害福祉サービス
事業所</t>
    <rPh sb="0" eb="1">
      <t>シン</t>
    </rPh>
    <rPh sb="1" eb="2">
      <t>セイ</t>
    </rPh>
    <rPh sb="2" eb="3">
      <t>カイ</t>
    </rPh>
    <rPh sb="4" eb="6">
      <t>ショウガイ</t>
    </rPh>
    <rPh sb="6" eb="8">
      <t>フクシ</t>
    </rPh>
    <rPh sb="13" eb="16">
      <t>ジギョウショ</t>
    </rPh>
    <phoneticPr fontId="14"/>
  </si>
  <si>
    <t>医療法人
新生会</t>
    <rPh sb="5" eb="6">
      <t>シン</t>
    </rPh>
    <rPh sb="6" eb="7">
      <t>セイ</t>
    </rPh>
    <rPh sb="7" eb="8">
      <t>カイ</t>
    </rPh>
    <phoneticPr fontId="14"/>
  </si>
  <si>
    <t>リフレ21</t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</si>
  <si>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14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</si>
  <si>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14"/>
  </si>
  <si>
    <t>グループホーム・
ケアホーム
モモハウス</t>
  </si>
  <si>
    <t>ＮＰＯ法人
モモ</t>
    <rPh sb="3" eb="5">
      <t>ホウジン</t>
    </rPh>
    <phoneticPr fontId="14"/>
  </si>
  <si>
    <t>ＮＰＯ法人
モモ
（今田　毅）</t>
    <rPh sb="3" eb="5">
      <t>ホウジン</t>
    </rPh>
    <rPh sb="10" eb="12">
      <t>イマダ</t>
    </rPh>
    <rPh sb="13" eb="14">
      <t>タケシ</t>
    </rPh>
    <phoneticPr fontId="14"/>
  </si>
  <si>
    <t>今田　毅</t>
    <rPh sb="0" eb="2">
      <t>イマダ</t>
    </rPh>
    <rPh sb="3" eb="4">
      <t>タケシ</t>
    </rPh>
    <phoneticPr fontId="14"/>
  </si>
  <si>
    <t>ひまわりハウス</t>
  </si>
  <si>
    <t>医療法人
あろう会</t>
    <rPh sb="0" eb="2">
      <t>イリョウ</t>
    </rPh>
    <rPh sb="2" eb="4">
      <t>ホウジン</t>
    </rPh>
    <rPh sb="8" eb="9">
      <t>カイ</t>
    </rPh>
    <phoneticPr fontId="14"/>
  </si>
  <si>
    <t>医療法人
あろう会
（中川　仁）</t>
    <rPh sb="0" eb="2">
      <t>イリョウ</t>
    </rPh>
    <rPh sb="2" eb="4">
      <t>ホウジン</t>
    </rPh>
    <rPh sb="8" eb="9">
      <t>カイ</t>
    </rPh>
    <rPh sb="11" eb="13">
      <t>ナカガワ</t>
    </rPh>
    <rPh sb="14" eb="15">
      <t>ヒトシ</t>
    </rPh>
    <phoneticPr fontId="14"/>
  </si>
  <si>
    <t>中川　仁</t>
    <rPh sb="0" eb="2">
      <t>ナカガワ</t>
    </rPh>
    <rPh sb="3" eb="4">
      <t>ヒトシ</t>
    </rPh>
    <phoneticPr fontId="14"/>
  </si>
  <si>
    <t>グループホーム
しらかば</t>
  </si>
  <si>
    <t>社会福祉法人
光葉会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ハ</t>
    </rPh>
    <rPh sb="9" eb="10">
      <t>カイ</t>
    </rPh>
    <phoneticPr fontId="14"/>
  </si>
  <si>
    <t>クローバーハウス
尾津</t>
    <rPh sb="9" eb="11">
      <t>オヅ</t>
    </rPh>
    <phoneticPr fontId="14"/>
  </si>
  <si>
    <t>三井栄三</t>
  </si>
  <si>
    <t>アンダンテ</t>
  </si>
  <si>
    <t>社会福祉法人
ビタ・フェリーチェ</t>
    <rPh sb="0" eb="2">
      <t>シャカイ</t>
    </rPh>
    <rPh sb="2" eb="4">
      <t>フクシ</t>
    </rPh>
    <rPh sb="4" eb="6">
      <t>ホウジン</t>
    </rPh>
    <phoneticPr fontId="14"/>
  </si>
  <si>
    <t>社会福祉法人
ビタ・フェリーチェ
（岡田妙子）</t>
    <rPh sb="18" eb="20">
      <t>オカダ</t>
    </rPh>
    <rPh sb="20" eb="22">
      <t>タエコ</t>
    </rPh>
    <phoneticPr fontId="14"/>
  </si>
  <si>
    <t>グループホーム
森林の里</t>
    <rPh sb="8" eb="10">
      <t>シンリン</t>
    </rPh>
    <rPh sb="11" eb="12">
      <t>サト</t>
    </rPh>
    <phoneticPr fontId="14"/>
  </si>
  <si>
    <t>ＮＰＯ法人
森林の里</t>
    <rPh sb="3" eb="5">
      <t>ホウジン</t>
    </rPh>
    <rPh sb="6" eb="8">
      <t>シンリン</t>
    </rPh>
    <rPh sb="9" eb="10">
      <t>サト</t>
    </rPh>
    <phoneticPr fontId="14"/>
  </si>
  <si>
    <t>ＮＰＯ法人
森林の里
（吉田正勝）</t>
    <rPh sb="12" eb="14">
      <t>ヨシダ</t>
    </rPh>
    <rPh sb="14" eb="16">
      <t>マサカツ</t>
    </rPh>
    <phoneticPr fontId="14"/>
  </si>
  <si>
    <t>吉田富子</t>
    <rPh sb="0" eb="2">
      <t>ヨシダ</t>
    </rPh>
    <rPh sb="2" eb="4">
      <t>トミコ</t>
    </rPh>
    <phoneticPr fontId="14"/>
  </si>
  <si>
    <t>グループホーム岩田</t>
    <rPh sb="7" eb="9">
      <t>イワタ</t>
    </rPh>
    <phoneticPr fontId="14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</si>
  <si>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1">
      <t>フクシ</t>
    </rPh>
    <rPh sb="11" eb="12">
      <t>カイ</t>
    </rPh>
    <phoneticPr fontId="14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</si>
  <si>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1">
      <t>フクシ</t>
    </rPh>
    <rPh sb="11" eb="12">
      <t>カイ</t>
    </rPh>
    <rPh sb="14" eb="16">
      <t>ナガヒロ</t>
    </rPh>
    <rPh sb="16" eb="18">
      <t>シゲモト</t>
    </rPh>
    <phoneticPr fontId="14"/>
  </si>
  <si>
    <t>井上幸三</t>
    <rPh sb="0" eb="2">
      <t>イノウエ</t>
    </rPh>
    <rPh sb="2" eb="3">
      <t>ユキ</t>
    </rPh>
    <rPh sb="3" eb="4">
      <t>サン</t>
    </rPh>
    <phoneticPr fontId="14"/>
  </si>
  <si>
    <t>グループホーム
キュアプレイス三隅</t>
    <rPh sb="15" eb="17">
      <t>ミスミ</t>
    </rPh>
    <phoneticPr fontId="14"/>
  </si>
  <si>
    <t>ＮＰＯ法人
キュアポート</t>
    <rPh sb="3" eb="5">
      <t>ホウジン</t>
    </rPh>
    <phoneticPr fontId="14"/>
  </si>
  <si>
    <t>ＮＰＯ法人
キュアポート
（齋木　良彦）</t>
    <rPh sb="14" eb="16">
      <t>サイキ</t>
    </rPh>
    <rPh sb="17" eb="19">
      <t>ヨシヒコ</t>
    </rPh>
    <phoneticPr fontId="14"/>
  </si>
  <si>
    <t>あけぼの園
ほのぼのホーム</t>
    <rPh sb="4" eb="5">
      <t>エン</t>
    </rPh>
    <phoneticPr fontId="14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</si>
  <si>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14"/>
  </si>
  <si>
    <t>重岡和敦</t>
    <rPh sb="0" eb="2">
      <t>シゲオカ</t>
    </rPh>
    <rPh sb="2" eb="3">
      <t>カズ</t>
    </rPh>
    <rPh sb="3" eb="4">
      <t>アツシ</t>
    </rPh>
    <phoneticPr fontId="14"/>
  </si>
  <si>
    <t>グループホーム
あそかの園</t>
    <rPh sb="12" eb="13">
      <t>ソノ</t>
    </rPh>
    <phoneticPr fontId="14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</si>
  <si>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14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</si>
  <si>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14"/>
  </si>
  <si>
    <t>河内美舟</t>
    <rPh sb="0" eb="2">
      <t>コウチ</t>
    </rPh>
    <rPh sb="2" eb="3">
      <t>ビ</t>
    </rPh>
    <rPh sb="3" eb="4">
      <t>フネ</t>
    </rPh>
    <phoneticPr fontId="14"/>
  </si>
  <si>
    <t>障害者グループホーム
幸嶺園</t>
    <rPh sb="0" eb="3">
      <t>ショウガイシャ</t>
    </rPh>
    <rPh sb="11" eb="12">
      <t>サイワ</t>
    </rPh>
    <rPh sb="12" eb="13">
      <t>ミネ</t>
    </rPh>
    <rPh sb="13" eb="14">
      <t>エン</t>
    </rPh>
    <phoneticPr fontId="14"/>
  </si>
  <si>
    <t>社会福祉法人
周美会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ビ</t>
    </rPh>
    <rPh sb="9" eb="10">
      <t>カイ</t>
    </rPh>
    <phoneticPr fontId="14"/>
  </si>
  <si>
    <t>社会福祉法人
周美会
（徳永あけみ）</t>
    <rPh sb="0" eb="2">
      <t>シャカイ</t>
    </rPh>
    <rPh sb="2" eb="4">
      <t>フクシ</t>
    </rPh>
    <rPh sb="4" eb="6">
      <t>ホウジン</t>
    </rPh>
    <rPh sb="7" eb="8">
      <t>シュウ</t>
    </rPh>
    <rPh sb="8" eb="9">
      <t>ビ</t>
    </rPh>
    <rPh sb="9" eb="10">
      <t>カイ</t>
    </rPh>
    <rPh sb="12" eb="14">
      <t>トクナガ</t>
    </rPh>
    <phoneticPr fontId="14"/>
  </si>
  <si>
    <t>グループホーム
久米</t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</si>
  <si>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2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</si>
  <si>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2"/>
  </si>
  <si>
    <t>障害者支援ホーム
おあしす</t>
    <rPh sb="0" eb="3">
      <t>ショウガイシャ</t>
    </rPh>
    <rPh sb="3" eb="5">
      <t>シエン</t>
    </rPh>
    <phoneticPr fontId="14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</si>
  <si>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14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</si>
  <si>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14"/>
  </si>
  <si>
    <t>グループホーム
ビリーブ</t>
  </si>
  <si>
    <t>ＮＰＯ法人
信愛会</t>
    <rPh sb="3" eb="5">
      <t>ホウジン</t>
    </rPh>
    <rPh sb="6" eb="8">
      <t>シンアイ</t>
    </rPh>
    <rPh sb="8" eb="9">
      <t>カイ</t>
    </rPh>
    <phoneticPr fontId="14"/>
  </si>
  <si>
    <t>ＮＰＯ法人
信愛会
（衣川信直）</t>
    <rPh sb="11" eb="13">
      <t>キヌガワ</t>
    </rPh>
    <rPh sb="13" eb="14">
      <t>ノブ</t>
    </rPh>
    <rPh sb="14" eb="15">
      <t>ナオ</t>
    </rPh>
    <phoneticPr fontId="14"/>
  </si>
  <si>
    <t>藤井明美</t>
    <rPh sb="0" eb="2">
      <t>フジイ</t>
    </rPh>
    <rPh sb="2" eb="4">
      <t>アケミ</t>
    </rPh>
    <phoneticPr fontId="14"/>
  </si>
  <si>
    <t>あけぼのホーム
山陽小野田</t>
  </si>
  <si>
    <t>ＮＰＯ法人
あけぼの会</t>
    <rPh sb="3" eb="5">
      <t>ホウジン</t>
    </rPh>
    <phoneticPr fontId="14"/>
  </si>
  <si>
    <t>目出ホーム</t>
    <rPh sb="0" eb="2">
      <t>メデ</t>
    </rPh>
    <phoneticPr fontId="14"/>
  </si>
  <si>
    <t>合同会社
松井</t>
    <rPh sb="0" eb="2">
      <t>ゴウドウ</t>
    </rPh>
    <rPh sb="2" eb="4">
      <t>ガイシャ</t>
    </rPh>
    <rPh sb="5" eb="7">
      <t>マツイ</t>
    </rPh>
    <phoneticPr fontId="14"/>
  </si>
  <si>
    <t>合同会社
松井
（松井　智）</t>
    <rPh sb="0" eb="2">
      <t>ゴウドウ</t>
    </rPh>
    <rPh sb="2" eb="4">
      <t>ガイシャ</t>
    </rPh>
    <rPh sb="5" eb="7">
      <t>マツイ</t>
    </rPh>
    <rPh sb="9" eb="11">
      <t>マツイ</t>
    </rPh>
    <rPh sb="12" eb="13">
      <t>トモ</t>
    </rPh>
    <phoneticPr fontId="14"/>
  </si>
  <si>
    <t>松井　智</t>
    <rPh sb="0" eb="2">
      <t>マツイ</t>
    </rPh>
    <rPh sb="3" eb="4">
      <t>サトシ</t>
    </rPh>
    <phoneticPr fontId="14"/>
  </si>
  <si>
    <t>さつき園
第２やしろホーム</t>
    <rPh sb="3" eb="4">
      <t>エン</t>
    </rPh>
    <rPh sb="5" eb="6">
      <t>ダイ</t>
    </rPh>
    <phoneticPr fontId="14"/>
  </si>
  <si>
    <t>障害者
グループホーム
城南学園
グループホーム</t>
    <rPh sb="0" eb="2">
      <t>ショウガイ</t>
    </rPh>
    <rPh sb="2" eb="3">
      <t>シャ</t>
    </rPh>
    <rPh sb="12" eb="14">
      <t>ジョウナン</t>
    </rPh>
    <rPh sb="14" eb="16">
      <t>ガクエン</t>
    </rPh>
    <phoneticPr fontId="14"/>
  </si>
  <si>
    <t>社会福祉法人
城南学園
(北村経夫)</t>
    <rPh sb="13" eb="15">
      <t>キタムラ</t>
    </rPh>
    <rPh sb="15" eb="17">
      <t>ツネオ</t>
    </rPh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</si>
  <si>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</si>
  <si>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083-
231-3939</t>
  </si>
  <si>
    <t>751-0879</t>
  </si>
  <si>
    <t>083-
263-0150</t>
  </si>
  <si>
    <t>751-0821</t>
  </si>
  <si>
    <t>083-
227-3210</t>
  </si>
  <si>
    <t>755-0091</t>
  </si>
  <si>
    <t>介護サービス包括型
ショートステイ</t>
  </si>
  <si>
    <t>0827-
21-3500</t>
  </si>
  <si>
    <t>740-0034</t>
  </si>
  <si>
    <t>740-0032</t>
  </si>
  <si>
    <t>0827-
28-5602</t>
  </si>
  <si>
    <t>0827-
35-5531</t>
  </si>
  <si>
    <t>745-0122</t>
  </si>
  <si>
    <t>0834-
88-0300</t>
  </si>
  <si>
    <t>0836-
84-6650</t>
  </si>
  <si>
    <t>ライフステップ創</t>
    <rPh sb="7" eb="8">
      <t>ソウ</t>
    </rPh>
    <phoneticPr fontId="3"/>
  </si>
  <si>
    <t>障害福祉
サービス事業所
ステップあそかの園</t>
    <rPh sb="0" eb="2">
      <t>ショウガイ</t>
    </rPh>
    <rPh sb="2" eb="4">
      <t>フクシ</t>
    </rPh>
    <rPh sb="9" eb="12">
      <t>ジギョウショ</t>
    </rPh>
    <rPh sb="21" eb="22">
      <t>ソノ</t>
    </rPh>
    <phoneticPr fontId="3"/>
  </si>
  <si>
    <t>藤木　一正</t>
    <rPh sb="0" eb="2">
      <t>フジキ</t>
    </rPh>
    <rPh sb="3" eb="5">
      <t>カズマサ</t>
    </rPh>
    <phoneticPr fontId="3"/>
  </si>
  <si>
    <t>社会福祉法人
ひとつの会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</si>
  <si>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社会福祉法人
ひとつの会
（内田　芳明）</t>
    <rPh sb="0" eb="2">
      <t>シャカイ</t>
    </rPh>
    <rPh sb="2" eb="4">
      <t>フクシ</t>
    </rPh>
    <rPh sb="11" eb="12">
      <t>カイ</t>
    </rPh>
    <rPh sb="14" eb="16">
      <t>ウチダ</t>
    </rPh>
    <rPh sb="17" eb="19">
      <t>ヨシアキ</t>
    </rPh>
    <phoneticPr fontId="3"/>
  </si>
  <si>
    <t>古谷　夏子</t>
    <rPh sb="0" eb="2">
      <t>フルヤ</t>
    </rPh>
    <rPh sb="3" eb="5">
      <t>ナツコ</t>
    </rPh>
    <phoneticPr fontId="2"/>
  </si>
  <si>
    <t>有限会社
あんのメディカル</t>
    <rPh sb="0" eb="4">
      <t>ユウゲンガイシャ</t>
    </rPh>
    <phoneticPr fontId="3"/>
  </si>
  <si>
    <t>有限会社
あんのメディカル
（阿武　幸美）</t>
    <rPh sb="0" eb="4">
      <t>ユウゲンガイシャ</t>
    </rPh>
    <rPh sb="15" eb="17">
      <t>アンノ</t>
    </rPh>
    <rPh sb="18" eb="20">
      <t>ユキミ</t>
    </rPh>
    <phoneticPr fontId="3"/>
  </si>
  <si>
    <t>共生型
ショートステイ</t>
    <rPh sb="0" eb="3">
      <t>キョウセイガタ</t>
    </rPh>
    <phoneticPr fontId="3"/>
  </si>
  <si>
    <t>共生型</t>
    <rPh sb="0" eb="3">
      <t>キョウセイガタ</t>
    </rPh>
    <phoneticPr fontId="3"/>
  </si>
  <si>
    <t>社会福祉法人
青藍会
（阿武　義人）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rPh sb="12" eb="14">
      <t>アンノ</t>
    </rPh>
    <rPh sb="15" eb="17">
      <t>ヨシヒト</t>
    </rPh>
    <phoneticPr fontId="3"/>
  </si>
  <si>
    <t>社会福祉法人
ふたば園
（西島　孝一）</t>
    <rPh sb="13" eb="15">
      <t>ニシジマ</t>
    </rPh>
    <rPh sb="16" eb="18">
      <t>コウイチ</t>
    </rPh>
    <phoneticPr fontId="3"/>
  </si>
  <si>
    <t>西川　友理子</t>
    <rPh sb="0" eb="2">
      <t>ニシカワ</t>
    </rPh>
    <rPh sb="3" eb="4">
      <t>トモ</t>
    </rPh>
    <rPh sb="4" eb="5">
      <t>リ</t>
    </rPh>
    <rPh sb="5" eb="6">
      <t>コ</t>
    </rPh>
    <phoneticPr fontId="2"/>
  </si>
  <si>
    <t>生活処
遊夢庵</t>
    <rPh sb="0" eb="2">
      <t>セイカツ</t>
    </rPh>
    <rPh sb="2" eb="3">
      <t>ドコロ</t>
    </rPh>
    <rPh sb="4" eb="5">
      <t>ユウ</t>
    </rPh>
    <rPh sb="5" eb="6">
      <t>ム</t>
    </rPh>
    <rPh sb="6" eb="7">
      <t>アン</t>
    </rPh>
    <phoneticPr fontId="2"/>
  </si>
  <si>
    <t>原田　正敏</t>
    <rPh sb="0" eb="2">
      <t>ハラダ</t>
    </rPh>
    <rPh sb="3" eb="5">
      <t>マサトシ</t>
    </rPh>
    <phoneticPr fontId="2"/>
  </si>
  <si>
    <t>ｾｲｶﾂｶｲｺﾞｼﾗﾕﾘ</t>
    <phoneticPr fontId="3"/>
  </si>
  <si>
    <t>山根　健一</t>
    <rPh sb="0" eb="2">
      <t>ヤマネ</t>
    </rPh>
    <rPh sb="3" eb="5">
      <t>ケンイチ</t>
    </rPh>
    <phoneticPr fontId="3"/>
  </si>
  <si>
    <t>株式会社
福祉の郷</t>
    <rPh sb="0" eb="4">
      <t>カブシキガイシャ</t>
    </rPh>
    <rPh sb="5" eb="7">
      <t>フクシ</t>
    </rPh>
    <rPh sb="8" eb="9">
      <t>ゴウ</t>
    </rPh>
    <phoneticPr fontId="3"/>
  </si>
  <si>
    <t>株式会社
福祉の郷
（田邉　道子）</t>
    <rPh sb="0" eb="4">
      <t>カブシキガイシャ</t>
    </rPh>
    <rPh sb="5" eb="7">
      <t>フクシ</t>
    </rPh>
    <rPh sb="8" eb="9">
      <t>ゴウ</t>
    </rPh>
    <rPh sb="11" eb="13">
      <t>タナベ</t>
    </rPh>
    <rPh sb="14" eb="16">
      <t>ミチコ</t>
    </rPh>
    <rPh sb="16" eb="17">
      <t>タイコウ</t>
    </rPh>
    <phoneticPr fontId="3"/>
  </si>
  <si>
    <t>アス・ライフ</t>
    <phoneticPr fontId="3"/>
  </si>
  <si>
    <t>ｱｽﾗｲﾌ</t>
    <phoneticPr fontId="3"/>
  </si>
  <si>
    <t>みなくるはうす下松</t>
    <rPh sb="7" eb="9">
      <t>クダマツ</t>
    </rPh>
    <phoneticPr fontId="4"/>
  </si>
  <si>
    <t>744-0072</t>
    <phoneticPr fontId="3"/>
  </si>
  <si>
    <t>0833-
48-9517</t>
    <phoneticPr fontId="3"/>
  </si>
  <si>
    <t>下松市</t>
    <rPh sb="0" eb="3">
      <t>クダマツシ</t>
    </rPh>
    <phoneticPr fontId="4"/>
  </si>
  <si>
    <t>望町二丁目8-11</t>
    <rPh sb="0" eb="1">
      <t>ノゾミ</t>
    </rPh>
    <rPh sb="1" eb="2">
      <t>マチ</t>
    </rPh>
    <rPh sb="2" eb="5">
      <t>ニチョウメ</t>
    </rPh>
    <phoneticPr fontId="4"/>
  </si>
  <si>
    <t>ﾐﾅｸﾙﾊｳｽｸﾀﾞﾏﾂ</t>
    <phoneticPr fontId="4"/>
  </si>
  <si>
    <t>岩崎　慶太</t>
    <rPh sb="0" eb="2">
      <t>イワサキ</t>
    </rPh>
    <rPh sb="3" eb="5">
      <t>ケイタ</t>
    </rPh>
    <phoneticPr fontId="3"/>
  </si>
  <si>
    <t>西平原4丁目3-10</t>
    <rPh sb="0" eb="1">
      <t>ニシ</t>
    </rPh>
    <rPh sb="1" eb="3">
      <t>ヒラハラ</t>
    </rPh>
    <rPh sb="4" eb="6">
      <t>チョウメ</t>
    </rPh>
    <phoneticPr fontId="4"/>
  </si>
  <si>
    <t>北琴芝二丁目3番13号</t>
    <rPh sb="0" eb="3">
      <t>キタコトシバ</t>
    </rPh>
    <rPh sb="3" eb="6">
      <t>ニチョウメ</t>
    </rPh>
    <rPh sb="7" eb="8">
      <t>バン</t>
    </rPh>
    <rPh sb="10" eb="11">
      <t>ゴウ</t>
    </rPh>
    <phoneticPr fontId="3"/>
  </si>
  <si>
    <t>ｼｵﾝﾀｷﾉｳｼﾞｷﾞｮｳｼｮ</t>
    <phoneticPr fontId="4"/>
  </si>
  <si>
    <t>大字上右田字森の本2608番地</t>
    <rPh sb="5" eb="6">
      <t>アザ</t>
    </rPh>
    <rPh sb="13" eb="15">
      <t>バンチ</t>
    </rPh>
    <phoneticPr fontId="3"/>
  </si>
  <si>
    <t>山根　佑介</t>
    <rPh sb="0" eb="2">
      <t>ヤマネ</t>
    </rPh>
    <rPh sb="3" eb="5">
      <t>ユウスケ</t>
    </rPh>
    <phoneticPr fontId="2"/>
  </si>
  <si>
    <t>みなくるはうす柳井</t>
    <rPh sb="7" eb="9">
      <t>ヤナイ</t>
    </rPh>
    <phoneticPr fontId="4"/>
  </si>
  <si>
    <t>742-0033</t>
    <phoneticPr fontId="3"/>
  </si>
  <si>
    <t>0820-
26-4131</t>
    <phoneticPr fontId="3"/>
  </si>
  <si>
    <t>0836-
39-9160</t>
    <phoneticPr fontId="3"/>
  </si>
  <si>
    <t>株式会社
つばさ</t>
    <rPh sb="0" eb="4">
      <t>カブシキガイシャ</t>
    </rPh>
    <phoneticPr fontId="3"/>
  </si>
  <si>
    <t>株式会社
つばさ
（重田　富美夫）</t>
    <rPh sb="0" eb="4">
      <t>カブシキガイシャ</t>
    </rPh>
    <rPh sb="10" eb="12">
      <t>シゲタ</t>
    </rPh>
    <rPh sb="13" eb="16">
      <t>フミオ</t>
    </rPh>
    <phoneticPr fontId="3"/>
  </si>
  <si>
    <t>重田　富美夫</t>
    <rPh sb="0" eb="2">
      <t>シゲタ</t>
    </rPh>
    <rPh sb="3" eb="6">
      <t>フミオ</t>
    </rPh>
    <phoneticPr fontId="3"/>
  </si>
  <si>
    <t>牛尾　賢一郎</t>
    <rPh sb="0" eb="2">
      <t>ウシオ</t>
    </rPh>
    <rPh sb="3" eb="6">
      <t>ケンイチロウ</t>
    </rPh>
    <phoneticPr fontId="3"/>
  </si>
  <si>
    <t>754-0511</t>
    <phoneticPr fontId="3"/>
  </si>
  <si>
    <t>0837-
62-0080</t>
    <phoneticPr fontId="3"/>
  </si>
  <si>
    <t>745-0844</t>
    <phoneticPr fontId="3"/>
  </si>
  <si>
    <t>スマイルサポート</t>
    <phoneticPr fontId="3"/>
  </si>
  <si>
    <t>0820-
51-2085</t>
    <phoneticPr fontId="4"/>
  </si>
  <si>
    <t>742-
1513</t>
    <phoneticPr fontId="4"/>
  </si>
  <si>
    <t>0820-
55-0380</t>
    <phoneticPr fontId="4"/>
  </si>
  <si>
    <t>742-
1102</t>
    <phoneticPr fontId="3"/>
  </si>
  <si>
    <t>0820-
56-4006</t>
    <phoneticPr fontId="3"/>
  </si>
  <si>
    <t>ﾜｰｸｼｮｯﾌﾟﾐﾗｲ</t>
    <phoneticPr fontId="3"/>
  </si>
  <si>
    <t>ﾉﾝｷﾅﾉｳｼﾞｮｳｱﾌﾞｼﾞｷﾞｮｳｼｮ</t>
    <phoneticPr fontId="3"/>
  </si>
  <si>
    <t xml:space="preserve"> (6) 就労定着支援事業所</t>
    <rPh sb="5" eb="7">
      <t>シュウロウ</t>
    </rPh>
    <rPh sb="7" eb="9">
      <t>テイチャク</t>
    </rPh>
    <rPh sb="9" eb="11">
      <t>シエン</t>
    </rPh>
    <rPh sb="11" eb="14">
      <t>ジギョウショ</t>
    </rPh>
    <phoneticPr fontId="3"/>
  </si>
  <si>
    <t>就労定着</t>
    <rPh sb="0" eb="2">
      <t>シュウロウ</t>
    </rPh>
    <rPh sb="2" eb="4">
      <t>テイチャク</t>
    </rPh>
    <phoneticPr fontId="3"/>
  </si>
  <si>
    <t>朝田900番1</t>
    <rPh sb="0" eb="2">
      <t>アサダ</t>
    </rPh>
    <rPh sb="5" eb="6">
      <t>バン</t>
    </rPh>
    <phoneticPr fontId="3"/>
  </si>
  <si>
    <t>社会福祉法人
ふたば園
（西島　孝一）</t>
    <rPh sb="13" eb="15">
      <t>ニシジマ</t>
    </rPh>
    <rPh sb="16" eb="18">
      <t>コウイチ</t>
    </rPh>
    <phoneticPr fontId="2"/>
  </si>
  <si>
    <t>大字上右田字森の本2608</t>
    <rPh sb="5" eb="6">
      <t>アザ</t>
    </rPh>
    <phoneticPr fontId="4"/>
  </si>
  <si>
    <t>社会福祉法人
千花千彩</t>
    <rPh sb="0" eb="2">
      <t>シャカイ</t>
    </rPh>
    <rPh sb="2" eb="4">
      <t>フクシ</t>
    </rPh>
    <rPh sb="4" eb="6">
      <t>ホウジン</t>
    </rPh>
    <rPh sb="7" eb="8">
      <t>セン</t>
    </rPh>
    <rPh sb="8" eb="9">
      <t>カ</t>
    </rPh>
    <rPh sb="9" eb="10">
      <t>セン</t>
    </rPh>
    <rPh sb="10" eb="11">
      <t>サイ</t>
    </rPh>
    <phoneticPr fontId="3"/>
  </si>
  <si>
    <t>ＮＰＯ法人
クリスタル</t>
    <rPh sb="3" eb="5">
      <t>ホウジン</t>
    </rPh>
    <phoneticPr fontId="3"/>
  </si>
  <si>
    <t>社会福祉法人
山口県コロニー協会
（岡本幸生）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rPh sb="18" eb="20">
      <t>オカモト</t>
    </rPh>
    <rPh sb="20" eb="22">
      <t>ユキオ</t>
    </rPh>
    <phoneticPr fontId="3"/>
  </si>
  <si>
    <t>社会福祉法人
つくし園
（三浦和之）</t>
    <rPh sb="0" eb="2">
      <t>シャカイ</t>
    </rPh>
    <rPh sb="2" eb="4">
      <t>フクシ</t>
    </rPh>
    <rPh sb="4" eb="6">
      <t>ホウジン</t>
    </rPh>
    <rPh sb="10" eb="11">
      <t>エン</t>
    </rPh>
    <rPh sb="13" eb="15">
      <t>ミウラ</t>
    </rPh>
    <rPh sb="15" eb="17">
      <t>カズユキ</t>
    </rPh>
    <phoneticPr fontId="3"/>
  </si>
  <si>
    <t>株式会社
Ｗ－ｆａｃｔｏｒｙ</t>
    <rPh sb="0" eb="4">
      <t>カブシキガイシャ</t>
    </rPh>
    <phoneticPr fontId="3"/>
  </si>
  <si>
    <t>株式会社
Ｗ－ｆａｃｔｏｒｙ
（脇田哲也）</t>
    <rPh sb="0" eb="4">
      <t>カブシキガイシャ</t>
    </rPh>
    <rPh sb="16" eb="18">
      <t>ワキタ</t>
    </rPh>
    <rPh sb="18" eb="20">
      <t>テツヤ</t>
    </rPh>
    <phoneticPr fontId="3"/>
  </si>
  <si>
    <t>755-
0008</t>
  </si>
  <si>
    <t>0836-
39-9972</t>
  </si>
  <si>
    <t>ﾀﾞﾌﾞﾙﾌｧｸﾄﾘｰ</t>
    <phoneticPr fontId="3"/>
  </si>
  <si>
    <t>愛工房</t>
    <rPh sb="0" eb="1">
      <t>アイ</t>
    </rPh>
    <rPh sb="1" eb="3">
      <t>コウボウ</t>
    </rPh>
    <phoneticPr fontId="3"/>
  </si>
  <si>
    <t>ＮＰＯ法人
きらり</t>
    <rPh sb="3" eb="5">
      <t>ホウジン</t>
    </rPh>
    <phoneticPr fontId="3"/>
  </si>
  <si>
    <t>美祢市</t>
  </si>
  <si>
    <t xml:space="preserve"> (7) 自立生活援助事業所</t>
    <rPh sb="5" eb="7">
      <t>ジリツ</t>
    </rPh>
    <rPh sb="7" eb="9">
      <t>セイカツ</t>
    </rPh>
    <rPh sb="9" eb="11">
      <t>エンジョ</t>
    </rPh>
    <rPh sb="11" eb="14">
      <t>ジギョウショ</t>
    </rPh>
    <phoneticPr fontId="3"/>
  </si>
  <si>
    <t>在木大介</t>
    <rPh sb="0" eb="1">
      <t>ア</t>
    </rPh>
    <rPh sb="1" eb="2">
      <t>キ</t>
    </rPh>
    <rPh sb="2" eb="4">
      <t>ダイスケ</t>
    </rPh>
    <phoneticPr fontId="14"/>
  </si>
  <si>
    <t>阿武利明</t>
    <rPh sb="0" eb="2">
      <t>アンノ</t>
    </rPh>
    <rPh sb="2" eb="4">
      <t>トシアキ</t>
    </rPh>
    <phoneticPr fontId="3"/>
  </si>
  <si>
    <t>蔵本秀則</t>
    <rPh sb="0" eb="2">
      <t>クラモト</t>
    </rPh>
    <rPh sb="2" eb="3">
      <t>ヒデ</t>
    </rPh>
    <rPh sb="3" eb="4">
      <t>ソク</t>
    </rPh>
    <phoneticPr fontId="2"/>
  </si>
  <si>
    <t>向井康雄</t>
    <rPh sb="0" eb="2">
      <t>ムカイ</t>
    </rPh>
    <rPh sb="2" eb="4">
      <t>ヤスオ</t>
    </rPh>
    <phoneticPr fontId="3"/>
  </si>
  <si>
    <t>上田隆文</t>
    <rPh sb="0" eb="2">
      <t>ウエダ</t>
    </rPh>
    <rPh sb="2" eb="4">
      <t>タカフミ</t>
    </rPh>
    <phoneticPr fontId="3"/>
  </si>
  <si>
    <t>島村麻理</t>
    <rPh sb="0" eb="2">
      <t>シマムラ</t>
    </rPh>
    <rPh sb="2" eb="4">
      <t>マリ</t>
    </rPh>
    <phoneticPr fontId="3"/>
  </si>
  <si>
    <t>在木大介</t>
    <rPh sb="0" eb="2">
      <t>ザイキ</t>
    </rPh>
    <rPh sb="2" eb="4">
      <t>ダイスケ</t>
    </rPh>
    <phoneticPr fontId="3"/>
  </si>
  <si>
    <t>はたぶ園</t>
    <rPh sb="3" eb="4">
      <t>エン</t>
    </rPh>
    <phoneticPr fontId="3"/>
  </si>
  <si>
    <t>社会福祉法人
下関市
社会福祉事業団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phoneticPr fontId="3"/>
  </si>
  <si>
    <t>地域児童
福祉事業所
ぽけっと</t>
    <rPh sb="0" eb="2">
      <t>チイキ</t>
    </rPh>
    <rPh sb="2" eb="4">
      <t>ジドウ</t>
    </rPh>
    <rPh sb="5" eb="7">
      <t>フクシ</t>
    </rPh>
    <rPh sb="7" eb="10">
      <t>ジギョウショ</t>
    </rPh>
    <phoneticPr fontId="2"/>
  </si>
  <si>
    <t>児童デイサービス
センター
フェニックス</t>
    <rPh sb="0" eb="2">
      <t>ジドウ</t>
    </rPh>
    <phoneticPr fontId="3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</si>
  <si>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9"/>
  </si>
  <si>
    <t>びり～ぶ　本館</t>
    <rPh sb="5" eb="7">
      <t>ホンカン</t>
    </rPh>
    <phoneticPr fontId="2"/>
  </si>
  <si>
    <t>ＣＯＭＰＡＳＳ・下関</t>
    <rPh sb="8" eb="10">
      <t>シモノセキ</t>
    </rPh>
    <phoneticPr fontId="3"/>
  </si>
  <si>
    <t>株式会社三葉</t>
    <rPh sb="0" eb="4">
      <t>カブシキガイシャ</t>
    </rPh>
    <rPh sb="4" eb="5">
      <t>サン</t>
    </rPh>
    <rPh sb="5" eb="6">
      <t>ハ</t>
    </rPh>
    <phoneticPr fontId="2"/>
  </si>
  <si>
    <t>ＯＺデイ33しものせき</t>
  </si>
  <si>
    <t>ＳＵＮＳＵＮ株式会社</t>
    <rPh sb="6" eb="10">
      <t>カブシキガイシャ</t>
    </rPh>
    <phoneticPr fontId="2"/>
  </si>
  <si>
    <t>こども通所支援事業所このみ園</t>
    <rPh sb="3" eb="5">
      <t>ツウショ</t>
    </rPh>
    <rPh sb="5" eb="7">
      <t>シエン</t>
    </rPh>
    <rPh sb="7" eb="10">
      <t>ジギョウショ</t>
    </rPh>
    <phoneticPr fontId="3"/>
  </si>
  <si>
    <t>運動療育スクールjump　宇部校</t>
    <rPh sb="0" eb="2">
      <t>ウンドウ</t>
    </rPh>
    <rPh sb="2" eb="4">
      <t>リョウイク</t>
    </rPh>
    <rPh sb="13" eb="15">
      <t>ウベ</t>
    </rPh>
    <rPh sb="15" eb="16">
      <t>コウ</t>
    </rPh>
    <phoneticPr fontId="2"/>
  </si>
  <si>
    <t>株式会社jump</t>
    <rPh sb="0" eb="4">
      <t>カブシキガイシャ</t>
    </rPh>
    <phoneticPr fontId="2"/>
  </si>
  <si>
    <t>新川こどもの家</t>
    <rPh sb="0" eb="2">
      <t>シンカワ</t>
    </rPh>
    <rPh sb="6" eb="7">
      <t>イエ</t>
    </rPh>
    <phoneticPr fontId="2"/>
  </si>
  <si>
    <t>社会福祉法人白光会</t>
    <rPh sb="0" eb="2">
      <t>シャカイ</t>
    </rPh>
    <rPh sb="2" eb="4">
      <t>フクシ</t>
    </rPh>
    <rPh sb="4" eb="6">
      <t>ホウジン</t>
    </rPh>
    <rPh sb="6" eb="7">
      <t>ハク</t>
    </rPh>
    <rPh sb="8" eb="9">
      <t>カイ</t>
    </rPh>
    <phoneticPr fontId="2"/>
  </si>
  <si>
    <t>児童発達
支援センター
うべつくし園</t>
    <rPh sb="0" eb="2">
      <t>ジドウ</t>
    </rPh>
    <rPh sb="2" eb="4">
      <t>ハッタツ</t>
    </rPh>
    <rPh sb="5" eb="7">
      <t>シエン</t>
    </rPh>
    <rPh sb="17" eb="18">
      <t>エン</t>
    </rPh>
    <phoneticPr fontId="3"/>
  </si>
  <si>
    <t>児童発達支援・放課後等デイサービス事業所あくしゅ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3"/>
  </si>
  <si>
    <t>ＮＰＯ法人
あくしゅ</t>
    <rPh sb="3" eb="5">
      <t>ホウジン</t>
    </rPh>
    <phoneticPr fontId="3"/>
  </si>
  <si>
    <t>多機能型事業所amiami</t>
    <rPh sb="0" eb="4">
      <t>タキノウガタ</t>
    </rPh>
    <rPh sb="4" eb="7">
      <t>ジギョウショ</t>
    </rPh>
    <phoneticPr fontId="2"/>
  </si>
  <si>
    <t>特定非営利活動法人amiami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</si>
  <si>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マーブルパレット</t>
  </si>
  <si>
    <t>愛心子どもの家</t>
    <rPh sb="0" eb="1">
      <t>アイ</t>
    </rPh>
    <rPh sb="1" eb="2">
      <t>シン</t>
    </rPh>
    <rPh sb="2" eb="3">
      <t>コ</t>
    </rPh>
    <rPh sb="6" eb="7">
      <t>イエ</t>
    </rPh>
    <phoneticPr fontId="2"/>
  </si>
  <si>
    <t>特定非営利活動法人愛心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アイシン</t>
    </rPh>
    <phoneticPr fontId="2"/>
  </si>
  <si>
    <t>あいく</t>
  </si>
  <si>
    <t>株式会社マーブルアーク</t>
    <rPh sb="0" eb="2">
      <t>カブシキ</t>
    </rPh>
    <rPh sb="2" eb="4">
      <t>ガイシャ</t>
    </rPh>
    <phoneticPr fontId="3"/>
  </si>
  <si>
    <t>一般社団法人
キッズプラス</t>
  </si>
  <si>
    <t>子ども発達
支援センター
愛</t>
    <rPh sb="0" eb="1">
      <t>コ</t>
    </rPh>
    <rPh sb="3" eb="5">
      <t>ハッタツ</t>
    </rPh>
    <rPh sb="6" eb="8">
      <t>シエン</t>
    </rPh>
    <rPh sb="13" eb="14">
      <t>アイ</t>
    </rPh>
    <phoneticPr fontId="3"/>
  </si>
  <si>
    <t>社会福祉法人
吉敷愛児園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phoneticPr fontId="3"/>
  </si>
  <si>
    <t>子ども発達
支援センター
からふる</t>
    <rPh sb="0" eb="1">
      <t>コ</t>
    </rPh>
    <rPh sb="3" eb="5">
      <t>ハッタツ</t>
    </rPh>
    <rPh sb="6" eb="8">
      <t>シエン</t>
    </rPh>
    <phoneticPr fontId="3"/>
  </si>
  <si>
    <t>みらくる　楽さん家</t>
    <rPh sb="5" eb="6">
      <t>ラク</t>
    </rPh>
    <rPh sb="8" eb="9">
      <t>イエ</t>
    </rPh>
    <phoneticPr fontId="2"/>
  </si>
  <si>
    <t>有限会社楽さん家</t>
    <rPh sb="0" eb="4">
      <t>ユウゲンガイシャ</t>
    </rPh>
    <rPh sb="4" eb="5">
      <t>ラク</t>
    </rPh>
    <rPh sb="7" eb="8">
      <t>イエ</t>
    </rPh>
    <phoneticPr fontId="2"/>
  </si>
  <si>
    <t>防府市なかよし園</t>
    <rPh sb="0" eb="3">
      <t>ホウフシ</t>
    </rPh>
    <rPh sb="7" eb="8">
      <t>エン</t>
    </rPh>
    <phoneticPr fontId="2"/>
  </si>
  <si>
    <t>きかん車</t>
    <rPh sb="3" eb="4">
      <t>シャ</t>
    </rPh>
    <phoneticPr fontId="3"/>
  </si>
  <si>
    <t>医療法人
成心会
ふじわら医院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phoneticPr fontId="3"/>
  </si>
  <si>
    <t>医療法人社団平成会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カイ</t>
    </rPh>
    <phoneticPr fontId="3"/>
  </si>
  <si>
    <t>医療法人
成心会ふじわら医院</t>
    <rPh sb="0" eb="2">
      <t>イリョウ</t>
    </rPh>
    <rPh sb="2" eb="4">
      <t>ホウジン</t>
    </rPh>
    <rPh sb="5" eb="7">
      <t>セイシン</t>
    </rPh>
    <rPh sb="7" eb="8">
      <t>カイ</t>
    </rPh>
    <rPh sb="12" eb="14">
      <t>イイン</t>
    </rPh>
    <phoneticPr fontId="3"/>
  </si>
  <si>
    <t>熊毛郡
平生町</t>
    <rPh sb="0" eb="2">
      <t>クマゲ</t>
    </rPh>
    <rPh sb="2" eb="3">
      <t>グン</t>
    </rPh>
    <rPh sb="4" eb="6">
      <t>ヒラオ</t>
    </rPh>
    <rPh sb="6" eb="7">
      <t>チョウ</t>
    </rPh>
    <phoneticPr fontId="3"/>
  </si>
  <si>
    <t>ＭＩＮＥ
あそかの園</t>
  </si>
  <si>
    <t>社会福祉法人
同朋福祉会</t>
  </si>
  <si>
    <t>沖村昌範</t>
    <rPh sb="0" eb="2">
      <t>オキムラ</t>
    </rPh>
    <rPh sb="2" eb="3">
      <t>マサ</t>
    </rPh>
    <rPh sb="3" eb="4">
      <t>ハン</t>
    </rPh>
    <phoneticPr fontId="3"/>
  </si>
  <si>
    <t>ハートホーム
南山口デイサービス
センター</t>
    <rPh sb="7" eb="8">
      <t>ミナミ</t>
    </rPh>
    <rPh sb="8" eb="10">
      <t>ヤマグチ</t>
    </rPh>
    <phoneticPr fontId="2"/>
  </si>
  <si>
    <t>まんてんの星</t>
    <rPh sb="5" eb="6">
      <t>ホシ</t>
    </rPh>
    <phoneticPr fontId="3"/>
  </si>
  <si>
    <t>青柳祀子</t>
  </si>
  <si>
    <t>750-0313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</si>
  <si>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3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</si>
  <si>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3"/>
  </si>
  <si>
    <t>奥村知子</t>
    <rPh sb="0" eb="2">
      <t>オクムラ</t>
    </rPh>
    <rPh sb="2" eb="4">
      <t>トモコ</t>
    </rPh>
    <phoneticPr fontId="3"/>
  </si>
  <si>
    <t>障がい者デイサービスセンターぬくもり山口</t>
    <rPh sb="0" eb="1">
      <t>ショウ</t>
    </rPh>
    <rPh sb="3" eb="4">
      <t>シャ</t>
    </rPh>
    <rPh sb="18" eb="20">
      <t>ヤマグチ</t>
    </rPh>
    <phoneticPr fontId="3"/>
  </si>
  <si>
    <t>山陽小野田こども発達支援センター
とことこ</t>
    <rPh sb="0" eb="2">
      <t>サンヨウ</t>
    </rPh>
    <rPh sb="2" eb="5">
      <t>オノダ</t>
    </rPh>
    <rPh sb="8" eb="10">
      <t>ハッタツ</t>
    </rPh>
    <rPh sb="10" eb="12">
      <t>シエン</t>
    </rPh>
    <phoneticPr fontId="3"/>
  </si>
  <si>
    <t>指定障害福祉サービス事業所
まつば園</t>
    <rPh sb="0" eb="2">
      <t>シテイ</t>
    </rPh>
    <rPh sb="2" eb="4">
      <t>ショウガイ</t>
    </rPh>
    <rPh sb="4" eb="6">
      <t>フクシ</t>
    </rPh>
    <rPh sb="10" eb="13">
      <t>ジギョウショ</t>
    </rPh>
    <rPh sb="17" eb="18">
      <t>エン</t>
    </rPh>
    <phoneticPr fontId="4"/>
  </si>
  <si>
    <t>社会福祉法人
扶老会</t>
    <rPh sb="0" eb="6">
      <t>シャカイフクシホウジン</t>
    </rPh>
    <rPh sb="7" eb="8">
      <t>フ</t>
    </rPh>
    <rPh sb="8" eb="9">
      <t>ロウ</t>
    </rPh>
    <rPh sb="9" eb="10">
      <t>カイ</t>
    </rPh>
    <phoneticPr fontId="3"/>
  </si>
  <si>
    <t>大字船木833-21</t>
    <rPh sb="0" eb="2">
      <t>オオアザ</t>
    </rPh>
    <rPh sb="2" eb="4">
      <t>フナキ</t>
    </rPh>
    <phoneticPr fontId="3"/>
  </si>
  <si>
    <r>
      <t xml:space="preserve"> (</t>
    </r>
    <r>
      <rPr>
        <sz val="10"/>
        <rFont val="ＭＳ Ｐゴシック"/>
        <family val="3"/>
        <charset val="128"/>
      </rPr>
      <t>9) 多機能型事業所一覧（再掲）</t>
    </r>
    <rPh sb="5" eb="8">
      <t>タキノウ</t>
    </rPh>
    <rPh sb="8" eb="9">
      <t>ガタ</t>
    </rPh>
    <rPh sb="9" eb="12">
      <t>ジギョウショ</t>
    </rPh>
    <rPh sb="12" eb="14">
      <t>イチラン</t>
    </rPh>
    <rPh sb="15" eb="17">
      <t>サイケイ</t>
    </rPh>
    <phoneticPr fontId="3"/>
  </si>
  <si>
    <r>
      <t xml:space="preserve"> (</t>
    </r>
    <r>
      <rPr>
        <sz val="10"/>
        <rFont val="ＭＳ Ｐゴシック"/>
        <family val="3"/>
        <charset val="128"/>
      </rPr>
      <t>8) 共同生活援助事業所</t>
    </r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3"/>
  </si>
  <si>
    <t>ＮＰＯ法人
つばき園
（宮本　英二）</t>
    <rPh sb="3" eb="5">
      <t>ホウジン</t>
    </rPh>
    <rPh sb="9" eb="10">
      <t>エン</t>
    </rPh>
    <rPh sb="12" eb="14">
      <t>ミヤモト</t>
    </rPh>
    <rPh sb="15" eb="17">
      <t>エイジ</t>
    </rPh>
    <phoneticPr fontId="3"/>
  </si>
  <si>
    <t>社会福祉法人
山口県コロニー協会
（岡本　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rPh sb="18" eb="20">
      <t>オカモト</t>
    </rPh>
    <rPh sb="21" eb="23">
      <t>ユキオ</t>
    </rPh>
    <phoneticPr fontId="3"/>
  </si>
  <si>
    <t>ＮＰＯ法人サポート
センターゆうゆう
（河野　雅次）</t>
    <rPh sb="3" eb="5">
      <t>ホウジン</t>
    </rPh>
    <rPh sb="20" eb="22">
      <t>カワノ</t>
    </rPh>
    <rPh sb="23" eb="25">
      <t>マサツグ</t>
    </rPh>
    <phoneticPr fontId="2"/>
  </si>
  <si>
    <t>ＮＰＯ法人
一粒の麦
（水原　一郎）</t>
    <rPh sb="3" eb="5">
      <t>ホウジン</t>
    </rPh>
    <rPh sb="6" eb="8">
      <t>ヒトツブ</t>
    </rPh>
    <rPh sb="9" eb="10">
      <t>ムギ</t>
    </rPh>
    <rPh sb="12" eb="14">
      <t>ミズハラ</t>
    </rPh>
    <rPh sb="15" eb="17">
      <t>イチロウ</t>
    </rPh>
    <phoneticPr fontId="3"/>
  </si>
  <si>
    <t>社会福祉法人
慈光会
（山根　成紀）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rPh sb="12" eb="14">
      <t>ヤマネ</t>
    </rPh>
    <rPh sb="15" eb="16">
      <t>ナ</t>
    </rPh>
    <rPh sb="16" eb="17">
      <t>キ</t>
    </rPh>
    <phoneticPr fontId="3"/>
  </si>
  <si>
    <t>社会福祉法人
周南市
社会福祉協議会
（佐原　昌弘）</t>
    <rPh sb="0" eb="2">
      <t>シャカイ</t>
    </rPh>
    <rPh sb="2" eb="4">
      <t>フクシ</t>
    </rPh>
    <rPh sb="4" eb="6">
      <t>ホウジン</t>
    </rPh>
    <rPh sb="7" eb="10">
      <t>シュウナンシ</t>
    </rPh>
    <rPh sb="11" eb="13">
      <t>シャカイ</t>
    </rPh>
    <rPh sb="13" eb="15">
      <t>フクシ</t>
    </rPh>
    <rPh sb="15" eb="18">
      <t>キョウギカイ</t>
    </rPh>
    <rPh sb="20" eb="22">
      <t>サハラ</t>
    </rPh>
    <rPh sb="23" eb="25">
      <t>マサヒロ</t>
    </rPh>
    <phoneticPr fontId="3"/>
  </si>
  <si>
    <t>多機能型
宿泊型11
ショートステイ</t>
    <rPh sb="0" eb="4">
      <t>タキノウガタ</t>
    </rPh>
    <rPh sb="5" eb="8">
      <t>シュクハクガタ</t>
    </rPh>
    <phoneticPr fontId="3"/>
  </si>
  <si>
    <t>光市身体障害者デイサービスセンター</t>
    <rPh sb="0" eb="2">
      <t>ヒカリシ</t>
    </rPh>
    <rPh sb="2" eb="4">
      <t>シンタイ</t>
    </rPh>
    <rPh sb="4" eb="7">
      <t>ショウガイシャ</t>
    </rPh>
    <phoneticPr fontId="2"/>
  </si>
  <si>
    <t>サルビアの家ＦＬＡＧＳＨＩＰ・サルビアの家JOBカレッジ</t>
    <rPh sb="5" eb="6">
      <t>イエ</t>
    </rPh>
    <rPh sb="20" eb="21">
      <t>イエ</t>
    </rPh>
    <phoneticPr fontId="3"/>
  </si>
  <si>
    <t>聴覚障害者生活支援センター
こすもす</t>
    <rPh sb="0" eb="2">
      <t>チョウカク</t>
    </rPh>
    <rPh sb="2" eb="5">
      <t>ショウガイシャ</t>
    </rPh>
    <rPh sb="5" eb="7">
      <t>セイカツ</t>
    </rPh>
    <rPh sb="7" eb="9">
      <t>シエン</t>
    </rPh>
    <phoneticPr fontId="3"/>
  </si>
  <si>
    <t>ｼｮｳｶﾞｲｼｬﾂｳｼｮｶｼﾞﾐﾂｴﾝ</t>
    <phoneticPr fontId="3"/>
  </si>
  <si>
    <t>ｵｵﾌｼﾞｴﾝ</t>
    <phoneticPr fontId="3"/>
  </si>
  <si>
    <t>うべくるみ園
通所部ともに</t>
    <rPh sb="5" eb="6">
      <t>エン</t>
    </rPh>
    <rPh sb="7" eb="9">
      <t>ツウショ</t>
    </rPh>
    <rPh sb="9" eb="10">
      <t>ブ</t>
    </rPh>
    <phoneticPr fontId="3"/>
  </si>
  <si>
    <t>ｳﾍﾞｸﾙﾐｴﾝｼﾞｭｻﾝﾌﾞ</t>
    <phoneticPr fontId="3"/>
  </si>
  <si>
    <t>ｼｬｶｲﾌｸｼﾎｳｼﾞﾝｶﾐﾊﾗｴﾝｶﾐﾊﾗｼｮｳｶﾞｲｼｬｼｴﾝｾﾝﾀｰ</t>
    <phoneticPr fontId="3"/>
  </si>
  <si>
    <t>合同会社
サポートセンター
ぴっころ</t>
    <phoneticPr fontId="3"/>
  </si>
  <si>
    <t>宇部市</t>
    <phoneticPr fontId="3"/>
  </si>
  <si>
    <t>ｼｮｳｶﾞｲｼｬｼﾞﾃﾞｲｻｰﾋﾞｽｾﾝﾀｰﾋﾛｸﾝﾉｲｴ</t>
    <phoneticPr fontId="3"/>
  </si>
  <si>
    <t>ｳﾍﾞｸﾙﾐｴﾝｺｳｾｲﾌﾞ</t>
    <phoneticPr fontId="3"/>
  </si>
  <si>
    <t>759-0213</t>
    <phoneticPr fontId="3"/>
  </si>
  <si>
    <t>ﾊｰﾄｹｱｻﾝﾁﾉｾｲｶﾂｼｴﾝ</t>
    <phoneticPr fontId="3"/>
  </si>
  <si>
    <t>755-0022</t>
    <phoneticPr fontId="3"/>
  </si>
  <si>
    <t>0836-
34-8668</t>
    <phoneticPr fontId="3"/>
  </si>
  <si>
    <t>ｼｬｶｲﾌｸｼﾎｳｼﾞﾝｶﾐﾊﾗｴﾝｺﾄｼﾊﾞｼｮｳｶﾞｲｼｬﾃﾞｲｻｰﾋﾞｽｾﾝﾀｰ</t>
    <phoneticPr fontId="3"/>
  </si>
  <si>
    <t>スマイルライフ創</t>
    <rPh sb="7" eb="8">
      <t>ソウ</t>
    </rPh>
    <phoneticPr fontId="3"/>
  </si>
  <si>
    <t>デイサービス　
ラ・ベルヴィ</t>
    <phoneticPr fontId="2"/>
  </si>
  <si>
    <t>753-0095</t>
    <phoneticPr fontId="3"/>
  </si>
  <si>
    <t>多機能型</t>
    <phoneticPr fontId="3"/>
  </si>
  <si>
    <t>山口市</t>
    <phoneticPr fontId="2"/>
  </si>
  <si>
    <t>ﾃﾞｲｻｰﾋﾞｽﾗﾍﾞﾙｳﾞｨ</t>
    <phoneticPr fontId="3"/>
  </si>
  <si>
    <t>社会福祉法人
ひらきの里
（平尾　要）</t>
    <rPh sb="14" eb="16">
      <t>ヒラオ</t>
    </rPh>
    <rPh sb="17" eb="18">
      <t>カナメ</t>
    </rPh>
    <phoneticPr fontId="3"/>
  </si>
  <si>
    <t>ﾀｷﾉｳｶﾞﾀｼﾞｷﾞｮｳｼｮﾋﾗｷﾉｲｴ</t>
    <phoneticPr fontId="3"/>
  </si>
  <si>
    <t>ｻｲｾｲｶｲﾔﾏｸﾞﾁﾁｲｷｹｱｾﾝﾀｰｼｮｳｶﾞｲｼｬｼｴﾝｼｾﾂﾅﾃﾞｼｺｴﾝ</t>
    <phoneticPr fontId="3"/>
  </si>
  <si>
    <t>アス・ライフ</t>
    <phoneticPr fontId="2"/>
  </si>
  <si>
    <t>山口市</t>
    <phoneticPr fontId="3"/>
  </si>
  <si>
    <t>ﾌｼﾉｶﾞｸｴﾝﾀﾞｲﾆﾐﾔﾉﾉｻﾄ</t>
    <phoneticPr fontId="3"/>
  </si>
  <si>
    <t>社会福祉法人
ほおの木会</t>
    <phoneticPr fontId="3"/>
  </si>
  <si>
    <t>社会福祉法人
ほおの木会
（岡山忠博）</t>
    <phoneticPr fontId="3"/>
  </si>
  <si>
    <t>ﾀｷﾉｳｶﾞﾀﾂｳｼｮｼｾﾂﾅﾙﾀｷｴﾝ</t>
    <phoneticPr fontId="3"/>
  </si>
  <si>
    <t>ｽﾃｯﾌﾟｱｿｶﾉｿﾉ</t>
    <phoneticPr fontId="3"/>
  </si>
  <si>
    <t>754－
0001</t>
    <phoneticPr fontId="3"/>
  </si>
  <si>
    <t>083-
902-6842</t>
    <phoneticPr fontId="3"/>
  </si>
  <si>
    <t>ｼｮｳｶﾞｲｼｬﾃﾞｲｻｰﾋﾞｽｾﾝﾀｰﾇｸﾓﾘﾔﾏｸﾞﾁ</t>
    <phoneticPr fontId="3"/>
  </si>
  <si>
    <t>トイロ</t>
    <phoneticPr fontId="2"/>
  </si>
  <si>
    <t>753-0214</t>
    <phoneticPr fontId="3"/>
  </si>
  <si>
    <t>083-
941-5110</t>
    <phoneticPr fontId="3"/>
  </si>
  <si>
    <t>ﾄｲﾛ</t>
    <phoneticPr fontId="3"/>
  </si>
  <si>
    <t>754-0002</t>
    <phoneticPr fontId="3"/>
  </si>
  <si>
    <t>083-
974-1650</t>
    <phoneticPr fontId="3"/>
  </si>
  <si>
    <t>ﾊｰﾄﾊｳｽｵｺﾞｵﾘﾀｷﾉｳﾎｰﾑ</t>
    <phoneticPr fontId="3"/>
  </si>
  <si>
    <t>櫻田恵太</t>
    <phoneticPr fontId="2"/>
  </si>
  <si>
    <t>754-0895</t>
    <phoneticPr fontId="3"/>
  </si>
  <si>
    <t>083-
988-3300</t>
    <phoneticPr fontId="3"/>
  </si>
  <si>
    <t>ﾊｰﾄﾎｰﾑﾐﾅﾐﾔﾏｸﾞﾁﾃﾞｲｻｰﾋﾞｽｾﾝﾀｰ</t>
    <phoneticPr fontId="3"/>
  </si>
  <si>
    <t>萩市</t>
    <phoneticPr fontId="2"/>
  </si>
  <si>
    <t>なないろ</t>
    <phoneticPr fontId="2"/>
  </si>
  <si>
    <t>社会福祉法人
ふたば園</t>
    <phoneticPr fontId="2"/>
  </si>
  <si>
    <t>ﾅﾅｲﾛ</t>
    <phoneticPr fontId="3"/>
  </si>
  <si>
    <t>障害者支援施設
しんわ苑</t>
    <phoneticPr fontId="2"/>
  </si>
  <si>
    <t>社会福祉法人
霞峯会</t>
    <phoneticPr fontId="2"/>
  </si>
  <si>
    <t>ｼｮｳｶﾞｲｼｬｼｴﾝｼｾﾂｼﾝﾜｴﾝ</t>
    <phoneticPr fontId="3"/>
  </si>
  <si>
    <t>萩市デイサービス
センターさんみ苑</t>
    <phoneticPr fontId="2"/>
  </si>
  <si>
    <t>ﾊｷﾞｼﾃﾞｲｻｰﾋﾞｽｾﾝﾀｰｻﾝﾐｴﾝ</t>
    <phoneticPr fontId="3"/>
  </si>
  <si>
    <t>ソイルセンター</t>
    <phoneticPr fontId="2"/>
  </si>
  <si>
    <t>社会福祉法人
蓬莱会</t>
    <phoneticPr fontId="2"/>
  </si>
  <si>
    <t>ｿｲﾙｾﾝﾀｰ</t>
    <phoneticPr fontId="3"/>
  </si>
  <si>
    <t>指定障害者
支援施設
ゆうあい</t>
    <phoneticPr fontId="2"/>
  </si>
  <si>
    <t>ｼﾃｲｼｮｳｶﾞｲｼｬｼｴﾝｼｾﾂﾕｳｱｲ</t>
    <phoneticPr fontId="3"/>
  </si>
  <si>
    <t>ｶﾅﾝｴﾝ</t>
    <phoneticPr fontId="3"/>
  </si>
  <si>
    <t>株式会社
あゆみ</t>
    <phoneticPr fontId="2"/>
  </si>
  <si>
    <t>ｼｮｳｶﾞｲﾌｸｼｻｰﾋﾞｽｱﾕﾐﾉｻﾄ</t>
    <phoneticPr fontId="3"/>
  </si>
  <si>
    <t>ﾊﾅﾉｳﾗｶﾞｸｴﾝ</t>
    <phoneticPr fontId="3"/>
  </si>
  <si>
    <t>てらら</t>
    <phoneticPr fontId="3"/>
  </si>
  <si>
    <t>35206</t>
    <phoneticPr fontId="3"/>
  </si>
  <si>
    <t>ﾃﾗﾗ</t>
    <phoneticPr fontId="3"/>
  </si>
  <si>
    <t>747-0802</t>
    <phoneticPr fontId="3"/>
  </si>
  <si>
    <t>0835-
26-5150</t>
    <phoneticPr fontId="3"/>
  </si>
  <si>
    <t>ｾｲｶﾂﾄﾞｺﾛﾕｳﾑｱﾝ</t>
    <phoneticPr fontId="3"/>
  </si>
  <si>
    <t>デイサービス
たんぽぽ</t>
    <phoneticPr fontId="3"/>
  </si>
  <si>
    <t>747-0825</t>
    <phoneticPr fontId="3"/>
  </si>
  <si>
    <t>0835-
38-7500</t>
    <phoneticPr fontId="3"/>
  </si>
  <si>
    <t>ﾃﾞｲｻｰﾋﾞｽﾀﾝﾎﾟﾎﾟ</t>
    <phoneticPr fontId="3"/>
  </si>
  <si>
    <t>ｻﾙﾋﾞｱﾉｲｴ</t>
    <phoneticPr fontId="3"/>
  </si>
  <si>
    <t>ＮＰＯ法人
優喜会
（冨田勝久）</t>
    <phoneticPr fontId="3"/>
  </si>
  <si>
    <t>山本　淳子</t>
    <phoneticPr fontId="3"/>
  </si>
  <si>
    <t>744‐0031</t>
    <phoneticPr fontId="3"/>
  </si>
  <si>
    <t>0833‐
47-3535</t>
    <phoneticPr fontId="3"/>
  </si>
  <si>
    <t>下松市</t>
    <phoneticPr fontId="3"/>
  </si>
  <si>
    <t>ｻﾙﾋﾞｱﾉｲｴﾌﾗｯｸﾞｼｯﾌﾟ</t>
    <phoneticPr fontId="3"/>
  </si>
  <si>
    <t>西柳三丁目４番２７号</t>
    <rPh sb="0" eb="2">
      <t>ニシヤナギ</t>
    </rPh>
    <rPh sb="2" eb="5">
      <t>サンチョウメ</t>
    </rPh>
    <rPh sb="6" eb="7">
      <t>バン</t>
    </rPh>
    <rPh sb="9" eb="10">
      <t>ゴウ</t>
    </rPh>
    <phoneticPr fontId="2"/>
  </si>
  <si>
    <t>岩国市</t>
    <phoneticPr fontId="2"/>
  </si>
  <si>
    <t>ｼｮｳｶﾞｲｼｬｼｴﾝｼｾﾂﾋﾉﾃﾞｴﾝ</t>
    <phoneticPr fontId="3"/>
  </si>
  <si>
    <t>ｼｮｳｶﾞｲｼｬｼｴﾝｼｾﾂﾘｮｸﾌｳｴﾝ</t>
    <phoneticPr fontId="3"/>
  </si>
  <si>
    <t>ﾋﾏﾜﾘﾉｲｴ</t>
    <phoneticPr fontId="3"/>
  </si>
  <si>
    <t>施設障害福祉サービス</t>
    <phoneticPr fontId="3"/>
  </si>
  <si>
    <t>ｼｮｳｶﾞｲｼｬｼｴﾝｼｾﾂﾜｶﾊﾞｴﾝ</t>
    <phoneticPr fontId="3"/>
  </si>
  <si>
    <t>ｼｮｳｶﾞｲｼｬｼｴﾝｼｾﾂﾋｶﾘﾉｻﾄ</t>
    <phoneticPr fontId="3"/>
  </si>
  <si>
    <t>光市</t>
    <phoneticPr fontId="3"/>
  </si>
  <si>
    <t>ｼｮｳｶﾞｲｼｬｼｴﾝｼｾﾂﾋｶﾘｴﾝ</t>
    <phoneticPr fontId="3"/>
  </si>
  <si>
    <t>長門市</t>
    <phoneticPr fontId="2"/>
  </si>
  <si>
    <t>ﾕﾒﾝｾｲﾌｳｴﾝ</t>
    <phoneticPr fontId="5"/>
  </si>
  <si>
    <t>ｼｮｳｶﾞｲｼｬｼｴﾝｼｾﾂｱｹﾎﾞﾉｴﾝ</t>
    <phoneticPr fontId="3"/>
  </si>
  <si>
    <t>ﾌｸｼｮｳｴﾝ</t>
    <phoneticPr fontId="3"/>
  </si>
  <si>
    <t>社会福祉法人
さつき会</t>
    <phoneticPr fontId="3"/>
  </si>
  <si>
    <t>ﾔﾅｲﾋﾏﾜﾘｴﾝ</t>
    <phoneticPr fontId="3"/>
  </si>
  <si>
    <t>742-
0034</t>
    <phoneticPr fontId="3"/>
  </si>
  <si>
    <t>0820-
25-1710</t>
    <phoneticPr fontId="3"/>
  </si>
  <si>
    <t>ライブリー
あそかの園</t>
    <phoneticPr fontId="2"/>
  </si>
  <si>
    <t>河内美舟</t>
    <phoneticPr fontId="2"/>
  </si>
  <si>
    <t>ﾗｲﾌﾞﾘｰｱｿｶﾉｿﾉ</t>
    <phoneticPr fontId="3"/>
  </si>
  <si>
    <t>ＭＩＮＥ
あそかの園</t>
    <phoneticPr fontId="2"/>
  </si>
  <si>
    <t>759-2212</t>
    <phoneticPr fontId="3"/>
  </si>
  <si>
    <t>0837-
54-1232</t>
    <phoneticPr fontId="3"/>
  </si>
  <si>
    <t>ﾐﾈｱｿｶﾉｿﾉ</t>
    <phoneticPr fontId="3"/>
  </si>
  <si>
    <t>社会福祉法人
鹿野学園</t>
    <phoneticPr fontId="2"/>
  </si>
  <si>
    <t>鹿野学園成人部</t>
    <phoneticPr fontId="2"/>
  </si>
  <si>
    <t>ｶﾉｶﾞｸｴﾝｾｲｼﾞﾝﾌﾞ</t>
    <phoneticPr fontId="3"/>
  </si>
  <si>
    <t>ｼﾛﾊﾄｶﾞｸｴﾝｲｸｴｲｶﾝ</t>
    <phoneticPr fontId="3"/>
  </si>
  <si>
    <t>ﾂﾂﾞﾐｶﾞｳﾗｱﾕﾐｴﾝ</t>
    <phoneticPr fontId="3"/>
  </si>
  <si>
    <t>あおぞら</t>
    <phoneticPr fontId="3"/>
  </si>
  <si>
    <t>745-0861</t>
    <phoneticPr fontId="3"/>
  </si>
  <si>
    <t>0834-
34-0064</t>
    <phoneticPr fontId="3"/>
  </si>
  <si>
    <t>ｱｵｿﾞﾗ</t>
    <phoneticPr fontId="3"/>
  </si>
  <si>
    <t>生活介護
すなっぐ</t>
    <phoneticPr fontId="3"/>
  </si>
  <si>
    <t>745-0122</t>
    <phoneticPr fontId="3"/>
  </si>
  <si>
    <t>ｾｲｶﾂｶｲｺﾞｽﾅｯｸﾞ</t>
    <phoneticPr fontId="3"/>
  </si>
  <si>
    <t>ｼｬｶｲﾌｸｼﾎｳｼﾞﾝｶﾐﾊﾗｴﾝｵﾉﾀﾞｼｮｳｶﾞｲﾃﾞｲｻｰﾋﾞｽｾﾝﾀｰ</t>
    <phoneticPr fontId="3"/>
  </si>
  <si>
    <t>ｸﾞﾘｰﾝﾋﾙｻﾝﾖｳ</t>
    <phoneticPr fontId="3"/>
  </si>
  <si>
    <t>756-0815</t>
    <phoneticPr fontId="3"/>
  </si>
  <si>
    <t>756-
0038</t>
    <phoneticPr fontId="3"/>
  </si>
  <si>
    <t>0836-
39-7352</t>
    <phoneticPr fontId="3"/>
  </si>
  <si>
    <t>ｾｲｶﾂｶｲｺﾞｼﾞｷﾞｮｳｼｮｲｺｲ</t>
    <phoneticPr fontId="3"/>
  </si>
  <si>
    <t>多機能型事業所
ジョブ.プレイス</t>
    <rPh sb="0" eb="7">
      <t>タキノウガタジギョウショ</t>
    </rPh>
    <phoneticPr fontId="3"/>
  </si>
  <si>
    <t>一般社団法人
つなぎ</t>
    <rPh sb="0" eb="6">
      <t>イッパンシャダンホウジン</t>
    </rPh>
    <phoneticPr fontId="3"/>
  </si>
  <si>
    <t>一般社団法人
つなぎ
（小野憲昭）</t>
    <rPh sb="0" eb="2">
      <t>イッパン</t>
    </rPh>
    <rPh sb="2" eb="4">
      <t>シャダン</t>
    </rPh>
    <rPh sb="4" eb="6">
      <t>ホウジン</t>
    </rPh>
    <rPh sb="12" eb="14">
      <t>オノ</t>
    </rPh>
    <rPh sb="14" eb="16">
      <t>ノリアキ</t>
    </rPh>
    <phoneticPr fontId="3"/>
  </si>
  <si>
    <t>たちばな園</t>
    <phoneticPr fontId="3"/>
  </si>
  <si>
    <t>ﾀﾁﾊﾞﾅｴﾝ</t>
    <phoneticPr fontId="3"/>
  </si>
  <si>
    <t>ｼｮｳｶﾞｲﾌｸｼｻｰﾋﾞｽｼﾞｷﾞｮｳｼｮｻﾂｷｴﾝ</t>
    <phoneticPr fontId="3"/>
  </si>
  <si>
    <t>社会福祉法人
施福会</t>
    <phoneticPr fontId="3"/>
  </si>
  <si>
    <t>ｼｮｳｶﾞｲｼｬｼｴﾝｼｾﾂﾕｳﾗｸｴﾝ</t>
    <phoneticPr fontId="3"/>
  </si>
  <si>
    <t>社会福祉法人
城南学園</t>
    <phoneticPr fontId="3"/>
  </si>
  <si>
    <t>ｼﾞｮｳﾅﾝｶﾞｸｴﾝｺｳｾｲﾌﾞ</t>
    <phoneticPr fontId="3"/>
  </si>
  <si>
    <t>742-1513</t>
    <phoneticPr fontId="3"/>
  </si>
  <si>
    <t>ﾊﾅｻｸｾｲｶﾂｶｲｺﾞｻｶｷ</t>
    <phoneticPr fontId="3"/>
  </si>
  <si>
    <t>ｼｮｳｶﾞｲﾌｸｼｻｰﾋﾞｽｼﾞｷﾞｮｳｼｮｻﾑﾗ</t>
    <phoneticPr fontId="4"/>
  </si>
  <si>
    <t>755-
0036</t>
    <phoneticPr fontId="3"/>
  </si>
  <si>
    <t>0836-
38-6677</t>
    <phoneticPr fontId="3"/>
  </si>
  <si>
    <t>ｺｳﾎﾞｳﾄｷﾜ</t>
    <phoneticPr fontId="4"/>
  </si>
  <si>
    <t>フィオーレ</t>
    <phoneticPr fontId="3"/>
  </si>
  <si>
    <t>小郡若草町3番5号</t>
    <phoneticPr fontId="3"/>
  </si>
  <si>
    <t>ﾌｨｵｰﾚ</t>
    <phoneticPr fontId="3"/>
  </si>
  <si>
    <t>ｽﾃｯﾌﾟｱｿｶﾉｿﾉ</t>
    <phoneticPr fontId="4"/>
  </si>
  <si>
    <t>一般社団法人
ツインクロス</t>
    <rPh sb="0" eb="6">
      <t>イッパンシャダンホウジン</t>
    </rPh>
    <phoneticPr fontId="3"/>
  </si>
  <si>
    <t>一般社団法人
ツインクロス
（山根律子）</t>
    <rPh sb="0" eb="6">
      <t>イッパンシャダンホウジン</t>
    </rPh>
    <rPh sb="15" eb="17">
      <t>ヤマネ</t>
    </rPh>
    <rPh sb="17" eb="19">
      <t>リツコ</t>
    </rPh>
    <phoneticPr fontId="3"/>
  </si>
  <si>
    <t>ﾊｷﾞｼｼｮｳｶﾞｲｼｬﾌｸｼｻｷﾞｮｳｼｮﾂﾊﾞｷｴﾝ</t>
    <phoneticPr fontId="4"/>
  </si>
  <si>
    <t>なないろ</t>
    <phoneticPr fontId="3"/>
  </si>
  <si>
    <t>747-1232</t>
    <phoneticPr fontId="4"/>
  </si>
  <si>
    <t>0835-32-1155</t>
    <phoneticPr fontId="4"/>
  </si>
  <si>
    <t>ﾕﾒｶﾚﾝ</t>
    <phoneticPr fontId="4"/>
  </si>
  <si>
    <t>741-0061</t>
    <phoneticPr fontId="4"/>
  </si>
  <si>
    <t>0827-
28-1157</t>
    <phoneticPr fontId="4"/>
  </si>
  <si>
    <t>岩国市</t>
    <phoneticPr fontId="4"/>
  </si>
  <si>
    <t>ｺｳﾎﾞｳﾌｪﾘｰﾁｪ</t>
    <phoneticPr fontId="4"/>
  </si>
  <si>
    <t>有限会社岩国
メディカルサポート</t>
    <rPh sb="0" eb="4">
      <t>ユウゲンガイシャ</t>
    </rPh>
    <rPh sb="4" eb="6">
      <t>イワクニ</t>
    </rPh>
    <phoneticPr fontId="4"/>
  </si>
  <si>
    <t>有限会社岩国
メディカルサポート
（藤本和志）</t>
    <rPh sb="0" eb="4">
      <t>ユウゲンガイシャ</t>
    </rPh>
    <rPh sb="4" eb="6">
      <t>イワクニ</t>
    </rPh>
    <rPh sb="18" eb="20">
      <t>フジモト</t>
    </rPh>
    <rPh sb="20" eb="22">
      <t>カズシ</t>
    </rPh>
    <phoneticPr fontId="4"/>
  </si>
  <si>
    <t>740-0018</t>
    <phoneticPr fontId="4"/>
  </si>
  <si>
    <t>0827-28-6066</t>
    <phoneticPr fontId="4"/>
  </si>
  <si>
    <t>ﾎﾞｰﾀﾞﾚｽﾜｰｸ</t>
    <phoneticPr fontId="4"/>
  </si>
  <si>
    <t>ﾜｰｸｼｮｯﾌﾟｼﾗｶﾍﾞ</t>
    <phoneticPr fontId="4"/>
  </si>
  <si>
    <t>742-0032</t>
    <phoneticPr fontId="3"/>
  </si>
  <si>
    <t>ｵｼｺﾞﾄｽﾃｰｼｮﾝﾔﾅｲ</t>
    <phoneticPr fontId="3"/>
  </si>
  <si>
    <t>ｱｿｶﾉｿﾉ</t>
    <phoneticPr fontId="3"/>
  </si>
  <si>
    <t>ｼﾃｲｼｮｳｶﾞｲｼｬﾌｸｼｻｰﾋﾞｽｼﾞｷﾞｮｳｼｮﾏﾂﾊﾞｴﾝ</t>
    <phoneticPr fontId="4"/>
  </si>
  <si>
    <t>Ｗ－fａｃｔｏｒｙ</t>
    <phoneticPr fontId="3"/>
  </si>
  <si>
    <t>759-0208</t>
    <phoneticPr fontId="3"/>
  </si>
  <si>
    <t>ﾕﾒﾂﾑｷﾞｳﾍﾞ</t>
    <phoneticPr fontId="3"/>
  </si>
  <si>
    <t>中村俊介</t>
    <rPh sb="0" eb="2">
      <t>ナカムラ</t>
    </rPh>
    <rPh sb="2" eb="4">
      <t>シュンスケ</t>
    </rPh>
    <phoneticPr fontId="3"/>
  </si>
  <si>
    <t>740-0016</t>
    <phoneticPr fontId="3"/>
  </si>
  <si>
    <t>しあわせ</t>
    <phoneticPr fontId="3"/>
  </si>
  <si>
    <t>743-0011</t>
    <phoneticPr fontId="3"/>
  </si>
  <si>
    <t>0833-
44-9444</t>
    <phoneticPr fontId="3"/>
  </si>
  <si>
    <t>ｼｱﾜｾ</t>
    <phoneticPr fontId="3"/>
  </si>
  <si>
    <t>ﾜｰｸｼｮｯﾌﾟｼﾗｶﾍﾞ</t>
    <phoneticPr fontId="3"/>
  </si>
  <si>
    <t>ぐうですぐう</t>
    <phoneticPr fontId="3"/>
  </si>
  <si>
    <t>755-
0152</t>
    <phoneticPr fontId="3"/>
  </si>
  <si>
    <t>0836-
39-9033</t>
    <phoneticPr fontId="3"/>
  </si>
  <si>
    <t>ｸﾞｳﾀｸﾞｶﾚｯｼﾞｱｽﾄﾋﾟｱ</t>
    <phoneticPr fontId="3"/>
  </si>
  <si>
    <t>ｼｭｳﾛｳｹｲｿﾞｸｼｴﾝﾋﾞｰｶﾞﾀｼﾞｷﾞｮｳｼｮﾊﾅﾌﾞｻ</t>
    <phoneticPr fontId="3"/>
  </si>
  <si>
    <t>755-
0241</t>
    <phoneticPr fontId="3"/>
  </si>
  <si>
    <t>0836-
58-5883</t>
    <phoneticPr fontId="3"/>
  </si>
  <si>
    <t>ﾘｮｸﾎｳｼｬ</t>
    <phoneticPr fontId="3"/>
  </si>
  <si>
    <t>合同会社
あいびい</t>
    <phoneticPr fontId="2"/>
  </si>
  <si>
    <t>合同会社
あいびい
（清水愛美）</t>
    <rPh sb="0" eb="2">
      <t>ゴウドウ</t>
    </rPh>
    <rPh sb="2" eb="4">
      <t>ガイシャ</t>
    </rPh>
    <rPh sb="11" eb="13">
      <t>シミズ</t>
    </rPh>
    <rPh sb="13" eb="15">
      <t>マナミ</t>
    </rPh>
    <rPh sb="15" eb="16">
      <t>ミツトシ</t>
    </rPh>
    <phoneticPr fontId="2"/>
  </si>
  <si>
    <t>令和元年8月1日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</si>
  <si>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0836-39-7238</t>
    <phoneticPr fontId="3"/>
  </si>
  <si>
    <t>ｱｲｺｳﾎﾞｳ</t>
    <phoneticPr fontId="4"/>
  </si>
  <si>
    <t>有限会社
片倉温泉くぼた</t>
    <rPh sb="5" eb="9">
      <t>カタクラオンセン</t>
    </rPh>
    <phoneticPr fontId="3"/>
  </si>
  <si>
    <t>有限会社
片倉温泉くぼた
（田中紀行）</t>
    <rPh sb="0" eb="4">
      <t>ユウゲンガイシャ</t>
    </rPh>
    <rPh sb="5" eb="7">
      <t>カタクラ</t>
    </rPh>
    <rPh sb="7" eb="9">
      <t>オンセン</t>
    </rPh>
    <rPh sb="14" eb="16">
      <t>タナカ</t>
    </rPh>
    <rPh sb="16" eb="18">
      <t>ノリユキ</t>
    </rPh>
    <phoneticPr fontId="3"/>
  </si>
  <si>
    <t>就労継続支援
みのり苑</t>
    <phoneticPr fontId="3"/>
  </si>
  <si>
    <t>ＮＰＯ法人
つくしの会</t>
    <phoneticPr fontId="3"/>
  </si>
  <si>
    <t>ＮＰＯ法人
つくしの会
（福江明久）</t>
    <phoneticPr fontId="3"/>
  </si>
  <si>
    <t>ｼｭｳﾛｳｹｲｿﾞｸｼｴﾝﾐﾉﾘｴﾝ</t>
    <phoneticPr fontId="3"/>
  </si>
  <si>
    <t>さやか工房</t>
    <phoneticPr fontId="3"/>
  </si>
  <si>
    <t>社会福祉法人
さやか</t>
    <phoneticPr fontId="3"/>
  </si>
  <si>
    <t>社会福祉法人
さやか
（立石彰男）</t>
    <phoneticPr fontId="3"/>
  </si>
  <si>
    <t>上原京子</t>
    <phoneticPr fontId="3"/>
  </si>
  <si>
    <t>ｻﾔｶｺｳﾎﾞｳ</t>
    <phoneticPr fontId="3"/>
  </si>
  <si>
    <t>ワークハウス
すぜんじ</t>
    <phoneticPr fontId="3"/>
  </si>
  <si>
    <t>社会福祉法人
博愛会</t>
    <phoneticPr fontId="3"/>
  </si>
  <si>
    <t>ﾜｰｸﾊｳｽｽｾﾞﾝｼﾞ</t>
    <phoneticPr fontId="3"/>
  </si>
  <si>
    <t>ﾌｸｼﾉﾐｾｱﾐｰﾁ</t>
    <phoneticPr fontId="3"/>
  </si>
  <si>
    <t>ﾐﾝﾅﾉﾓﾘ</t>
    <phoneticPr fontId="3"/>
  </si>
  <si>
    <t>ﾌｼﾉｴｺｼﾞｷﾞｮｳｼｮ</t>
    <phoneticPr fontId="3"/>
  </si>
  <si>
    <t>クロスビー</t>
    <phoneticPr fontId="3"/>
  </si>
  <si>
    <t>753-
0814</t>
    <phoneticPr fontId="3"/>
  </si>
  <si>
    <t>083-
902-2535</t>
    <phoneticPr fontId="3"/>
  </si>
  <si>
    <t>ｸﾛｽﾋﾞｰ</t>
    <phoneticPr fontId="3"/>
  </si>
  <si>
    <t>ハローフレンズ</t>
    <phoneticPr fontId="3"/>
  </si>
  <si>
    <t>ＮＰＯ法人
ハローフレンズ</t>
    <phoneticPr fontId="3"/>
  </si>
  <si>
    <t>758-0025</t>
    <phoneticPr fontId="3"/>
  </si>
  <si>
    <t>ﾕﾒｺｳﾎﾞｳｽｻ</t>
    <phoneticPr fontId="3"/>
  </si>
  <si>
    <t>758-0063</t>
    <phoneticPr fontId="3"/>
  </si>
  <si>
    <t>0838-
21-5015</t>
    <phoneticPr fontId="3"/>
  </si>
  <si>
    <t>ｼｭｳﾛｳｹｲｿﾞｸｼｴﾝﾋﾞｰｶﾞﾀｼﾞｷﾞｮｳｼｮﾀﾞｲﾀﾞｲ</t>
    <phoneticPr fontId="4"/>
  </si>
  <si>
    <t>ふれんず</t>
    <phoneticPr fontId="3"/>
  </si>
  <si>
    <t>0835-
28-7087</t>
    <phoneticPr fontId="3"/>
  </si>
  <si>
    <t>ﾌﾚﾝｽﾞ</t>
    <phoneticPr fontId="3"/>
  </si>
  <si>
    <t>はあと</t>
    <phoneticPr fontId="3"/>
  </si>
  <si>
    <t>747-0849</t>
    <phoneticPr fontId="3"/>
  </si>
  <si>
    <t>0835-
22-4449</t>
    <phoneticPr fontId="3"/>
  </si>
  <si>
    <t>ﾊｱﾄ</t>
    <phoneticPr fontId="3"/>
  </si>
  <si>
    <t>0833-
47-3535</t>
    <phoneticPr fontId="3"/>
  </si>
  <si>
    <t>ｻﾙﾋﾞｱﾉｲｴｼﾞｮﾌﾞｶﾚｯｼﾞ</t>
    <phoneticPr fontId="3"/>
  </si>
  <si>
    <t>ﾐﾅｸﾙﾊｳｽｸﾀﾞﾏﾂ</t>
    <phoneticPr fontId="3"/>
  </si>
  <si>
    <t>ふぉんた～な
フェリーチェ</t>
    <phoneticPr fontId="3"/>
  </si>
  <si>
    <t>741-0061</t>
    <phoneticPr fontId="3"/>
  </si>
  <si>
    <t>0827-
41-3880</t>
    <phoneticPr fontId="3"/>
  </si>
  <si>
    <t>ﾌｫﾝﾀｰﾅﾌｪﾘｰﾁｪ</t>
    <phoneticPr fontId="3"/>
  </si>
  <si>
    <t>しらかば園</t>
    <phoneticPr fontId="3"/>
  </si>
  <si>
    <t>ﾕｳｱｹﾎﾞﾉｴﾝ</t>
    <phoneticPr fontId="3"/>
  </si>
  <si>
    <t>0827-
96-0311</t>
    <phoneticPr fontId="3"/>
  </si>
  <si>
    <t>ｼｮｳｶﾞｲﾌｸｼｻｰﾋﾞｽｼﾞｷﾞｮｳｼｮﾋﾀﾞﾏﾘ</t>
    <phoneticPr fontId="3"/>
  </si>
  <si>
    <t>ひよりの里</t>
    <rPh sb="4" eb="5">
      <t>サト</t>
    </rPh>
    <phoneticPr fontId="3"/>
  </si>
  <si>
    <t>久保田美装
株式会社</t>
    <rPh sb="0" eb="3">
      <t>クボタ</t>
    </rPh>
    <rPh sb="3" eb="5">
      <t>ビソウ</t>
    </rPh>
    <rPh sb="6" eb="10">
      <t>カブシキガイシャ</t>
    </rPh>
    <phoneticPr fontId="3"/>
  </si>
  <si>
    <t>久保田美装
株式会社
（久保田直美）</t>
    <rPh sb="0" eb="3">
      <t>クボタ</t>
    </rPh>
    <rPh sb="3" eb="5">
      <t>ビソウ</t>
    </rPh>
    <rPh sb="6" eb="10">
      <t>カブシキガイシャ</t>
    </rPh>
    <rPh sb="12" eb="15">
      <t>クボタ</t>
    </rPh>
    <rPh sb="15" eb="17">
      <t>ナオミ</t>
    </rPh>
    <phoneticPr fontId="3"/>
  </si>
  <si>
    <t>久保田直美</t>
    <rPh sb="0" eb="3">
      <t>クボタ</t>
    </rPh>
    <rPh sb="3" eb="5">
      <t>ナオミ</t>
    </rPh>
    <phoneticPr fontId="3"/>
  </si>
  <si>
    <t>ワークショップ
りんどう</t>
    <phoneticPr fontId="3"/>
  </si>
  <si>
    <t>ﾜｰｸｼｮｯﾌﾟﾘﾝﾄﾞｳ</t>
    <phoneticPr fontId="3"/>
  </si>
  <si>
    <t>ｼｬｶｲｼｭｳﾛｳｾﾝﾀｰｾﾙﾌﾟｼｭｳﾖｳ</t>
    <phoneticPr fontId="3"/>
  </si>
  <si>
    <t>ｼｭｳﾅﾝｱｹﾎﾞﾉｴﾝ</t>
    <phoneticPr fontId="3"/>
  </si>
  <si>
    <t>ﾉｿﾞﾐﾉｲｴ</t>
    <phoneticPr fontId="3"/>
  </si>
  <si>
    <t>0834-
22-3022</t>
    <phoneticPr fontId="3"/>
  </si>
  <si>
    <t>ﾁｮｳｶｸｼｮｳｶﾞｲｼｬｾｲｶﾂｼｴﾝｾﾝﾀｰｺｽﾓｽﾉｲｴ</t>
    <phoneticPr fontId="3"/>
  </si>
  <si>
    <t>745-0833</t>
    <phoneticPr fontId="3"/>
  </si>
  <si>
    <t>0834-
32-2380</t>
    <phoneticPr fontId="3"/>
  </si>
  <si>
    <t>ｼｭｳﾛｳｼｴﾝｾﾝﾀｰｱｼﾞｻｲ</t>
    <phoneticPr fontId="3"/>
  </si>
  <si>
    <t>ｼﾃｲｼｮｳｶﾞｲﾌｸｼｻｰﾋﾞｽｼﾞｷﾞｮｳｼｮﾏﾂﾊﾞｴﾝ</t>
    <phoneticPr fontId="3"/>
  </si>
  <si>
    <t>756-0091</t>
    <phoneticPr fontId="3"/>
  </si>
  <si>
    <t>0836-
39-8217</t>
    <phoneticPr fontId="3"/>
  </si>
  <si>
    <t>ｼｭｳﾛｳｹｲｿﾞｸｼｴﾝﾋﾞｰｶﾞﾀｼﾞｷﾞｮｳｼｮｱﾕﾐﾉｶｲ</t>
    <phoneticPr fontId="3"/>
  </si>
  <si>
    <t>ｽﾏｲﾙｻﾎﾟｰﾄ</t>
    <phoneticPr fontId="3"/>
  </si>
  <si>
    <t>742-
1504</t>
    <phoneticPr fontId="4"/>
  </si>
  <si>
    <t>社会福祉法人
平生町
社会福祉協議会
（吉賀康宏）</t>
    <rPh sb="0" eb="2">
      <t>シャカイ</t>
    </rPh>
    <rPh sb="2" eb="4">
      <t>フクシ</t>
    </rPh>
    <rPh sb="4" eb="6">
      <t>ホウジン</t>
    </rPh>
    <rPh sb="7" eb="10">
      <t>ヒラオチョウ</t>
    </rPh>
    <rPh sb="11" eb="13">
      <t>シャカイ</t>
    </rPh>
    <rPh sb="13" eb="15">
      <t>フクシ</t>
    </rPh>
    <rPh sb="15" eb="18">
      <t>キョウギカイ</t>
    </rPh>
    <rPh sb="20" eb="22">
      <t>ヨシガ</t>
    </rPh>
    <rPh sb="22" eb="24">
      <t>ヤスヒロ</t>
    </rPh>
    <phoneticPr fontId="3"/>
  </si>
  <si>
    <t>0820-
22-3989</t>
    <phoneticPr fontId="3"/>
  </si>
  <si>
    <t>柳井3842番地6</t>
    <rPh sb="0" eb="2">
      <t>ヤナイ</t>
    </rPh>
    <rPh sb="6" eb="8">
      <t>バンチ</t>
    </rPh>
    <phoneticPr fontId="4"/>
  </si>
  <si>
    <t>ｶﾅﾃﾞﾙ</t>
    <phoneticPr fontId="3"/>
  </si>
  <si>
    <t>ｸﾛｰﾊﾞｰﾊｳｽｵﾂﾞ</t>
    <phoneticPr fontId="3"/>
  </si>
  <si>
    <t>セルプときわ</t>
    <phoneticPr fontId="3"/>
  </si>
  <si>
    <t>社会福祉法人
南風荘</t>
    <phoneticPr fontId="3"/>
  </si>
  <si>
    <t>障害福祉サービス
事業所
「サムラ」</t>
    <phoneticPr fontId="3"/>
  </si>
  <si>
    <t>社会福祉法人
扶老会</t>
    <phoneticPr fontId="3"/>
  </si>
  <si>
    <t>障害福祉サービス
事業所
「ハイツふなき」</t>
    <phoneticPr fontId="3"/>
  </si>
  <si>
    <t>社会福祉法人
ひらきの里</t>
    <phoneticPr fontId="3"/>
  </si>
  <si>
    <t>マーブルスポット</t>
    <phoneticPr fontId="3"/>
  </si>
  <si>
    <t>デイサービス
ラ・ベルヴィ</t>
    <phoneticPr fontId="3"/>
  </si>
  <si>
    <t>るりワークス</t>
    <phoneticPr fontId="3"/>
  </si>
  <si>
    <t>社会福祉法人
ふたば園</t>
    <phoneticPr fontId="3"/>
  </si>
  <si>
    <t>ワークショップ・
山口</t>
    <phoneticPr fontId="3"/>
  </si>
  <si>
    <t>社会福祉法人
山口県
コロニー協会</t>
    <phoneticPr fontId="3"/>
  </si>
  <si>
    <t>社会福祉法人
山家連福祉事業会</t>
    <phoneticPr fontId="3"/>
  </si>
  <si>
    <t>多機能事業所おれんじキッズ岩国</t>
    <rPh sb="0" eb="3">
      <t>タキノウ</t>
    </rPh>
    <rPh sb="3" eb="6">
      <t>ジギョウショ</t>
    </rPh>
    <rPh sb="13" eb="15">
      <t>イワクニ</t>
    </rPh>
    <phoneticPr fontId="3"/>
  </si>
  <si>
    <t>一般社団法人
ともに進む舎</t>
    <rPh sb="0" eb="2">
      <t>イッパン</t>
    </rPh>
    <rPh sb="2" eb="4">
      <t>シャダン</t>
    </rPh>
    <rPh sb="4" eb="6">
      <t>ホウジン</t>
    </rPh>
    <rPh sb="10" eb="11">
      <t>スス</t>
    </rPh>
    <rPh sb="12" eb="13">
      <t>シャ</t>
    </rPh>
    <phoneticPr fontId="2"/>
  </si>
  <si>
    <t>みらい</t>
    <phoneticPr fontId="3"/>
  </si>
  <si>
    <t>社会福祉法人
同朋福祉会</t>
    <phoneticPr fontId="3"/>
  </si>
  <si>
    <t>白鳩学園育英館</t>
    <phoneticPr fontId="3"/>
  </si>
  <si>
    <t>社会福祉法人
白鳩学園</t>
    <phoneticPr fontId="3"/>
  </si>
  <si>
    <t>鼓ケ浦
つばさ園</t>
    <phoneticPr fontId="3"/>
  </si>
  <si>
    <t>大濵　平</t>
    <rPh sb="0" eb="2">
      <t>オオハマ</t>
    </rPh>
    <rPh sb="3" eb="4">
      <t>タイ</t>
    </rPh>
    <phoneticPr fontId="3"/>
  </si>
  <si>
    <t>津田　隆志</t>
    <rPh sb="0" eb="2">
      <t>ツダ</t>
    </rPh>
    <rPh sb="3" eb="4">
      <t>タカシ</t>
    </rPh>
    <rPh sb="4" eb="5">
      <t>ココロザシ</t>
    </rPh>
    <phoneticPr fontId="3"/>
  </si>
  <si>
    <t>石田　修</t>
    <rPh sb="0" eb="2">
      <t>イシダ</t>
    </rPh>
    <rPh sb="3" eb="4">
      <t>オサム</t>
    </rPh>
    <phoneticPr fontId="2"/>
  </si>
  <si>
    <t>金石　達弥</t>
    <rPh sb="3" eb="5">
      <t>タツヤ</t>
    </rPh>
    <phoneticPr fontId="3"/>
  </si>
  <si>
    <t>末川　健</t>
    <rPh sb="0" eb="2">
      <t>スエカワ</t>
    </rPh>
    <rPh sb="3" eb="4">
      <t>ケン</t>
    </rPh>
    <phoneticPr fontId="3"/>
  </si>
  <si>
    <t>竹村　佳久</t>
    <rPh sb="0" eb="2">
      <t>タケムラ</t>
    </rPh>
    <rPh sb="3" eb="5">
      <t>ヨシヒサ</t>
    </rPh>
    <phoneticPr fontId="3"/>
  </si>
  <si>
    <t>森本　由美</t>
    <rPh sb="0" eb="2">
      <t>モリモト</t>
    </rPh>
    <rPh sb="3" eb="5">
      <t>ユミ</t>
    </rPh>
    <phoneticPr fontId="3"/>
  </si>
  <si>
    <t>藤本　勝則</t>
    <rPh sb="0" eb="2">
      <t>フジモト</t>
    </rPh>
    <rPh sb="3" eb="5">
      <t>カツノリ</t>
    </rPh>
    <phoneticPr fontId="2"/>
  </si>
  <si>
    <t>原田　弘之</t>
    <rPh sb="0" eb="2">
      <t>ハラダ</t>
    </rPh>
    <rPh sb="3" eb="4">
      <t>ヒロシ</t>
    </rPh>
    <rPh sb="4" eb="5">
      <t>コレ</t>
    </rPh>
    <phoneticPr fontId="2"/>
  </si>
  <si>
    <t>社会福祉法人
防府市
社会福祉事業団
（森重　豊）</t>
    <rPh sb="20" eb="22">
      <t>モリシゲ</t>
    </rPh>
    <rPh sb="23" eb="24">
      <t>ユタカ</t>
    </rPh>
    <phoneticPr fontId="2"/>
  </si>
  <si>
    <t>三藤　賢次</t>
    <rPh sb="0" eb="1">
      <t>ミ</t>
    </rPh>
    <rPh sb="1" eb="2">
      <t>フジ</t>
    </rPh>
    <rPh sb="3" eb="5">
      <t>ケンジ</t>
    </rPh>
    <phoneticPr fontId="2"/>
  </si>
  <si>
    <t>江濵　良祐</t>
    <rPh sb="0" eb="1">
      <t>コウ</t>
    </rPh>
    <rPh sb="1" eb="2">
      <t>ハマ</t>
    </rPh>
    <rPh sb="3" eb="5">
      <t>リョウスケ</t>
    </rPh>
    <phoneticPr fontId="4"/>
  </si>
  <si>
    <t>742-0021</t>
    <phoneticPr fontId="3"/>
  </si>
  <si>
    <t>0834-
33-8475</t>
    <phoneticPr fontId="3"/>
  </si>
  <si>
    <t>沖　村　昌　範</t>
    <rPh sb="0" eb="1">
      <t>オキ</t>
    </rPh>
    <rPh sb="2" eb="3">
      <t>ムラ</t>
    </rPh>
    <rPh sb="4" eb="5">
      <t>アキラ</t>
    </rPh>
    <rPh sb="6" eb="7">
      <t>ハン</t>
    </rPh>
    <phoneticPr fontId="3"/>
  </si>
  <si>
    <t>虹のかけ橋</t>
    <rPh sb="0" eb="1">
      <t>ニジ</t>
    </rPh>
    <rPh sb="4" eb="5">
      <t>ハシ</t>
    </rPh>
    <phoneticPr fontId="2"/>
  </si>
  <si>
    <t>西岐波字西迫ノ田2189-60</t>
    <rPh sb="0" eb="3">
      <t>ニシキワ</t>
    </rPh>
    <rPh sb="3" eb="4">
      <t>アザ</t>
    </rPh>
    <rPh sb="4" eb="5">
      <t>ニシ</t>
    </rPh>
    <rPh sb="5" eb="6">
      <t>サコ</t>
    </rPh>
    <rPh sb="7" eb="8">
      <t>タ</t>
    </rPh>
    <phoneticPr fontId="4"/>
  </si>
  <si>
    <t>うべくるみ園
入所部あゆむ</t>
    <rPh sb="5" eb="6">
      <t>エン</t>
    </rPh>
    <rPh sb="7" eb="9">
      <t>ニュウショ</t>
    </rPh>
    <rPh sb="9" eb="10">
      <t>ブ</t>
    </rPh>
    <phoneticPr fontId="2"/>
  </si>
  <si>
    <t>ﾎｰﾑｶﾀﾗｲ</t>
    <phoneticPr fontId="3"/>
  </si>
  <si>
    <t>有限会社
てご屋
（西村信正）</t>
    <phoneticPr fontId="3"/>
  </si>
  <si>
    <t>ｼｮｳｶﾞｲﾌｸｼｻｰﾋﾞｽｼﾞｷﾞｮｳｼｮｳﾞｨﾗﾌﾅｷ</t>
    <phoneticPr fontId="3"/>
  </si>
  <si>
    <t>ｸﾞﾙｰﾌﾟﾎｰﾑｺｽﾑ</t>
    <phoneticPr fontId="3"/>
  </si>
  <si>
    <t>ｸﾞﾙｰﾌﾟﾎｰﾑﾋﾛｸﾝﾉｲｴ</t>
    <phoneticPr fontId="3"/>
  </si>
  <si>
    <t>グループホーム
私の家</t>
    <rPh sb="8" eb="9">
      <t>ワタシ</t>
    </rPh>
    <rPh sb="10" eb="11">
      <t>イエ</t>
    </rPh>
    <phoneticPr fontId="3"/>
  </si>
  <si>
    <t>有限会社
フォーマックス
（村岡慎太郎）</t>
    <rPh sb="0" eb="4">
      <t>ユウゲンガイシャ</t>
    </rPh>
    <rPh sb="14" eb="16">
      <t>ムラオカ</t>
    </rPh>
    <rPh sb="16" eb="19">
      <t>シンタロウ</t>
    </rPh>
    <phoneticPr fontId="3"/>
  </si>
  <si>
    <t>山田大輔</t>
    <rPh sb="0" eb="2">
      <t>ヤマダ</t>
    </rPh>
    <rPh sb="2" eb="4">
      <t>ダイスケ</t>
    </rPh>
    <phoneticPr fontId="3"/>
  </si>
  <si>
    <t>759-0208</t>
  </si>
  <si>
    <t>0836-
39-9901</t>
  </si>
  <si>
    <t>ウィズライフ創</t>
    <rPh sb="6" eb="7">
      <t>ソウ</t>
    </rPh>
    <phoneticPr fontId="3"/>
  </si>
  <si>
    <t>株式会社
いぶき
（笹部真弓）</t>
    <rPh sb="0" eb="4">
      <t>カブシキガイシャ</t>
    </rPh>
    <rPh sb="10" eb="12">
      <t>ササベ</t>
    </rPh>
    <rPh sb="12" eb="14">
      <t>マユミ</t>
    </rPh>
    <phoneticPr fontId="3"/>
  </si>
  <si>
    <t>ｵｵﾄｼｿｳ</t>
    <phoneticPr fontId="3"/>
  </si>
  <si>
    <t>ｸﾞﾙｰﾌﾟﾎｰﾑﾔﾏｸﾞﾁｱｿｶﾉｴﾝ</t>
    <phoneticPr fontId="3"/>
  </si>
  <si>
    <t>753-0831</t>
    <phoneticPr fontId="3"/>
  </si>
  <si>
    <t>0835-
26-6667</t>
    <phoneticPr fontId="3"/>
  </si>
  <si>
    <t>ﾋﾄﾂﾉｶｲﾎｰﾑ</t>
    <phoneticPr fontId="3"/>
  </si>
  <si>
    <t>グループホーム
あかり</t>
  </si>
  <si>
    <t>ＮＰＯ法人
ラブコミュニティー
ライフ</t>
  </si>
  <si>
    <t>ＮＰＯ法人
ラブコミュニティー
ライフ
（石川信子）</t>
    <rPh sb="21" eb="23">
      <t>イシカワ</t>
    </rPh>
    <rPh sb="23" eb="25">
      <t>ノブコ</t>
    </rPh>
    <phoneticPr fontId="14"/>
  </si>
  <si>
    <t>石川信子</t>
    <rPh sb="0" eb="2">
      <t>イシカワ</t>
    </rPh>
    <rPh sb="2" eb="4">
      <t>ノブコ</t>
    </rPh>
    <phoneticPr fontId="3"/>
  </si>
  <si>
    <t>753-
0011</t>
  </si>
  <si>
    <t>083-
941-6152</t>
  </si>
  <si>
    <t>ｸﾞﾙｰﾌﾟﾎｰﾑｱｶﾘ</t>
    <phoneticPr fontId="3"/>
  </si>
  <si>
    <t>ｼｮｳｶﾞｲｼｬｸﾞﾙｰﾌﾟﾎｰﾑﾊｷﾞ</t>
    <phoneticPr fontId="3"/>
  </si>
  <si>
    <t>社会福祉法人
周陽福祉会</t>
    <rPh sb="0" eb="2">
      <t>シャカイ</t>
    </rPh>
    <rPh sb="2" eb="4">
      <t>フクシ</t>
    </rPh>
    <rPh sb="4" eb="6">
      <t>ホウジン</t>
    </rPh>
    <rPh sb="7" eb="9">
      <t>シュウヨウ</t>
    </rPh>
    <rPh sb="9" eb="11">
      <t>フクシ</t>
    </rPh>
    <rPh sb="11" eb="12">
      <t>カイ</t>
    </rPh>
    <phoneticPr fontId="14"/>
  </si>
  <si>
    <t>社会福祉法人
周陽福祉会
（山本一成）</t>
    <rPh sb="14" eb="16">
      <t>ヤマモト</t>
    </rPh>
    <rPh sb="16" eb="18">
      <t>イッセイ</t>
    </rPh>
    <phoneticPr fontId="14"/>
  </si>
  <si>
    <t>川脇裕子</t>
    <rPh sb="0" eb="2">
      <t>カワワキ</t>
    </rPh>
    <rPh sb="2" eb="4">
      <t>ユウコ</t>
    </rPh>
    <phoneticPr fontId="3"/>
  </si>
  <si>
    <t>藤本　勝則</t>
    <rPh sb="0" eb="2">
      <t>フジモト</t>
    </rPh>
    <rPh sb="3" eb="5">
      <t>カツノリ</t>
    </rPh>
    <phoneticPr fontId="14"/>
  </si>
  <si>
    <t>ﾋｶﾘﾉｻﾄ</t>
    <phoneticPr fontId="3"/>
  </si>
  <si>
    <t>ｼﾝｾｲｶｲｼｮｳｶﾞｲﾌｸｼｻｰﾋﾞｽｼﾞｷﾞｮｳｼｮ</t>
    <phoneticPr fontId="3"/>
  </si>
  <si>
    <t>ｱﾝﾀﾞﾝﾃ</t>
    <phoneticPr fontId="3"/>
  </si>
  <si>
    <t>ｸﾞﾙｰﾌﾟﾎｰﾑｼﾝﾘﾝﾉｻﾄ</t>
    <phoneticPr fontId="3"/>
  </si>
  <si>
    <t>743-0103</t>
    <phoneticPr fontId="3"/>
  </si>
  <si>
    <t>ｸﾞﾙｰﾌﾟﾎｰﾑｲﾜﾀ</t>
    <phoneticPr fontId="3"/>
  </si>
  <si>
    <t>グループホーム
島の学園</t>
    <rPh sb="8" eb="9">
      <t>シマ</t>
    </rPh>
    <rPh sb="10" eb="12">
      <t>ガクエン</t>
    </rPh>
    <phoneticPr fontId="3"/>
  </si>
  <si>
    <t>一般社団法人
島の学園</t>
    <rPh sb="0" eb="2">
      <t>イッパン</t>
    </rPh>
    <rPh sb="2" eb="4">
      <t>シャダン</t>
    </rPh>
    <rPh sb="4" eb="6">
      <t>ホウジン</t>
    </rPh>
    <rPh sb="7" eb="8">
      <t>シマ</t>
    </rPh>
    <rPh sb="9" eb="11">
      <t>ガクエン</t>
    </rPh>
    <phoneticPr fontId="3"/>
  </si>
  <si>
    <t>一般社団法人
島の学園
（井上重久）</t>
    <rPh sb="0" eb="2">
      <t>イッパン</t>
    </rPh>
    <rPh sb="2" eb="4">
      <t>シャダン</t>
    </rPh>
    <rPh sb="4" eb="6">
      <t>ホウジン</t>
    </rPh>
    <rPh sb="7" eb="8">
      <t>シマ</t>
    </rPh>
    <rPh sb="9" eb="11">
      <t>ガクエン</t>
    </rPh>
    <rPh sb="13" eb="15">
      <t>イノウエ</t>
    </rPh>
    <rPh sb="15" eb="17">
      <t>シゲヒサ</t>
    </rPh>
    <phoneticPr fontId="3"/>
  </si>
  <si>
    <t>井上重久</t>
    <rPh sb="0" eb="2">
      <t>イノウエ</t>
    </rPh>
    <rPh sb="2" eb="4">
      <t>シゲヒサ</t>
    </rPh>
    <phoneticPr fontId="3"/>
  </si>
  <si>
    <t>742-0041</t>
  </si>
  <si>
    <t>0820-
47-2944</t>
  </si>
  <si>
    <t>ｸﾞﾙｰﾌﾟﾎｰﾑｼﾏﾉｶﾞｸｴﾝ</t>
    <phoneticPr fontId="3"/>
  </si>
  <si>
    <t>ｸﾞﾙｰﾌﾟﾎｰﾑｱｿｶﾉｿﾉ</t>
    <phoneticPr fontId="3"/>
  </si>
  <si>
    <t>徳永あけみ</t>
    <rPh sb="0" eb="2">
      <t>トクナガ</t>
    </rPh>
    <phoneticPr fontId="14"/>
  </si>
  <si>
    <t>759-2222</t>
    <phoneticPr fontId="3"/>
  </si>
  <si>
    <t>0837-
52-4565</t>
    <phoneticPr fontId="3"/>
  </si>
  <si>
    <t>ｼｮｳｶﾞｲｼｬｸﾞﾙｰﾌﾟﾎｰﾑｺｳﾘｮｳｴﾝ</t>
    <phoneticPr fontId="3"/>
  </si>
  <si>
    <t>ｸﾞﾙｰﾌﾟﾎｰﾑｸﾒ</t>
    <phoneticPr fontId="3"/>
  </si>
  <si>
    <t>松本潤二郎</t>
    <rPh sb="0" eb="2">
      <t>マツモト</t>
    </rPh>
    <rPh sb="2" eb="3">
      <t>ジュン</t>
    </rPh>
    <rPh sb="3" eb="5">
      <t>ジロウ</t>
    </rPh>
    <phoneticPr fontId="14"/>
  </si>
  <si>
    <t>ｼｮｳｶﾞｲｼｬｼｴﾝﾎｰﾑｵｱｼｽ</t>
    <phoneticPr fontId="3"/>
  </si>
  <si>
    <t>ｸﾞﾙｰﾌﾟﾎｰﾑﾋﾞﾘｰﾌﾞ</t>
    <phoneticPr fontId="3"/>
  </si>
  <si>
    <t>国立病院機構
山口宇部
医療センター</t>
    <rPh sb="0" eb="2">
      <t>コクリツ</t>
    </rPh>
    <rPh sb="2" eb="4">
      <t>ビョウイン</t>
    </rPh>
    <rPh sb="4" eb="6">
      <t>キコウ</t>
    </rPh>
    <rPh sb="7" eb="9">
      <t>ヤマグチ</t>
    </rPh>
    <rPh sb="9" eb="11">
      <t>ウベ</t>
    </rPh>
    <rPh sb="12" eb="14">
      <t>イリョウ</t>
    </rPh>
    <phoneticPr fontId="3"/>
  </si>
  <si>
    <t>子育て支援センター
しらさぎキッズ小郡</t>
    <rPh sb="0" eb="2">
      <t>コソダ</t>
    </rPh>
    <rPh sb="3" eb="5">
      <t>シエン</t>
    </rPh>
    <rPh sb="17" eb="19">
      <t>オゴオリ</t>
    </rPh>
    <phoneticPr fontId="2"/>
  </si>
  <si>
    <t>ＮＰＯ法人
子育て支援センター
しらさぎキッズ</t>
    <rPh sb="3" eb="5">
      <t>ホウジン</t>
    </rPh>
    <rPh sb="6" eb="8">
      <t>コソダ</t>
    </rPh>
    <rPh sb="9" eb="11">
      <t>シエン</t>
    </rPh>
    <phoneticPr fontId="2"/>
  </si>
  <si>
    <t>〇</t>
    <phoneticPr fontId="3"/>
  </si>
  <si>
    <t>きっずはぐ</t>
  </si>
  <si>
    <t>ＮＰＯ法人
はぐ</t>
    <rPh sb="3" eb="5">
      <t>ホウジン</t>
    </rPh>
    <phoneticPr fontId="3"/>
  </si>
  <si>
    <t>なないろ</t>
  </si>
  <si>
    <t>ＮＰＯ法人
たんぽぽわたげの会</t>
    <rPh sb="3" eb="5">
      <t>ホウジン</t>
    </rPh>
    <rPh sb="14" eb="15">
      <t>カイ</t>
    </rPh>
    <phoneticPr fontId="3"/>
  </si>
  <si>
    <t>児童デイサービス
３びきのこぶた</t>
    <rPh sb="0" eb="2">
      <t>ジドウ</t>
    </rPh>
    <phoneticPr fontId="3"/>
  </si>
  <si>
    <t>ＮＰＯ法人
３びきのこぶた</t>
    <rPh sb="3" eb="5">
      <t>ホウジン</t>
    </rPh>
    <phoneticPr fontId="3"/>
  </si>
  <si>
    <t>社会福祉法人
千花千彩
（赤瀬洋介）</t>
    <rPh sb="0" eb="6">
      <t>シャカイフクシホウジン</t>
    </rPh>
    <rPh sb="7" eb="8">
      <t>セン</t>
    </rPh>
    <rPh sb="8" eb="9">
      <t>ハナ</t>
    </rPh>
    <rPh sb="9" eb="10">
      <t>セン</t>
    </rPh>
    <rPh sb="10" eb="11">
      <t>アヤ</t>
    </rPh>
    <rPh sb="13" eb="15">
      <t>アカセ</t>
    </rPh>
    <rPh sb="15" eb="17">
      <t>ヨウスケ</t>
    </rPh>
    <rPh sb="17" eb="18">
      <t>ミツトシ</t>
    </rPh>
    <phoneticPr fontId="2"/>
  </si>
  <si>
    <t>外部サービス利用型
ショートステイ</t>
    <rPh sb="0" eb="2">
      <t>ガイブ</t>
    </rPh>
    <rPh sb="6" eb="8">
      <t>リヨウ</t>
    </rPh>
    <phoneticPr fontId="3"/>
  </si>
  <si>
    <t>日中サービス支援型
ショートステイ</t>
    <rPh sb="0" eb="2">
      <t>ニッチュウ</t>
    </rPh>
    <rPh sb="6" eb="8">
      <t>シエン</t>
    </rPh>
    <rPh sb="8" eb="9">
      <t>ガタ</t>
    </rPh>
    <phoneticPr fontId="3"/>
  </si>
  <si>
    <t>私の家
Ｗｏｒｋ　Ｓｐａｃｅ</t>
    <rPh sb="0" eb="1">
      <t>ワタシ</t>
    </rPh>
    <rPh sb="2" eb="3">
      <t>イエ</t>
    </rPh>
    <phoneticPr fontId="3"/>
  </si>
  <si>
    <t>障がい者デイサービスセンター
ディオ・ルーチェ</t>
    <rPh sb="0" eb="1">
      <t>ショウ</t>
    </rPh>
    <rPh sb="3" eb="4">
      <t>シャ</t>
    </rPh>
    <phoneticPr fontId="3"/>
  </si>
  <si>
    <t>ハートハウス大歳
小規模多機能型
居宅介護</t>
    <rPh sb="6" eb="8">
      <t>オオトシ</t>
    </rPh>
    <rPh sb="9" eb="12">
      <t>ショウキボ</t>
    </rPh>
    <rPh sb="12" eb="16">
      <t>タキノウガタ</t>
    </rPh>
    <rPh sb="17" eb="19">
      <t>キョタク</t>
    </rPh>
    <rPh sb="19" eb="21">
      <t>カイゴ</t>
    </rPh>
    <phoneticPr fontId="2"/>
  </si>
  <si>
    <t>b o r d e r l e s s
w o r k</t>
    <phoneticPr fontId="4"/>
  </si>
  <si>
    <t>障害福祉サービス
事業所「ハイツふなき」</t>
    <rPh sb="0" eb="2">
      <t>ショウガイ</t>
    </rPh>
    <rPh sb="2" eb="4">
      <t>フクシ</t>
    </rPh>
    <rPh sb="9" eb="12">
      <t>ジギョウショ</t>
    </rPh>
    <phoneticPr fontId="3"/>
  </si>
  <si>
    <t>私の家
W o r k S p a c e</t>
    <rPh sb="0" eb="1">
      <t>ワタシ</t>
    </rPh>
    <rPh sb="2" eb="3">
      <t>イエ</t>
    </rPh>
    <phoneticPr fontId="3"/>
  </si>
  <si>
    <t>ｼｮｳｶﾞｲﾌｸｼｻｰﾋﾞｽｼﾞｷﾞｮｳｼｮﾔｽｵｶｴﾝ</t>
    <phoneticPr fontId="3"/>
  </si>
  <si>
    <t>綾羅木新町1丁目16-15</t>
  </si>
  <si>
    <t>751-0853</t>
  </si>
  <si>
    <t>750-0028</t>
  </si>
  <si>
    <t>083-250-8210</t>
  </si>
  <si>
    <t>ｼｮｳｶﾞｲﾌｸｼｻｰﾋﾞｽｽﾐﾚﾉｵｶ</t>
  </si>
  <si>
    <t>豊浦町大字黒井10097番地50</t>
    <rPh sb="0" eb="3">
      <t>トヨウラチョウ</t>
    </rPh>
    <rPh sb="3" eb="5">
      <t>オオアザ</t>
    </rPh>
    <rPh sb="5" eb="7">
      <t>クロイ</t>
    </rPh>
    <rPh sb="12" eb="14">
      <t>バンチ</t>
    </rPh>
    <phoneticPr fontId="3"/>
  </si>
  <si>
    <t>ﾎｯﾄﾎｰﾑｲｯﾎﾟｼｬ</t>
    <phoneticPr fontId="3"/>
  </si>
  <si>
    <t>ﾜｰｸﾊｳｽｲｯﾎﾟｼｬ</t>
    <phoneticPr fontId="3"/>
  </si>
  <si>
    <t>ﾀﾞｲﾆｸﾞﾘｰﾝﾌｧｰﾑﾚﾝ</t>
    <phoneticPr fontId="3"/>
  </si>
  <si>
    <t>ﾌｸｻｲｻｰﾋﾞｽｶｼﾞｸﾘ</t>
    <phoneticPr fontId="3"/>
  </si>
  <si>
    <t>ワークステーション
ほっぷ</t>
    <phoneticPr fontId="3"/>
  </si>
  <si>
    <t>就労育成事業所
花くじら</t>
    <rPh sb="8" eb="9">
      <t>ハナ</t>
    </rPh>
    <phoneticPr fontId="3"/>
  </si>
  <si>
    <t>特定非営利活動法人　障害者自立就労支援　メッセージ　花くじら</t>
    <phoneticPr fontId="3"/>
  </si>
  <si>
    <t>ｼｭｳﾛｳｲｸｾｲｼﾞｷﾞｮｳｼｮﾊﾅｸｼﾞﾗ</t>
    <phoneticPr fontId="3"/>
  </si>
  <si>
    <t>西村　三憲</t>
    <rPh sb="0" eb="2">
      <t>ニシムラ</t>
    </rPh>
    <rPh sb="3" eb="5">
      <t>ミツノリ</t>
    </rPh>
    <phoneticPr fontId="3"/>
  </si>
  <si>
    <t>ﾋｴﾀﾞﾌｧｸﾄﾘｰ</t>
  </si>
  <si>
    <t>○</t>
    <phoneticPr fontId="3"/>
  </si>
  <si>
    <t>ＮＰＯ法人
虹のかけ橋
（岡田好重）</t>
    <rPh sb="3" eb="5">
      <t>ホウジン</t>
    </rPh>
    <rPh sb="6" eb="7">
      <t>ニジ</t>
    </rPh>
    <rPh sb="10" eb="11">
      <t>ハシ</t>
    </rPh>
    <rPh sb="13" eb="15">
      <t>オカダ</t>
    </rPh>
    <rPh sb="15" eb="16">
      <t>ヨシ</t>
    </rPh>
    <rPh sb="16" eb="17">
      <t>シゲ</t>
    </rPh>
    <phoneticPr fontId="3"/>
  </si>
  <si>
    <t>ＮＰＯ法人
太陽
（山本太郎）</t>
    <rPh sb="3" eb="5">
      <t>ホウジン</t>
    </rPh>
    <rPh sb="6" eb="8">
      <t>タイヨウ</t>
    </rPh>
    <rPh sb="10" eb="12">
      <t>ヤマモト</t>
    </rPh>
    <rPh sb="12" eb="14">
      <t>タロウ</t>
    </rPh>
    <phoneticPr fontId="3"/>
  </si>
  <si>
    <t>佐藤　拓生</t>
    <rPh sb="0" eb="2">
      <t>サトウ</t>
    </rPh>
    <rPh sb="3" eb="5">
      <t>タクオ</t>
    </rPh>
    <phoneticPr fontId="2"/>
  </si>
  <si>
    <t>755-0152</t>
    <phoneticPr fontId="3"/>
  </si>
  <si>
    <t>0836-
43-6211</t>
    <phoneticPr fontId="3"/>
  </si>
  <si>
    <t>ｾﾙﾌﾟﾅﾝﾌﾟｳ</t>
    <phoneticPr fontId="3"/>
  </si>
  <si>
    <t>セルプときわ</t>
    <phoneticPr fontId="2"/>
  </si>
  <si>
    <t>ｾﾙﾌﾟﾄｷﾜ</t>
    <phoneticPr fontId="3"/>
  </si>
  <si>
    <t>ｺｳﾘｮｳｴﾝ</t>
    <phoneticPr fontId="3"/>
  </si>
  <si>
    <t>755-
0806</t>
    <phoneticPr fontId="3"/>
  </si>
  <si>
    <t>0836-
38-8111</t>
    <phoneticPr fontId="3"/>
  </si>
  <si>
    <t>ﾜﾀｼﾉｲｴﾜｰｸｽﾍﾟｰｽ</t>
    <phoneticPr fontId="3"/>
  </si>
  <si>
    <t>ﾃﾞｲｻｰﾋﾞｽｾﾝﾀｰﾕｳ</t>
    <phoneticPr fontId="3"/>
  </si>
  <si>
    <t>ﾜｰｸｽﾍﾟｰｽｿｳ</t>
    <phoneticPr fontId="3"/>
  </si>
  <si>
    <t>ｼｮｳｶﾞｲｼｬﾃﾞｲｻｰﾋﾞｽｾﾝﾀｰﾃﾞｨｵﾙｰﾁｪ</t>
    <phoneticPr fontId="3"/>
  </si>
  <si>
    <t>社会福祉法人
むべの里光栄
（隅田典代）</t>
    <rPh sb="0" eb="6">
      <t>シャカイフクシホウジン</t>
    </rPh>
    <rPh sb="10" eb="11">
      <t>サト</t>
    </rPh>
    <rPh sb="11" eb="13">
      <t>コウエイ</t>
    </rPh>
    <rPh sb="15" eb="17">
      <t>スミダ</t>
    </rPh>
    <rPh sb="17" eb="19">
      <t>ノリヨ</t>
    </rPh>
    <phoneticPr fontId="2"/>
  </si>
  <si>
    <t>社会福祉法人
むべの里光栄</t>
    <rPh sb="0" eb="2">
      <t>シャカイ</t>
    </rPh>
    <rPh sb="2" eb="4">
      <t>フクシ</t>
    </rPh>
    <rPh sb="4" eb="6">
      <t>ホウジン</t>
    </rPh>
    <rPh sb="10" eb="11">
      <t>サト</t>
    </rPh>
    <rPh sb="11" eb="13">
      <t>コウエイ</t>
    </rPh>
    <phoneticPr fontId="3"/>
  </si>
  <si>
    <t>759-0207</t>
    <phoneticPr fontId="3"/>
  </si>
  <si>
    <t>0836-
38-8501</t>
    <phoneticPr fontId="3"/>
  </si>
  <si>
    <t>0836-
38-8880</t>
    <phoneticPr fontId="3"/>
  </si>
  <si>
    <t>759-
0204</t>
    <phoneticPr fontId="3"/>
  </si>
  <si>
    <t>ｻｲｾｲｶｲﾔﾏｸﾞﾁﾁｲｷｹｱｾﾝﾀｰﾅﾃﾞｼｺｴﾝﾃﾞｲｻｰﾋﾞｽｾﾝﾀｰ</t>
    <phoneticPr fontId="3"/>
  </si>
  <si>
    <t>障害者支援施設 
ひらきの里</t>
    <phoneticPr fontId="2"/>
  </si>
  <si>
    <t>社会福祉法人
ひらきの里</t>
    <phoneticPr fontId="2"/>
  </si>
  <si>
    <t>ｼｮｳｶﾞｲｼｬｼｴﾝｼｾﾂﾋﾗｷﾉｻﾄ</t>
    <phoneticPr fontId="3"/>
  </si>
  <si>
    <t>ウッド・ムーン</t>
    <phoneticPr fontId="2"/>
  </si>
  <si>
    <t>ＮＰＯ法人
山口ウッドムーン
ネットワーク</t>
    <phoneticPr fontId="2"/>
  </si>
  <si>
    <t>ｳｯﾄﾞﾑｰﾝ</t>
    <phoneticPr fontId="3"/>
  </si>
  <si>
    <t>田中　優子</t>
    <rPh sb="3" eb="5">
      <t>ユウコ</t>
    </rPh>
    <phoneticPr fontId="3"/>
  </si>
  <si>
    <t>ﾗｲﾌｻﾎﾟｰﾄｱｲｼﾝ</t>
    <phoneticPr fontId="3"/>
  </si>
  <si>
    <t>社会福祉法人
ふしの学園</t>
    <phoneticPr fontId="3"/>
  </si>
  <si>
    <t>ﾌｼﾉｶﾞｸｴﾝﾐﾔﾉﾉｻﾄ</t>
    <phoneticPr fontId="3"/>
  </si>
  <si>
    <t>社会福祉法人
るりがくえん</t>
    <phoneticPr fontId="3"/>
  </si>
  <si>
    <t>鋳銭司10812-1</t>
    <phoneticPr fontId="3"/>
  </si>
  <si>
    <t>ﾙﾘｶﾞｸｴﾝ</t>
    <phoneticPr fontId="3"/>
  </si>
  <si>
    <t>社会福祉法人
親誠会</t>
    <phoneticPr fontId="3"/>
  </si>
  <si>
    <t>ｼｮｳｶﾞｲｼｬｼｴﾝｼｾﾂﾔﾏｸﾞﾁｱｲｵｴﾝ</t>
    <phoneticPr fontId="3"/>
  </si>
  <si>
    <t>夢のみずうみ村
山口デイサービス
センター</t>
    <phoneticPr fontId="2"/>
  </si>
  <si>
    <t>ﾕﾒﾉﾐｽﾞｳﾐﾑﾗﾔﾏｸﾞﾁﾃﾞｲｻｰﾋﾞｽｾﾝﾀｰ</t>
    <phoneticPr fontId="3"/>
  </si>
  <si>
    <t>ＮＰＯ法人
ラブコミュニティライフ</t>
    <phoneticPr fontId="3"/>
  </si>
  <si>
    <t>753-0212</t>
    <phoneticPr fontId="3"/>
  </si>
  <si>
    <t>083-
927-4470</t>
    <phoneticPr fontId="3"/>
  </si>
  <si>
    <t>ｾｲｶﾂｶｲｺﾞｼﾞｷﾞｮｳｼｮﾎﾟｯｹ</t>
    <phoneticPr fontId="3"/>
  </si>
  <si>
    <t>753-0871</t>
    <phoneticPr fontId="3"/>
  </si>
  <si>
    <t>083-
922-0170</t>
    <phoneticPr fontId="3"/>
  </si>
  <si>
    <t>ﾊｰﾄﾊｳｽｵｵﾄｼﾀｷﾉｳﾎｰﾑ</t>
    <phoneticPr fontId="3"/>
  </si>
  <si>
    <t>ＮＰＯ法人
Ohana</t>
    <rPh sb="3" eb="5">
      <t>ホウジン</t>
    </rPh>
    <phoneticPr fontId="3"/>
  </si>
  <si>
    <t>ＮＰＯ法人
Ohana
（大津　友子）</t>
    <rPh sb="13" eb="15">
      <t>オオツ</t>
    </rPh>
    <rPh sb="16" eb="18">
      <t>トモコ</t>
    </rPh>
    <phoneticPr fontId="3"/>
  </si>
  <si>
    <t>大津　友子</t>
    <rPh sb="0" eb="2">
      <t>オオツ</t>
    </rPh>
    <rPh sb="3" eb="5">
      <t>トモコ</t>
    </rPh>
    <phoneticPr fontId="3"/>
  </si>
  <si>
    <t>754-0020</t>
    <phoneticPr fontId="3"/>
  </si>
  <si>
    <t>Ｏｈａｎａ</t>
    <phoneticPr fontId="3"/>
  </si>
  <si>
    <t>753-0211</t>
    <phoneticPr fontId="3"/>
  </si>
  <si>
    <t>ｵﾊﾅ</t>
    <phoneticPr fontId="3"/>
  </si>
  <si>
    <t>萩市障害者
支援施設
さんみ苑</t>
    <phoneticPr fontId="2"/>
  </si>
  <si>
    <t>阿武　利明</t>
    <rPh sb="0" eb="2">
      <t>アブ</t>
    </rPh>
    <rPh sb="3" eb="5">
      <t>トシアキ</t>
    </rPh>
    <phoneticPr fontId="2"/>
  </si>
  <si>
    <t>ﾊｷﾞｼｼｮｳｶﾞｲｼｬｼｴﾝｼｾﾂｻﾝﾐｴﾝ</t>
    <phoneticPr fontId="3"/>
  </si>
  <si>
    <t>ﾔﾏｸﾞﾁｺﾛﾆｰﾜｰｸｾﾝﾀｰ</t>
    <phoneticPr fontId="3"/>
  </si>
  <si>
    <t>ﾎｳﾌｼｵｵﾋﾗｴﾝ</t>
    <phoneticPr fontId="3"/>
  </si>
  <si>
    <t>ﾎｳﾌｼｱｲｺｳｴﾝ</t>
    <phoneticPr fontId="3"/>
  </si>
  <si>
    <t>ﾀﾞｲｲﾁｼｮｳｾｲｴﾝ</t>
    <phoneticPr fontId="3"/>
  </si>
  <si>
    <t>ﾀﾞｲﾆｼｮｳｾｲｴﾝ</t>
    <phoneticPr fontId="3"/>
  </si>
  <si>
    <t>杉岡弘基</t>
    <rPh sb="0" eb="2">
      <t>スギオカ</t>
    </rPh>
    <rPh sb="2" eb="3">
      <t>ヒロシ</t>
    </rPh>
    <rPh sb="3" eb="4">
      <t>モト</t>
    </rPh>
    <phoneticPr fontId="3"/>
  </si>
  <si>
    <t>ｻｻﾐｴﾝ</t>
    <phoneticPr fontId="3"/>
  </si>
  <si>
    <t>中島　伸明</t>
    <rPh sb="0" eb="2">
      <t>ナカシマ</t>
    </rPh>
    <rPh sb="3" eb="5">
      <t>ノブアキ</t>
    </rPh>
    <phoneticPr fontId="3"/>
  </si>
  <si>
    <t>ﾀﾞｲﾆｼﾗｶﾊﾞｴﾝ</t>
    <phoneticPr fontId="3"/>
  </si>
  <si>
    <t>ＮＰＯ法人
テンダーハート
DonMin</t>
    <rPh sb="3" eb="5">
      <t>ホウジン</t>
    </rPh>
    <phoneticPr fontId="3"/>
  </si>
  <si>
    <t>岡田　好重</t>
    <rPh sb="0" eb="2">
      <t>オカダ</t>
    </rPh>
    <rPh sb="3" eb="4">
      <t>ヨシ</t>
    </rPh>
    <rPh sb="4" eb="5">
      <t>シゲ</t>
    </rPh>
    <phoneticPr fontId="3"/>
  </si>
  <si>
    <t>ﾆｼﾞﾉｶｹﾊｼ</t>
    <phoneticPr fontId="3"/>
  </si>
  <si>
    <t>デイジーくらぶ</t>
    <phoneticPr fontId="3"/>
  </si>
  <si>
    <t>社会福祉法人
光仁会</t>
    <rPh sb="0" eb="6">
      <t>シャカイフクシホウジン</t>
    </rPh>
    <rPh sb="7" eb="8">
      <t>ヒカリ</t>
    </rPh>
    <rPh sb="8" eb="9">
      <t>ジン</t>
    </rPh>
    <rPh sb="9" eb="10">
      <t>カイ</t>
    </rPh>
    <phoneticPr fontId="2"/>
  </si>
  <si>
    <t>社会福祉法人
光仁会
（市川　喜久子）</t>
    <rPh sb="12" eb="14">
      <t>イチカワ</t>
    </rPh>
    <rPh sb="15" eb="18">
      <t>キクコ</t>
    </rPh>
    <phoneticPr fontId="3"/>
  </si>
  <si>
    <t>竹内　俊路</t>
    <rPh sb="0" eb="2">
      <t>タケウチ</t>
    </rPh>
    <rPh sb="3" eb="4">
      <t>トシ</t>
    </rPh>
    <rPh sb="4" eb="5">
      <t>ロ</t>
    </rPh>
    <phoneticPr fontId="3"/>
  </si>
  <si>
    <t>福祉メイキングスタジオうみべ</t>
    <rPh sb="0" eb="2">
      <t>フクシ</t>
    </rPh>
    <phoneticPr fontId="3"/>
  </si>
  <si>
    <t>株式会社
福祉メイキングスタジオ</t>
    <rPh sb="0" eb="2">
      <t>カブシキ</t>
    </rPh>
    <rPh sb="2" eb="4">
      <t>カイシャ</t>
    </rPh>
    <rPh sb="5" eb="7">
      <t>フクシ</t>
    </rPh>
    <phoneticPr fontId="4"/>
  </si>
  <si>
    <t>株式会社
福祉メイキングスタジオ
（前﨑　知樹）</t>
    <rPh sb="0" eb="2">
      <t>カブシキ</t>
    </rPh>
    <rPh sb="2" eb="4">
      <t>カイシャ</t>
    </rPh>
    <rPh sb="5" eb="7">
      <t>フクシ</t>
    </rPh>
    <rPh sb="18" eb="20">
      <t>マエサキ</t>
    </rPh>
    <rPh sb="21" eb="23">
      <t>トモキ</t>
    </rPh>
    <phoneticPr fontId="4"/>
  </si>
  <si>
    <t>前﨑　知樹</t>
    <rPh sb="0" eb="2">
      <t>マエサキ</t>
    </rPh>
    <rPh sb="3" eb="5">
      <t>トモキ</t>
    </rPh>
    <phoneticPr fontId="3"/>
  </si>
  <si>
    <t>743-0007</t>
  </si>
  <si>
    <t>0833-
48-8232</t>
  </si>
  <si>
    <t>ﾌｸｼﾒｲｷﾝｸﾞｽﾀｼﾞｵｳﾐﾍﾞ</t>
  </si>
  <si>
    <t>福田之広</t>
    <rPh sb="0" eb="2">
      <t>フクダ</t>
    </rPh>
    <rPh sb="2" eb="3">
      <t>コレ</t>
    </rPh>
    <rPh sb="3" eb="4">
      <t>ヒロ</t>
    </rPh>
    <phoneticPr fontId="3"/>
  </si>
  <si>
    <t>ｼｮｳｶﾞｲｼｬｼｴﾝｼｾﾂﾂｸｼｴﾝ</t>
    <phoneticPr fontId="3"/>
  </si>
  <si>
    <t>746-0001</t>
    <phoneticPr fontId="3"/>
  </si>
  <si>
    <t>0834-
33-8960</t>
    <phoneticPr fontId="3"/>
  </si>
  <si>
    <t>ｻﾙﾋﾞｱﾉｲｴｼﾝﾅﾝﾖｳ</t>
    <phoneticPr fontId="3"/>
  </si>
  <si>
    <t>デイサービスセンター
けあぽーと　きゃんぱす</t>
    <phoneticPr fontId="3"/>
  </si>
  <si>
    <t>有限会社
ケアポート徳山</t>
    <rPh sb="0" eb="2">
      <t>ユウゲン</t>
    </rPh>
    <rPh sb="2" eb="4">
      <t>カイシャ</t>
    </rPh>
    <rPh sb="10" eb="12">
      <t>トクヤマ</t>
    </rPh>
    <phoneticPr fontId="2"/>
  </si>
  <si>
    <t>有限会社
ケアポート徳山
（服部　恭弥）</t>
    <rPh sb="0" eb="2">
      <t>ユウゲン</t>
    </rPh>
    <rPh sb="2" eb="4">
      <t>カイシャ</t>
    </rPh>
    <rPh sb="10" eb="12">
      <t>トクヤマ</t>
    </rPh>
    <rPh sb="14" eb="16">
      <t>ハットリ</t>
    </rPh>
    <rPh sb="17" eb="19">
      <t>キョウヤ</t>
    </rPh>
    <phoneticPr fontId="3"/>
  </si>
  <si>
    <t>746-0022</t>
    <phoneticPr fontId="3"/>
  </si>
  <si>
    <t>0834-
31-0200</t>
    <phoneticPr fontId="3"/>
  </si>
  <si>
    <t>ﾃﾞｲｻｰﾋﾞｽｾﾝﾀｰｹｱﾎﾟｰﾄｷｬﾝﾊﾟｽ</t>
    <phoneticPr fontId="3"/>
  </si>
  <si>
    <t>756-0817</t>
    <phoneticPr fontId="3"/>
  </si>
  <si>
    <t>ｼﾃｲｼｮｳｶﾞｲｼｬｼｴﾝｼｾﾂﾐﾂﾊﾞｴﾝ</t>
    <phoneticPr fontId="3"/>
  </si>
  <si>
    <t>0836-
83-1203</t>
    <phoneticPr fontId="3"/>
  </si>
  <si>
    <t>ｼﾃｲｼｮｳｶﾞｲﾌｸｼｻｰﾋﾞｽｼﾞｷﾞｮｳｼｮﾉｿﾞﾐｴﾝ</t>
    <phoneticPr fontId="3"/>
  </si>
  <si>
    <t>ｼﾞｮｳﾅﾝｶﾞｸｴﾝﾀﾞｲﾆｺｳｾイブ</t>
    <phoneticPr fontId="3"/>
  </si>
  <si>
    <t xml:space="preserve">
なぎさハウス
生活介護事業所
</t>
    <rPh sb="8" eb="10">
      <t>セイカツ</t>
    </rPh>
    <rPh sb="10" eb="12">
      <t>カイゴ</t>
    </rPh>
    <rPh sb="12" eb="15">
      <t>ジギョウショ</t>
    </rPh>
    <phoneticPr fontId="3"/>
  </si>
  <si>
    <t xml:space="preserve">
株式会社
天吉屋
</t>
    <rPh sb="1" eb="3">
      <t>カブシキ</t>
    </rPh>
    <rPh sb="3" eb="5">
      <t>カイシャ</t>
    </rPh>
    <rPh sb="6" eb="7">
      <t>テン</t>
    </rPh>
    <rPh sb="7" eb="8">
      <t>キチ</t>
    </rPh>
    <rPh sb="8" eb="9">
      <t>ヤ</t>
    </rPh>
    <phoneticPr fontId="3"/>
  </si>
  <si>
    <t>株式会社
天吉屋
（木村千鶴子）</t>
    <rPh sb="0" eb="2">
      <t>カブシキ</t>
    </rPh>
    <rPh sb="2" eb="4">
      <t>カイシャ</t>
    </rPh>
    <rPh sb="5" eb="8">
      <t>テンキチヤ</t>
    </rPh>
    <rPh sb="10" eb="12">
      <t>キムラ</t>
    </rPh>
    <rPh sb="12" eb="15">
      <t>チヅコ</t>
    </rPh>
    <phoneticPr fontId="3"/>
  </si>
  <si>
    <t>742-1502</t>
    <phoneticPr fontId="3"/>
  </si>
  <si>
    <t>0820-
25-1486</t>
    <phoneticPr fontId="3"/>
  </si>
  <si>
    <t>ﾅｷﾞｻﾊｳｽｾｲｶﾂｶｲｺﾞｼﾞｷﾞｮｳｼｮ</t>
    <phoneticPr fontId="3"/>
  </si>
  <si>
    <t>ﾙﾘﾜｰｸｽ</t>
    <phoneticPr fontId="3"/>
  </si>
  <si>
    <t>宿泊型22</t>
    <rPh sb="0" eb="3">
      <t>シュクハクガタ</t>
    </rPh>
    <phoneticPr fontId="3"/>
  </si>
  <si>
    <t>ﾘﾌﾚﾉｲｴ</t>
    <phoneticPr fontId="3"/>
  </si>
  <si>
    <t>セルプ　ジョブ・
アソシエイト</t>
    <phoneticPr fontId="3"/>
  </si>
  <si>
    <t>755-0808</t>
    <phoneticPr fontId="4"/>
  </si>
  <si>
    <t>0836-
38-8550</t>
    <phoneticPr fontId="4"/>
  </si>
  <si>
    <t>ｾﾙﾌﾟｼﾞｮﾌﾞｱｿｼｴｲﾄ</t>
    <phoneticPr fontId="4"/>
  </si>
  <si>
    <t>アス・ワーク</t>
    <phoneticPr fontId="4"/>
  </si>
  <si>
    <t>753-0043</t>
    <phoneticPr fontId="3"/>
  </si>
  <si>
    <t>ｱｽﾜｰｸ</t>
    <phoneticPr fontId="4"/>
  </si>
  <si>
    <t>083-
929-3773</t>
    <phoneticPr fontId="3"/>
  </si>
  <si>
    <t>ｱｰｸｽﾔﾏｸﾞﾁ</t>
    <phoneticPr fontId="3"/>
  </si>
  <si>
    <t>株式会社
ライジング</t>
    <rPh sb="0" eb="4">
      <t>カブシキガイシャ</t>
    </rPh>
    <phoneticPr fontId="3"/>
  </si>
  <si>
    <t>中島　真哉</t>
    <rPh sb="0" eb="2">
      <t>ナカシマ</t>
    </rPh>
    <rPh sb="3" eb="4">
      <t>シン</t>
    </rPh>
    <rPh sb="4" eb="5">
      <t>カナ</t>
    </rPh>
    <phoneticPr fontId="3"/>
  </si>
  <si>
    <t>牟礼10084-1</t>
    <rPh sb="0" eb="2">
      <t>ムレ</t>
    </rPh>
    <phoneticPr fontId="4"/>
  </si>
  <si>
    <t>ﾎｳﾌｼｱｲｺｳｴﾝ</t>
    <phoneticPr fontId="4"/>
  </si>
  <si>
    <t>道源博美</t>
    <rPh sb="0" eb="1">
      <t>ミチ</t>
    </rPh>
    <rPh sb="1" eb="2">
      <t>ミナモト</t>
    </rPh>
    <rPh sb="2" eb="4">
      <t>ヒロミ</t>
    </rPh>
    <phoneticPr fontId="3"/>
  </si>
  <si>
    <t>ﾕﾒﾜｰｸｱｹﾎﾞﾉ</t>
    <phoneticPr fontId="4"/>
  </si>
  <si>
    <t>0836-
38-8020</t>
    <phoneticPr fontId="3"/>
  </si>
  <si>
    <t>社会福祉法人
青藍会</t>
    <rPh sb="0" eb="2">
      <t>シャカイ</t>
    </rPh>
    <rPh sb="2" eb="4">
      <t>フクシ</t>
    </rPh>
    <rPh sb="4" eb="6">
      <t>ホウジン</t>
    </rPh>
    <rPh sb="7" eb="8">
      <t>アオ</t>
    </rPh>
    <rPh sb="8" eb="9">
      <t>アイ</t>
    </rPh>
    <rPh sb="9" eb="10">
      <t>カイ</t>
    </rPh>
    <phoneticPr fontId="3"/>
  </si>
  <si>
    <t>社会福祉法人
青藍会
（阿武義人）</t>
    <rPh sb="0" eb="2">
      <t>シャカイ</t>
    </rPh>
    <rPh sb="2" eb="4">
      <t>フクシ</t>
    </rPh>
    <rPh sb="4" eb="6">
      <t>ホウジン</t>
    </rPh>
    <rPh sb="7" eb="8">
      <t>アオ</t>
    </rPh>
    <rPh sb="8" eb="9">
      <t>アイ</t>
    </rPh>
    <rPh sb="9" eb="10">
      <t>カイ</t>
    </rPh>
    <rPh sb="12" eb="14">
      <t>アブ</t>
    </rPh>
    <rPh sb="14" eb="16">
      <t>ヨシヒト</t>
    </rPh>
    <phoneticPr fontId="3"/>
  </si>
  <si>
    <t>ＮＰＯ法人かるみあ
（寺尾　賢治）</t>
    <rPh sb="11" eb="13">
      <t>テラオ</t>
    </rPh>
    <rPh sb="14" eb="16">
      <t>ケンジ</t>
    </rPh>
    <phoneticPr fontId="3"/>
  </si>
  <si>
    <t>ﾜｰｸｼｮｯﾌﾟﾔﾏｸﾞﾁ</t>
    <phoneticPr fontId="3"/>
  </si>
  <si>
    <t>745-1131</t>
    <phoneticPr fontId="3"/>
  </si>
  <si>
    <t>ｾﾙﾌﾟｵｶﾉﾂｼﾞ</t>
    <phoneticPr fontId="4"/>
  </si>
  <si>
    <t>ｾﾙﾌﾟﾌｼﾞﾔﾏ</t>
    <phoneticPr fontId="4"/>
  </si>
  <si>
    <t>有限会社
てご屋
自立支援センター</t>
    <phoneticPr fontId="3"/>
  </si>
  <si>
    <t>ﾕｳｹﾞﾝｶﾞｲｼｬﾃｺﾞﾔｼﾞﾘﾂｼｴﾝｾﾝﾀｰ</t>
    <phoneticPr fontId="3"/>
  </si>
  <si>
    <t>0836-
62-5717</t>
    <phoneticPr fontId="3"/>
  </si>
  <si>
    <t>ＪＩＺＯ</t>
    <phoneticPr fontId="3"/>
  </si>
  <si>
    <t>755-
0151</t>
    <phoneticPr fontId="3"/>
  </si>
  <si>
    <t>0836-
43-6525</t>
    <phoneticPr fontId="3"/>
  </si>
  <si>
    <t>ｼﾞｿﾞｳ</t>
    <phoneticPr fontId="3"/>
  </si>
  <si>
    <t>755-0241</t>
    <phoneticPr fontId="3"/>
  </si>
  <si>
    <t>753-0034</t>
    <phoneticPr fontId="3"/>
  </si>
  <si>
    <t>083-
923-9860</t>
    <phoneticPr fontId="3"/>
  </si>
  <si>
    <t>ワークステーション
大歳</t>
    <phoneticPr fontId="3"/>
  </si>
  <si>
    <t>ＮＰＯ法人
ふれあいの家
鴻の峯</t>
    <phoneticPr fontId="3"/>
  </si>
  <si>
    <t>ＮＰＯ法人
ふれあいの家
鴻の峯
（杉山節子）</t>
    <phoneticPr fontId="3"/>
  </si>
  <si>
    <t>菊本　尚吾</t>
    <rPh sb="0" eb="2">
      <t>キクモト</t>
    </rPh>
    <rPh sb="3" eb="5">
      <t>ショウゴ</t>
    </rPh>
    <phoneticPr fontId="3"/>
  </si>
  <si>
    <t>ﾜｰｸｽﾃｰｼｮﾝｵｵﾄｼ</t>
    <phoneticPr fontId="3"/>
  </si>
  <si>
    <t>ＮＰＯ法人
ラブコミュニティー
ライフ</t>
    <phoneticPr fontId="3"/>
  </si>
  <si>
    <t>753-0011</t>
    <phoneticPr fontId="3"/>
  </si>
  <si>
    <t>083-902-2180</t>
    <phoneticPr fontId="3"/>
  </si>
  <si>
    <t>ﾔﾏｸﾞﾁﾁｲｷｼｭｳﾛｳｹｲｿﾞｸｼｴﾝｼﾞｷﾞｮｳｼｮ</t>
    <phoneticPr fontId="3"/>
  </si>
  <si>
    <t>ﾙﾘｶﾞｸｴﾝｷﾗﾗﾕﾒｺｳﾎﾞｳ</t>
    <phoneticPr fontId="3"/>
  </si>
  <si>
    <t>754-
0031</t>
    <phoneticPr fontId="3"/>
  </si>
  <si>
    <t>就労継続支援Ｂ型
楽楽</t>
    <rPh sb="0" eb="2">
      <t>シュウロウ</t>
    </rPh>
    <rPh sb="2" eb="4">
      <t>ケイゾク</t>
    </rPh>
    <rPh sb="4" eb="6">
      <t>シエン</t>
    </rPh>
    <rPh sb="7" eb="8">
      <t>カタ</t>
    </rPh>
    <rPh sb="9" eb="10">
      <t>ラク</t>
    </rPh>
    <rPh sb="10" eb="11">
      <t>ラク</t>
    </rPh>
    <phoneticPr fontId="3"/>
  </si>
  <si>
    <t>一般社団法人
ゆりかごからはかばまで</t>
    <rPh sb="0" eb="6">
      <t>イッパンシャダンホウジン</t>
    </rPh>
    <phoneticPr fontId="3"/>
  </si>
  <si>
    <t>一般社団法人
ゆりかごからはかばまで（細井　幸子）</t>
    <rPh sb="19" eb="21">
      <t>ホソイ</t>
    </rPh>
    <rPh sb="22" eb="24">
      <t>サチコ</t>
    </rPh>
    <phoneticPr fontId="3"/>
  </si>
  <si>
    <t>754- 1101</t>
    <phoneticPr fontId="3"/>
  </si>
  <si>
    <t>ﾕﾘｶｺﾞｶﾗﾊｶﾊﾞﾏﾃﾞ</t>
    <phoneticPr fontId="3"/>
  </si>
  <si>
    <t>083-
976-5055</t>
    <phoneticPr fontId="3"/>
  </si>
  <si>
    <t>ｺﾞﾊﾝﾄﾞｺﾛﾘｭｳｱﾝ</t>
    <phoneticPr fontId="3"/>
  </si>
  <si>
    <t>就労継続支援Ｂ型
事業所　鮎の里</t>
    <rPh sb="0" eb="2">
      <t>シュウロウ</t>
    </rPh>
    <rPh sb="2" eb="4">
      <t>ケイゾク</t>
    </rPh>
    <rPh sb="4" eb="6">
      <t>シエン</t>
    </rPh>
    <rPh sb="7" eb="8">
      <t>ガタ</t>
    </rPh>
    <rPh sb="9" eb="12">
      <t>ジギョウショ</t>
    </rPh>
    <rPh sb="13" eb="14">
      <t>アユ</t>
    </rPh>
    <rPh sb="15" eb="16">
      <t>サト</t>
    </rPh>
    <phoneticPr fontId="3"/>
  </si>
  <si>
    <t>ＮＰＯ法人
ｆｅｌｉｃｅ</t>
    <rPh sb="3" eb="5">
      <t>ホウジン</t>
    </rPh>
    <phoneticPr fontId="3"/>
  </si>
  <si>
    <t>753-0817</t>
    <phoneticPr fontId="3"/>
  </si>
  <si>
    <t>083-901-5551</t>
    <phoneticPr fontId="3"/>
  </si>
  <si>
    <t>ｱﾕﾉｻﾄ</t>
    <phoneticPr fontId="3"/>
  </si>
  <si>
    <t>アークス新山口</t>
    <rPh sb="4" eb="5">
      <t>シン</t>
    </rPh>
    <rPh sb="5" eb="7">
      <t>ヤマグチ</t>
    </rPh>
    <phoneticPr fontId="3"/>
  </si>
  <si>
    <t>754-
0014</t>
    <phoneticPr fontId="3"/>
  </si>
  <si>
    <t>083-
929-3637</t>
    <phoneticPr fontId="3"/>
  </si>
  <si>
    <t>ｱｰｸｽｼﾝﾔﾏｸﾞﾁ</t>
    <phoneticPr fontId="3"/>
  </si>
  <si>
    <t>心の里あらいぶ</t>
    <rPh sb="0" eb="1">
      <t>ココロ</t>
    </rPh>
    <rPh sb="2" eb="3">
      <t>サト</t>
    </rPh>
    <phoneticPr fontId="3"/>
  </si>
  <si>
    <t>株式会社
アクト</t>
    <rPh sb="0" eb="4">
      <t>カブシキガイシャ</t>
    </rPh>
    <phoneticPr fontId="3"/>
  </si>
  <si>
    <t>株式会社アクト
（西山奈津美）</t>
    <rPh sb="0" eb="4">
      <t>カブシキガイシャ</t>
    </rPh>
    <rPh sb="9" eb="11">
      <t>ニシヤマ</t>
    </rPh>
    <rPh sb="11" eb="14">
      <t>ナツミ</t>
    </rPh>
    <phoneticPr fontId="3"/>
  </si>
  <si>
    <t>本郷伊吹</t>
    <rPh sb="0" eb="2">
      <t>ホンゴウ</t>
    </rPh>
    <rPh sb="2" eb="4">
      <t>イブキ</t>
    </rPh>
    <phoneticPr fontId="3"/>
  </si>
  <si>
    <t>ｺｺﾛﾉｻﾄｱﾗｲﾌﾞ</t>
    <phoneticPr fontId="3"/>
  </si>
  <si>
    <t>ｱﾈﾓﾈ</t>
    <phoneticPr fontId="3"/>
  </si>
  <si>
    <t>あねもね</t>
    <phoneticPr fontId="3"/>
  </si>
  <si>
    <t>ＮＰＯ法人
あねもね</t>
    <phoneticPr fontId="3"/>
  </si>
  <si>
    <t>ＮＰＯ法人
あねもね
（牛尾健一郎）</t>
    <rPh sb="12" eb="14">
      <t>ウシオ</t>
    </rPh>
    <rPh sb="14" eb="17">
      <t>ケンイチロウ</t>
    </rPh>
    <phoneticPr fontId="3"/>
  </si>
  <si>
    <t>758-
0073</t>
    <phoneticPr fontId="3"/>
  </si>
  <si>
    <t>0838-
21-5885</t>
    <phoneticPr fontId="3"/>
  </si>
  <si>
    <t>夢かれん</t>
    <phoneticPr fontId="3"/>
  </si>
  <si>
    <t>ﾔﾏｸﾞﾁｺﾛﾆｰｷｬﾝﾊﾟｽ</t>
    <phoneticPr fontId="3"/>
  </si>
  <si>
    <t>744-0033</t>
    <phoneticPr fontId="3"/>
  </si>
  <si>
    <t>0833-
43-8955</t>
    <phoneticPr fontId="3"/>
  </si>
  <si>
    <t>ﾕﾀｶｴﾝ</t>
    <phoneticPr fontId="3"/>
  </si>
  <si>
    <t>740-1212</t>
    <phoneticPr fontId="3"/>
  </si>
  <si>
    <t>0827-95-0588</t>
    <phoneticPr fontId="3"/>
  </si>
  <si>
    <t>ﾋﾖﾘﾉｻﾄ</t>
    <phoneticPr fontId="3"/>
  </si>
  <si>
    <t>プレジール・リフレ</t>
    <phoneticPr fontId="3"/>
  </si>
  <si>
    <t>742-0311</t>
    <phoneticPr fontId="3"/>
  </si>
  <si>
    <t>0827-28-5815</t>
    <phoneticPr fontId="3"/>
  </si>
  <si>
    <t>ﾌﾟﾚｼﾞｰﾙﾘﾌﾚ</t>
    <phoneticPr fontId="3"/>
  </si>
  <si>
    <t>743-0007</t>
    <phoneticPr fontId="3"/>
  </si>
  <si>
    <t>0833-
48-8232</t>
    <phoneticPr fontId="3"/>
  </si>
  <si>
    <t>ﾌｸｼﾒｲｷﾝｸﾞｽﾀｼﾞｵｳﾐﾍﾞ</t>
    <phoneticPr fontId="3"/>
  </si>
  <si>
    <t>松岡幸恵</t>
    <rPh sb="0" eb="2">
      <t>マツオカ</t>
    </rPh>
    <rPh sb="2" eb="4">
      <t>ユキエ</t>
    </rPh>
    <phoneticPr fontId="3"/>
  </si>
  <si>
    <t>ｻﾂｷｴﾝ</t>
    <phoneticPr fontId="3"/>
  </si>
  <si>
    <t>ふれあい作業所
「鹿音（かのん）」</t>
    <phoneticPr fontId="3"/>
  </si>
  <si>
    <t>社会福祉法人
鹿野福祉会</t>
    <phoneticPr fontId="3"/>
  </si>
  <si>
    <t>0834-
68-3213</t>
    <phoneticPr fontId="3"/>
  </si>
  <si>
    <t>ﾌﾚｱｲｻｷﾞｮｳｼｮｶﾉﾝ（ｶﾉﾝ）</t>
    <phoneticPr fontId="3"/>
  </si>
  <si>
    <t>田中　勉</t>
    <rPh sb="0" eb="2">
      <t>タナカ</t>
    </rPh>
    <rPh sb="3" eb="4">
      <t>ツトム</t>
    </rPh>
    <phoneticPr fontId="3"/>
  </si>
  <si>
    <t>746-0014</t>
    <phoneticPr fontId="3"/>
  </si>
  <si>
    <t>0834-
51-6526</t>
    <phoneticPr fontId="3"/>
  </si>
  <si>
    <t>ｼｬｶｲｼｭｳﾛｳｾﾝﾀｰｾﾙﾌﾟｼﾝﾅﾝﾖｳ</t>
    <phoneticPr fontId="3"/>
  </si>
  <si>
    <t>社会就労
センター
セルプ桜木</t>
    <rPh sb="0" eb="2">
      <t>シャカイ</t>
    </rPh>
    <rPh sb="2" eb="4">
      <t>シュウロウ</t>
    </rPh>
    <rPh sb="13" eb="15">
      <t>サクラギ</t>
    </rPh>
    <phoneticPr fontId="3"/>
  </si>
  <si>
    <t>745-0806</t>
    <phoneticPr fontId="3"/>
  </si>
  <si>
    <t>0834-
33-9260</t>
    <phoneticPr fontId="3"/>
  </si>
  <si>
    <t>ｼｬｶｲｼｭｳﾛｳｾﾝﾀｰｾﾙﾌﾟｻｸﾗｷﾞ</t>
    <phoneticPr fontId="3"/>
  </si>
  <si>
    <t>ワークあけぼの</t>
    <phoneticPr fontId="3"/>
  </si>
  <si>
    <t>ﾜｰｸｱｹﾎﾞﾉ</t>
    <phoneticPr fontId="3"/>
  </si>
  <si>
    <t>大田　浩美</t>
    <rPh sb="0" eb="2">
      <t>オオタ</t>
    </rPh>
    <rPh sb="3" eb="5">
      <t>ヒロミ</t>
    </rPh>
    <phoneticPr fontId="3"/>
  </si>
  <si>
    <t>757-0216</t>
    <phoneticPr fontId="3"/>
  </si>
  <si>
    <t>0836-
67-0188</t>
    <phoneticPr fontId="3"/>
  </si>
  <si>
    <t>社会福祉法人
ひとつの会</t>
    <rPh sb="0" eb="6">
      <t>シャカイフクシホウジン</t>
    </rPh>
    <rPh sb="11" eb="12">
      <t>カイ</t>
    </rPh>
    <phoneticPr fontId="3"/>
  </si>
  <si>
    <t>社会福祉法人
ひとつの会
（内田芳明）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ウチダ</t>
    </rPh>
    <rPh sb="16" eb="17">
      <t>カンバ</t>
    </rPh>
    <rPh sb="17" eb="18">
      <t>ア</t>
    </rPh>
    <phoneticPr fontId="3"/>
  </si>
  <si>
    <t>古谷夏子</t>
    <rPh sb="0" eb="2">
      <t>フルヤ</t>
    </rPh>
    <rPh sb="2" eb="4">
      <t>ナツコ</t>
    </rPh>
    <phoneticPr fontId="3"/>
  </si>
  <si>
    <t>大内御堀3802-1</t>
    <rPh sb="0" eb="2">
      <t>オオウチ</t>
    </rPh>
    <rPh sb="2" eb="4">
      <t>ミホリ</t>
    </rPh>
    <phoneticPr fontId="3"/>
  </si>
  <si>
    <t>ｼﾞﾘﾂｾｲｶﾂｴﾝｼﾞｮｼﾞｷﾞｮｳｼｮﾄｲﾛ</t>
    <phoneticPr fontId="3"/>
  </si>
  <si>
    <t>佐藤拓生</t>
    <rPh sb="0" eb="2">
      <t>サトウ</t>
    </rPh>
    <rPh sb="2" eb="3">
      <t>タク</t>
    </rPh>
    <rPh sb="3" eb="4">
      <t>ウ</t>
    </rPh>
    <phoneticPr fontId="14"/>
  </si>
  <si>
    <t>ｸﾞﾙｰﾌﾟﾎｰﾑｻﾝﾊｲﾂ</t>
    <phoneticPr fontId="3"/>
  </si>
  <si>
    <t>ｺｳｴｲﾎｰﾑ</t>
    <phoneticPr fontId="3"/>
  </si>
  <si>
    <t>ｸﾞﾙｰﾌﾟﾎｰﾑﾜﾀｼﾉｲｴ</t>
    <phoneticPr fontId="3"/>
  </si>
  <si>
    <t>759-0204</t>
    <phoneticPr fontId="3"/>
  </si>
  <si>
    <t>0836-
43-6300</t>
    <phoneticPr fontId="3"/>
  </si>
  <si>
    <t>ｳｨｽﾞﾗｲﾌｿｳ</t>
    <phoneticPr fontId="3"/>
  </si>
  <si>
    <t>ウィズライフ創
西宇部</t>
    <rPh sb="8" eb="9">
      <t>ニシ</t>
    </rPh>
    <rPh sb="9" eb="11">
      <t>ウベ</t>
    </rPh>
    <phoneticPr fontId="3"/>
  </si>
  <si>
    <t>ｳｨｽﾞﾗｲﾌｿｳﾆｼｳﾍﾞ</t>
    <phoneticPr fontId="3"/>
  </si>
  <si>
    <t>社会福祉法人
むべの里光栄</t>
    <rPh sb="0" eb="6">
      <t>シャカイフクシホウジン</t>
    </rPh>
    <rPh sb="10" eb="11">
      <t>サト</t>
    </rPh>
    <rPh sb="11" eb="13">
      <t>コウエイ</t>
    </rPh>
    <phoneticPr fontId="3"/>
  </si>
  <si>
    <t>ｸﾞﾙｰﾌﾟﾎｰﾑﾋﾗｷ</t>
    <phoneticPr fontId="3"/>
  </si>
  <si>
    <t>ﾙﾘｶﾞｸｴﾝﾎｰﾑ</t>
    <phoneticPr fontId="3"/>
  </si>
  <si>
    <t>ｹｱﾎｰﾑｶｶﾞﾔｷ</t>
    <phoneticPr fontId="3"/>
  </si>
  <si>
    <t>グループホームみなと</t>
    <phoneticPr fontId="14"/>
  </si>
  <si>
    <t>754-0893</t>
    <phoneticPr fontId="3"/>
  </si>
  <si>
    <t>083-
984-0007</t>
    <phoneticPr fontId="3"/>
  </si>
  <si>
    <t>ｸﾞﾙｰﾌﾟﾎｰﾑﾐﾅﾄ</t>
    <phoneticPr fontId="3"/>
  </si>
  <si>
    <t>グループホーム
ビューティー</t>
    <phoneticPr fontId="3"/>
  </si>
  <si>
    <t>一般社団法人
ゆりかごからはかばまで</t>
    <rPh sb="0" eb="2">
      <t>イッパン</t>
    </rPh>
    <rPh sb="2" eb="4">
      <t>シャダン</t>
    </rPh>
    <rPh sb="4" eb="6">
      <t>ホウジン</t>
    </rPh>
    <phoneticPr fontId="3"/>
  </si>
  <si>
    <t>一般社団法人
ゆりかごからはかばまで
（細井幸子）</t>
    <rPh sb="0" eb="2">
      <t>イッパン</t>
    </rPh>
    <rPh sb="2" eb="4">
      <t>シャダン</t>
    </rPh>
    <rPh sb="4" eb="6">
      <t>ホウジン</t>
    </rPh>
    <rPh sb="20" eb="21">
      <t>ホソ</t>
    </rPh>
    <rPh sb="21" eb="22">
      <t>イ</t>
    </rPh>
    <rPh sb="22" eb="23">
      <t>シアワ</t>
    </rPh>
    <rPh sb="23" eb="24">
      <t>コ</t>
    </rPh>
    <phoneticPr fontId="3"/>
  </si>
  <si>
    <t>083-987-0008</t>
    <phoneticPr fontId="3"/>
  </si>
  <si>
    <t>GH</t>
    <phoneticPr fontId="3"/>
  </si>
  <si>
    <t>ｸﾞﾙｰﾌﾟﾎｰﾑﾋﾞｭｰﾃｨｰ</t>
    <phoneticPr fontId="3"/>
  </si>
  <si>
    <t>阿武利明</t>
    <rPh sb="0" eb="2">
      <t>アブ</t>
    </rPh>
    <rPh sb="2" eb="4">
      <t>トシアキ</t>
    </rPh>
    <phoneticPr fontId="3"/>
  </si>
  <si>
    <t>0838-
27-5020</t>
    <phoneticPr fontId="3"/>
  </si>
  <si>
    <t>ひじわら
グループホーム</t>
    <phoneticPr fontId="3"/>
  </si>
  <si>
    <t>上田洋志</t>
    <rPh sb="0" eb="1">
      <t>ウエ</t>
    </rPh>
    <rPh sb="1" eb="2">
      <t>タ</t>
    </rPh>
    <rPh sb="2" eb="3">
      <t>ヨウ</t>
    </rPh>
    <rPh sb="3" eb="4">
      <t>ココロザシ</t>
    </rPh>
    <phoneticPr fontId="3"/>
  </si>
  <si>
    <t>0838-
21-7071</t>
    <phoneticPr fontId="3"/>
  </si>
  <si>
    <t>ﾋｼﾞﾜﾗｸﾞﾙｰﾌﾟﾎｰﾑ</t>
    <phoneticPr fontId="3"/>
  </si>
  <si>
    <t>747-0025</t>
    <phoneticPr fontId="3"/>
  </si>
  <si>
    <t>0835-
21-7901</t>
    <phoneticPr fontId="3"/>
  </si>
  <si>
    <t>ﾖﾂﾊﾞﾎｰﾑ</t>
    <phoneticPr fontId="3"/>
  </si>
  <si>
    <t>グループホーム
りたはうす</t>
    <phoneticPr fontId="3"/>
  </si>
  <si>
    <t>747-0045</t>
    <phoneticPr fontId="3"/>
  </si>
  <si>
    <t>0835-
28-1739</t>
    <phoneticPr fontId="3"/>
  </si>
  <si>
    <t>ｸﾞﾙｰﾌﾟﾎｰﾑﾘﾀﾊｳｽ</t>
    <phoneticPr fontId="3"/>
  </si>
  <si>
    <t>ｼｮｳｶﾞｲｼｬｸﾞﾙｰﾌﾟﾎｰﾑｼｮｳｾｲｴﾝ</t>
    <phoneticPr fontId="3"/>
  </si>
  <si>
    <t>ﾘﾌﾚﾆｼﾞｭｳｲﾁ</t>
    <phoneticPr fontId="3"/>
  </si>
  <si>
    <t>ｸﾞﾙｰﾌﾟﾎｰﾑｹｱﾎｰﾑﾓﾓﾊｳｽ</t>
    <phoneticPr fontId="3"/>
  </si>
  <si>
    <t>ﾋﾏﾜﾘﾊｳｽ</t>
    <phoneticPr fontId="3"/>
  </si>
  <si>
    <t>ｸﾞﾙｰﾌﾟﾎｰﾑｼﾗｶﾊﾞ</t>
    <phoneticPr fontId="3"/>
  </si>
  <si>
    <t>エール・ワン</t>
    <phoneticPr fontId="17"/>
  </si>
  <si>
    <t>ＮＰＯ法人
テンダーハート
ＤｏｎＭｉｎ</t>
    <rPh sb="3" eb="5">
      <t>ホウジン</t>
    </rPh>
    <phoneticPr fontId="17"/>
  </si>
  <si>
    <t>ＮＰＯ法人
テンダーハート
ＤｏｎＭｉｎ
（松下美樹）</t>
    <rPh sb="22" eb="24">
      <t>マツシタ</t>
    </rPh>
    <rPh sb="24" eb="26">
      <t>ミキ</t>
    </rPh>
    <phoneticPr fontId="17"/>
  </si>
  <si>
    <t>坂本智子</t>
    <rPh sb="0" eb="2">
      <t>サカモト</t>
    </rPh>
    <rPh sb="2" eb="4">
      <t>トモコ</t>
    </rPh>
    <phoneticPr fontId="17"/>
  </si>
  <si>
    <t>740-0021</t>
    <phoneticPr fontId="3"/>
  </si>
  <si>
    <t>0827-35-5354</t>
    <phoneticPr fontId="3"/>
  </si>
  <si>
    <t>ｴｰﾙ･ﾜﾝ</t>
    <phoneticPr fontId="3"/>
  </si>
  <si>
    <t>社会福祉法人
松風会</t>
    <rPh sb="7" eb="9">
      <t>マツカゼ</t>
    </rPh>
    <rPh sb="9" eb="10">
      <t>カイ</t>
    </rPh>
    <phoneticPr fontId="3"/>
  </si>
  <si>
    <t>社会福祉法人
松風会
（松村良一）</t>
    <rPh sb="0" eb="2">
      <t>シャカイ</t>
    </rPh>
    <rPh sb="2" eb="4">
      <t>フクシ</t>
    </rPh>
    <rPh sb="4" eb="6">
      <t>ホウジン</t>
    </rPh>
    <rPh sb="7" eb="9">
      <t>マツカゼ</t>
    </rPh>
    <rPh sb="9" eb="10">
      <t>カイ</t>
    </rPh>
    <rPh sb="12" eb="14">
      <t>マツムラ</t>
    </rPh>
    <rPh sb="14" eb="16">
      <t>リョウイチ</t>
    </rPh>
    <phoneticPr fontId="17"/>
  </si>
  <si>
    <t>木村　嵩</t>
    <rPh sb="0" eb="2">
      <t>キムラ</t>
    </rPh>
    <rPh sb="3" eb="4">
      <t>タカシ</t>
    </rPh>
    <phoneticPr fontId="3"/>
  </si>
  <si>
    <t>ﾒﾃﾞﾎｰﾑ</t>
    <phoneticPr fontId="3"/>
  </si>
  <si>
    <t>田中真弓</t>
    <rPh sb="0" eb="2">
      <t>タナカ</t>
    </rPh>
    <rPh sb="2" eb="4">
      <t>マユミ</t>
    </rPh>
    <phoneticPr fontId="3"/>
  </si>
  <si>
    <t>756-0038</t>
    <phoneticPr fontId="3"/>
  </si>
  <si>
    <t>0836-
48-9055</t>
    <phoneticPr fontId="3"/>
  </si>
  <si>
    <t>社会福祉法人
むべの里光栄</t>
    <rPh sb="0" eb="6">
      <t>シャカイフクシホウジン</t>
    </rPh>
    <rPh sb="10" eb="11">
      <t>サト</t>
    </rPh>
    <rPh sb="11" eb="13">
      <t>コウエイ</t>
    </rPh>
    <phoneticPr fontId="2"/>
  </si>
  <si>
    <t>Ｗ－fａｃｔｏｒｙ</t>
  </si>
  <si>
    <t>リトル・バンビ</t>
    <phoneticPr fontId="3"/>
  </si>
  <si>
    <t>医療方針まえば
小児科クリニック</t>
    <rPh sb="0" eb="2">
      <t>イリョウ</t>
    </rPh>
    <rPh sb="2" eb="4">
      <t>ホウシン</t>
    </rPh>
    <rPh sb="8" eb="11">
      <t>ショウニカ</t>
    </rPh>
    <phoneticPr fontId="3"/>
  </si>
  <si>
    <t>はあとｍ＋Ｍ新山口</t>
    <rPh sb="6" eb="7">
      <t>シン</t>
    </rPh>
    <rPh sb="7" eb="9">
      <t>ヤマグチ</t>
    </rPh>
    <phoneticPr fontId="3"/>
  </si>
  <si>
    <t>社会福祉法人
青藍会</t>
    <rPh sb="0" eb="6">
      <t>シャカイフクシホウジン</t>
    </rPh>
    <rPh sb="7" eb="9">
      <t>セイラン</t>
    </rPh>
    <rPh sb="9" eb="10">
      <t>カイ</t>
    </rPh>
    <phoneticPr fontId="3"/>
  </si>
  <si>
    <t>児童発達支援
センター
サンキッズ岩国</t>
    <rPh sb="0" eb="6">
      <t>ジドウハッタツシエン</t>
    </rPh>
    <rPh sb="17" eb="19">
      <t>イワクニ</t>
    </rPh>
    <phoneticPr fontId="3"/>
  </si>
  <si>
    <t>社会福祉法人
美和福祉会</t>
    <rPh sb="0" eb="6">
      <t>シャカイフクシホウジン</t>
    </rPh>
    <rPh sb="7" eb="9">
      <t>ミワ</t>
    </rPh>
    <rPh sb="9" eb="12">
      <t>フクシカイ</t>
    </rPh>
    <phoneticPr fontId="3"/>
  </si>
  <si>
    <t>株式会社
福祉メイキングスタジオ</t>
    <rPh sb="0" eb="1">
      <t>カブ</t>
    </rPh>
    <rPh sb="1" eb="2">
      <t>シキ</t>
    </rPh>
    <rPh sb="2" eb="4">
      <t>カイシャ</t>
    </rPh>
    <rPh sb="5" eb="7">
      <t>フクシ</t>
    </rPh>
    <phoneticPr fontId="3"/>
  </si>
  <si>
    <t>そよかぜ</t>
    <phoneticPr fontId="3"/>
  </si>
  <si>
    <t>なごみの里</t>
    <rPh sb="4" eb="5">
      <t>サト</t>
    </rPh>
    <phoneticPr fontId="26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</si>
  <si>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27"/>
  </si>
  <si>
    <t>施設障害福祉サービス</t>
    <rPh sb="0" eb="2">
      <t>シセツ</t>
    </rPh>
    <rPh sb="2" eb="4">
      <t>ショウガイ</t>
    </rPh>
    <rPh sb="4" eb="6">
      <t>フクシ</t>
    </rPh>
    <phoneticPr fontId="28"/>
  </si>
  <si>
    <t>生活介護</t>
    <rPh sb="0" eb="2">
      <t>セイカツ</t>
    </rPh>
    <rPh sb="2" eb="4">
      <t>カイゴ</t>
    </rPh>
    <phoneticPr fontId="28"/>
  </si>
  <si>
    <t>下関市</t>
    <rPh sb="0" eb="3">
      <t>シモノセキシ</t>
    </rPh>
    <phoneticPr fontId="25"/>
  </si>
  <si>
    <t>ﾅｺﾞﾐﾉｻﾄ</t>
  </si>
  <si>
    <t>社会福祉法人</t>
    <rPh sb="0" eb="2">
      <t>シャカイ</t>
    </rPh>
    <rPh sb="2" eb="4">
      <t>フクシ</t>
    </rPh>
    <rPh sb="4" eb="6">
      <t>ホウジン</t>
    </rPh>
    <phoneticPr fontId="27"/>
  </si>
  <si>
    <t>多機能型事業所
ふくろうの杜</t>
    <rPh sb="0" eb="7">
      <t>タキノウガタジギョウショ</t>
    </rPh>
    <rPh sb="13" eb="14">
      <t>モリ</t>
    </rPh>
    <phoneticPr fontId="28"/>
  </si>
  <si>
    <t>株式会社　煌青</t>
  </si>
  <si>
    <t>株式会社　煌青
(坂本歩)</t>
    <rPh sb="9" eb="10">
      <t>サカ</t>
    </rPh>
    <rPh sb="10" eb="11">
      <t>モト</t>
    </rPh>
    <rPh sb="11" eb="12">
      <t>アユム</t>
    </rPh>
    <phoneticPr fontId="28"/>
  </si>
  <si>
    <t>村田　由</t>
    <rPh sb="0" eb="2">
      <t>ムラタ</t>
    </rPh>
    <rPh sb="3" eb="4">
      <t>ヨシ</t>
    </rPh>
    <phoneticPr fontId="28"/>
  </si>
  <si>
    <t>751-0806</t>
  </si>
  <si>
    <t>一の宮町4丁目11-27</t>
  </si>
  <si>
    <t>ｾｲｶﾂｶｲｺﾞﾃﾞｲｻｰﾋﾞｽｾﾂｹﾞｯｶ</t>
  </si>
  <si>
    <t>その他法人</t>
    <rPh sb="2" eb="3">
      <t>タ</t>
    </rPh>
    <rPh sb="3" eb="5">
      <t>ホウジン</t>
    </rPh>
    <phoneticPr fontId="28"/>
  </si>
  <si>
    <t>デイサービス
ほほ笑み倶楽部</t>
    <rPh sb="9" eb="10">
      <t>エ</t>
    </rPh>
    <rPh sb="11" eb="14">
      <t>クラブ</t>
    </rPh>
    <phoneticPr fontId="28"/>
  </si>
  <si>
    <t>株式会社
ウェルケア</t>
    <rPh sb="0" eb="4">
      <t>カブシキガイシャ</t>
    </rPh>
    <phoneticPr fontId="28"/>
  </si>
  <si>
    <t>751-0854</t>
  </si>
  <si>
    <t>083-
250-8681</t>
  </si>
  <si>
    <t>共生型</t>
    <rPh sb="0" eb="3">
      <t>キョウセイガタ</t>
    </rPh>
    <phoneticPr fontId="28"/>
  </si>
  <si>
    <t>ﾃﾞｲｻｰﾋﾞｽﾎﾎｴﾐｸﾗﾌﾞ</t>
  </si>
  <si>
    <t>新規</t>
    <rPh sb="0" eb="2">
      <t>シンキ</t>
    </rPh>
    <phoneticPr fontId="28"/>
  </si>
  <si>
    <t>デイサービス
陽だまり</t>
    <rPh sb="7" eb="8">
      <t>ヒ</t>
    </rPh>
    <phoneticPr fontId="28"/>
  </si>
  <si>
    <t>株式会社
セービング</t>
    <rPh sb="0" eb="2">
      <t>カブシキ</t>
    </rPh>
    <rPh sb="2" eb="4">
      <t>カイシャ</t>
    </rPh>
    <phoneticPr fontId="28"/>
  </si>
  <si>
    <t>751-0865</t>
  </si>
  <si>
    <t>083-
227-4321</t>
  </si>
  <si>
    <t>ﾕｱﾝ</t>
  </si>
  <si>
    <t>デイサービス
ぱれっと</t>
  </si>
  <si>
    <t>751-0805</t>
  </si>
  <si>
    <t>083-
263-1100</t>
  </si>
  <si>
    <t>ﾃﾞｲｻｰﾋﾞｽﾊﾟﾚｯﾄ</t>
  </si>
  <si>
    <t>デイサービス
夢の里</t>
    <rPh sb="7" eb="8">
      <t>ユメ</t>
    </rPh>
    <rPh sb="9" eb="10">
      <t>サト</t>
    </rPh>
    <phoneticPr fontId="28"/>
  </si>
  <si>
    <t>社会福祉法人
夢の会</t>
    <rPh sb="0" eb="2">
      <t>シャカイ</t>
    </rPh>
    <rPh sb="2" eb="4">
      <t>フクシ</t>
    </rPh>
    <rPh sb="4" eb="6">
      <t>ホウジン</t>
    </rPh>
    <rPh sb="7" eb="8">
      <t>ユメ</t>
    </rPh>
    <rPh sb="9" eb="10">
      <t>カイ</t>
    </rPh>
    <phoneticPr fontId="28"/>
  </si>
  <si>
    <t>083-
228-2277</t>
  </si>
  <si>
    <t>ﾃﾞｲｻｰﾋﾞｽﾕﾒﾉｻﾄ</t>
  </si>
  <si>
    <t>ＳＵＮＳＵＮ
株式会社</t>
    <rPh sb="7" eb="9">
      <t>カブシキ</t>
    </rPh>
    <rPh sb="9" eb="11">
      <t>カイシャ</t>
    </rPh>
    <phoneticPr fontId="28"/>
  </si>
  <si>
    <t>ＳＵＮＳＵＮ
株式会社
（木村勇介）</t>
    <rPh sb="7" eb="9">
      <t>カブシキ</t>
    </rPh>
    <rPh sb="9" eb="11">
      <t>カイシャ</t>
    </rPh>
    <rPh sb="13" eb="15">
      <t>キムラ</t>
    </rPh>
    <rPh sb="15" eb="17">
      <t>ユウスケ</t>
    </rPh>
    <phoneticPr fontId="28"/>
  </si>
  <si>
    <t>多機能型</t>
    <rPh sb="0" eb="4">
      <t>タキノウガタ</t>
    </rPh>
    <phoneticPr fontId="28"/>
  </si>
  <si>
    <t>ｵｽﾞﾃﾞｲｻﾝｻﾝｼﾓﾉｾｷ</t>
  </si>
  <si>
    <t>デイサービス
ぽぷり</t>
  </si>
  <si>
    <t>083-
222-8127</t>
  </si>
  <si>
    <t>ﾃﾞｲｻｰﾋﾞｽﾎﾟﾌﾟﾘ</t>
  </si>
  <si>
    <t>デイサービス笑笑歩</t>
    <rPh sb="6" eb="7">
      <t>エ</t>
    </rPh>
    <rPh sb="7" eb="8">
      <t>エ</t>
    </rPh>
    <rPh sb="8" eb="9">
      <t>ホ</t>
    </rPh>
    <phoneticPr fontId="28"/>
  </si>
  <si>
    <t>株式会社心笑</t>
    <rPh sb="0" eb="4">
      <t>カブシキガイシャ</t>
    </rPh>
    <rPh sb="4" eb="5">
      <t>ココロ</t>
    </rPh>
    <rPh sb="5" eb="6">
      <t>エ</t>
    </rPh>
    <phoneticPr fontId="28"/>
  </si>
  <si>
    <t>株式会社心笑
（岡本和美）</t>
    <rPh sb="0" eb="5">
      <t>カブシキガイシャココロ</t>
    </rPh>
    <rPh sb="5" eb="6">
      <t>エ</t>
    </rPh>
    <rPh sb="8" eb="10">
      <t>オカモト</t>
    </rPh>
    <rPh sb="10" eb="12">
      <t>カズミ</t>
    </rPh>
    <phoneticPr fontId="28"/>
  </si>
  <si>
    <t>橋本孝</t>
    <rPh sb="0" eb="2">
      <t>ハシモト</t>
    </rPh>
    <rPh sb="2" eb="3">
      <t>タカシ</t>
    </rPh>
    <phoneticPr fontId="28"/>
  </si>
  <si>
    <t>750-0054</t>
  </si>
  <si>
    <t>西大坪町18-12</t>
  </si>
  <si>
    <t>ﾃﾞｲｻｰﾋﾞｽｴｴﾎ</t>
  </si>
  <si>
    <t>ライフステーション
すてっぷ</t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</si>
  <si>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28"/>
  </si>
  <si>
    <t>ﾗｲﾌｽﾃｰｼｮﾝｽﾃｯﾌﾟ</t>
  </si>
  <si>
    <t>社会福祉法人</t>
    <rPh sb="0" eb="2">
      <t>シャカイ</t>
    </rPh>
    <rPh sb="2" eb="4">
      <t>フクシ</t>
    </rPh>
    <rPh sb="4" eb="6">
      <t>ホウジン</t>
    </rPh>
    <phoneticPr fontId="28"/>
  </si>
  <si>
    <t>083-
250-8306</t>
  </si>
  <si>
    <t>多機能型</t>
    <rPh sb="0" eb="3">
      <t>タキノウ</t>
    </rPh>
    <rPh sb="3" eb="4">
      <t>ガタ</t>
    </rPh>
    <phoneticPr fontId="28"/>
  </si>
  <si>
    <t>就労移行</t>
    <rPh sb="0" eb="2">
      <t>シュウロウ</t>
    </rPh>
    <rPh sb="2" eb="4">
      <t>イコウ</t>
    </rPh>
    <phoneticPr fontId="28"/>
  </si>
  <si>
    <t>下関市</t>
    <rPh sb="0" eb="3">
      <t>シモノセキシ</t>
    </rPh>
    <phoneticPr fontId="28"/>
  </si>
  <si>
    <t>障害福祉サービス
事業所
グリーンファーム</t>
    <rPh sb="0" eb="2">
      <t>ショウガイ</t>
    </rPh>
    <rPh sb="2" eb="4">
      <t>フクシ</t>
    </rPh>
    <rPh sb="9" eb="12">
      <t>ジギョウショ</t>
    </rPh>
    <phoneticPr fontId="28"/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</si>
  <si>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28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</si>
  <si>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28"/>
  </si>
  <si>
    <t>就労継Ｂ</t>
    <rPh sb="0" eb="2">
      <t>シュウロウ</t>
    </rPh>
    <rPh sb="2" eb="3">
      <t>ケイ</t>
    </rPh>
    <phoneticPr fontId="28"/>
  </si>
  <si>
    <t>福祉作業所
マザーズホーム</t>
    <rPh sb="0" eb="2">
      <t>フクシ</t>
    </rPh>
    <rPh sb="2" eb="5">
      <t>サギョウショ</t>
    </rPh>
    <phoneticPr fontId="28"/>
  </si>
  <si>
    <t>083-
227-2484</t>
  </si>
  <si>
    <t>ﾌｸｼｻｷﾞｮｳｼｮﾏｻﾞｰｽﾞﾎｰﾑ</t>
  </si>
  <si>
    <t>なごみの里
ワークセンター</t>
    <rPh sb="4" eb="5">
      <t>サト</t>
    </rPh>
    <phoneticPr fontId="27"/>
  </si>
  <si>
    <t>ﾀｷﾉｳｶﾞﾀｼﾞｷﾞｮｳｼｮﾅｺﾞﾐﾉｻﾄ</t>
  </si>
  <si>
    <t>野の花工房</t>
    <rPh sb="3" eb="5">
      <t>コウボウ</t>
    </rPh>
    <phoneticPr fontId="28"/>
  </si>
  <si>
    <t>083-287-4616</t>
  </si>
  <si>
    <t>菊川町大字田部907-1</t>
  </si>
  <si>
    <t>障害福祉サービス
すみれの丘</t>
    <rPh sb="0" eb="2">
      <t>ショウガイ</t>
    </rPh>
    <rPh sb="2" eb="4">
      <t>フクシ</t>
    </rPh>
    <rPh sb="13" eb="14">
      <t>オカ</t>
    </rPh>
    <phoneticPr fontId="28"/>
  </si>
  <si>
    <t>社会福祉法人
礼和会</t>
    <rPh sb="0" eb="2">
      <t>シャカイ</t>
    </rPh>
    <rPh sb="2" eb="4">
      <t>フクシ</t>
    </rPh>
    <rPh sb="4" eb="6">
      <t>ホウジン</t>
    </rPh>
    <rPh sb="7" eb="8">
      <t>レイ</t>
    </rPh>
    <rPh sb="8" eb="9">
      <t>ワ</t>
    </rPh>
    <rPh sb="9" eb="10">
      <t>カイ</t>
    </rPh>
    <phoneticPr fontId="28"/>
  </si>
  <si>
    <t>特定非営利
活動法人
優愛会</t>
    <rPh sb="0" eb="2">
      <t>トクテイ</t>
    </rPh>
    <rPh sb="2" eb="5">
      <t>ヒエイリ</t>
    </rPh>
    <rPh sb="6" eb="8">
      <t>カツドウ</t>
    </rPh>
    <rPh sb="8" eb="10">
      <t>ホウジン</t>
    </rPh>
    <rPh sb="11" eb="12">
      <t>ユウ</t>
    </rPh>
    <rPh sb="12" eb="13">
      <t>アイ</t>
    </rPh>
    <rPh sb="13" eb="14">
      <t>カイ</t>
    </rPh>
    <phoneticPr fontId="28"/>
  </si>
  <si>
    <t>特定非営利
活動法人
優愛会
（稲葉武史）</t>
    <rPh sb="0" eb="2">
      <t>トクテイ</t>
    </rPh>
    <rPh sb="2" eb="5">
      <t>ヒエイリ</t>
    </rPh>
    <rPh sb="6" eb="8">
      <t>カツドウ</t>
    </rPh>
    <rPh sb="8" eb="10">
      <t>ホウジン</t>
    </rPh>
    <rPh sb="11" eb="12">
      <t>ユウ</t>
    </rPh>
    <rPh sb="12" eb="13">
      <t>アイ</t>
    </rPh>
    <rPh sb="13" eb="14">
      <t>カイ</t>
    </rPh>
    <rPh sb="16" eb="18">
      <t>イナバ</t>
    </rPh>
    <rPh sb="18" eb="20">
      <t>タケシ</t>
    </rPh>
    <phoneticPr fontId="28"/>
  </si>
  <si>
    <t>083-242-4111</t>
  </si>
  <si>
    <t>多機能型事業所　ふくろうの杜</t>
    <rPh sb="0" eb="4">
      <t>タキノウガタ</t>
    </rPh>
    <rPh sb="4" eb="7">
      <t>ジギョウショ</t>
    </rPh>
    <rPh sb="13" eb="14">
      <t>モリ</t>
    </rPh>
    <phoneticPr fontId="28"/>
  </si>
  <si>
    <t>株式会社
煌青</t>
    <rPh sb="5" eb="6">
      <t>キラ</t>
    </rPh>
    <rPh sb="6" eb="7">
      <t>アオ</t>
    </rPh>
    <phoneticPr fontId="25"/>
  </si>
  <si>
    <t>株式会社
煌青
（坂本歩）</t>
    <rPh sb="0" eb="4">
      <t>カブシキガイシャ</t>
    </rPh>
    <rPh sb="5" eb="6">
      <t>キラ</t>
    </rPh>
    <rPh sb="6" eb="7">
      <t>アオ</t>
    </rPh>
    <rPh sb="9" eb="11">
      <t>サカモト</t>
    </rPh>
    <rPh sb="11" eb="12">
      <t>アユム</t>
    </rPh>
    <phoneticPr fontId="28"/>
  </si>
  <si>
    <t>751-0864</t>
  </si>
  <si>
    <t>083-227-4171</t>
  </si>
  <si>
    <t>ﾀｷﾉｳｶﾞﾀｼﾞｷﾞｮｳｼｮﾌｸﾛｳﾉﾓﾘ</t>
  </si>
  <si>
    <t>指定障害福祉サービスクローバー下関</t>
    <rPh sb="0" eb="4">
      <t>シテイショウガイ</t>
    </rPh>
    <rPh sb="4" eb="6">
      <t>フクシ</t>
    </rPh>
    <rPh sb="15" eb="17">
      <t>シモノセキ</t>
    </rPh>
    <phoneticPr fontId="28"/>
  </si>
  <si>
    <t>合同会社
スマイルクローバー</t>
    <rPh sb="0" eb="4">
      <t>ゴウドウガイシャ</t>
    </rPh>
    <phoneticPr fontId="28"/>
  </si>
  <si>
    <t>合同会社
スマイルクローバー
（髙山弘希）</t>
    <rPh sb="16" eb="18">
      <t>タカヤマ</t>
    </rPh>
    <rPh sb="18" eb="19">
      <t>ヒロシ</t>
    </rPh>
    <rPh sb="19" eb="20">
      <t>キ</t>
    </rPh>
    <phoneticPr fontId="28"/>
  </si>
  <si>
    <t>木村英和</t>
    <rPh sb="0" eb="2">
      <t>キムラ</t>
    </rPh>
    <rPh sb="2" eb="4">
      <t>ヒデカズ</t>
    </rPh>
    <phoneticPr fontId="28"/>
  </si>
  <si>
    <t>083-242-1014</t>
  </si>
  <si>
    <t>稗田南町9-46</t>
  </si>
  <si>
    <t>ｼﾃｲｼｮｳｶﾞｲﾌｸｼｻｰﾋﾞｽｸﾛｰﾊﾞｰｼﾓﾉｾｷ</t>
  </si>
  <si>
    <t>株式会社
ルナー</t>
    <rPh sb="0" eb="4">
      <t>カブシキガイシャ</t>
    </rPh>
    <phoneticPr fontId="28"/>
  </si>
  <si>
    <t>就労定着</t>
    <rPh sb="0" eb="2">
      <t>シュウロウ</t>
    </rPh>
    <rPh sb="2" eb="4">
      <t>テイチャク</t>
    </rPh>
    <phoneticPr fontId="28"/>
  </si>
  <si>
    <t>なごみの里
グループホーム</t>
    <rPh sb="4" eb="5">
      <t>サト</t>
    </rPh>
    <phoneticPr fontId="29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</si>
  <si>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25"/>
  </si>
  <si>
    <t>介護サービス包括型</t>
    <rPh sb="0" eb="2">
      <t>カイゴ</t>
    </rPh>
    <rPh sb="6" eb="8">
      <t>ホウカツ</t>
    </rPh>
    <rPh sb="8" eb="9">
      <t>ガタ</t>
    </rPh>
    <phoneticPr fontId="29"/>
  </si>
  <si>
    <t>ﾅｺﾞﾐﾉｻﾄｸﾞﾙｰﾌﾟﾎｰﾑ</t>
  </si>
  <si>
    <t>安岡苑ケア＆
グループホーム
ひびき</t>
    <rPh sb="0" eb="2">
      <t>ヤスオカ</t>
    </rPh>
    <rPh sb="2" eb="3">
      <t>エン</t>
    </rPh>
    <phoneticPr fontId="29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</si>
  <si>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29"/>
  </si>
  <si>
    <t>心の駅下関</t>
    <rPh sb="0" eb="1">
      <t>ココロ</t>
    </rPh>
    <rPh sb="2" eb="3">
      <t>エキ</t>
    </rPh>
    <rPh sb="3" eb="5">
      <t>シモノセキ</t>
    </rPh>
    <phoneticPr fontId="29"/>
  </si>
  <si>
    <t>社会福祉法人　
共生の里</t>
    <rPh sb="0" eb="2">
      <t>シャカイ</t>
    </rPh>
    <rPh sb="2" eb="4">
      <t>フクシ</t>
    </rPh>
    <rPh sb="4" eb="6">
      <t>ホウジン</t>
    </rPh>
    <rPh sb="8" eb="10">
      <t>キョウセイ</t>
    </rPh>
    <rPh sb="11" eb="12">
      <t>サト</t>
    </rPh>
    <phoneticPr fontId="25"/>
  </si>
  <si>
    <t>社会福祉法人　
共生の里
（宮本　政幸）</t>
    <rPh sb="0" eb="2">
      <t>シャカイ</t>
    </rPh>
    <rPh sb="2" eb="4">
      <t>フクシ</t>
    </rPh>
    <rPh sb="4" eb="6">
      <t>ホウジン</t>
    </rPh>
    <rPh sb="8" eb="10">
      <t>キョウセイ</t>
    </rPh>
    <rPh sb="11" eb="12">
      <t>サト</t>
    </rPh>
    <rPh sb="14" eb="16">
      <t>ミヤモト</t>
    </rPh>
    <rPh sb="17" eb="19">
      <t>マサユキ</t>
    </rPh>
    <phoneticPr fontId="25"/>
  </si>
  <si>
    <t>下関市</t>
    <rPh sb="0" eb="2">
      <t>シモノセキ</t>
    </rPh>
    <rPh sb="2" eb="3">
      <t>シ</t>
    </rPh>
    <phoneticPr fontId="28"/>
  </si>
  <si>
    <t>ｺｺﾛﾉｴｷｼﾓﾉｾｷﾐｶﾜﾎｰﾑ</t>
  </si>
  <si>
    <t>株式会社
ひまわりハウス</t>
    <rPh sb="0" eb="4">
      <t>カブシキガイシャ</t>
    </rPh>
    <phoneticPr fontId="28"/>
  </si>
  <si>
    <t>株式会社
ひまわりハウス
（仙田万理）</t>
    <rPh sb="0" eb="4">
      <t>カブシキガイシャ</t>
    </rPh>
    <rPh sb="14" eb="16">
      <t>センダ</t>
    </rPh>
    <rPh sb="16" eb="17">
      <t>マン</t>
    </rPh>
    <phoneticPr fontId="28"/>
  </si>
  <si>
    <t>750-0058</t>
  </si>
  <si>
    <t>083-
249-5565</t>
  </si>
  <si>
    <t>ﾋﾏﾜﾘﾊｳｽ</t>
  </si>
  <si>
    <t>おもいやり
グループホーム</t>
  </si>
  <si>
    <t>合同会社
おもいやり</t>
    <rPh sb="0" eb="4">
      <t>ゴウドウガイシャ</t>
    </rPh>
    <phoneticPr fontId="28"/>
  </si>
  <si>
    <t>合同会社おもいやり
（谷口　利典）</t>
    <rPh sb="0" eb="4">
      <t>ゴウドウガイシャ</t>
    </rPh>
    <rPh sb="11" eb="13">
      <t>タニグチ</t>
    </rPh>
    <rPh sb="14" eb="16">
      <t>トシノリ</t>
    </rPh>
    <phoneticPr fontId="28"/>
  </si>
  <si>
    <t>750-0421</t>
  </si>
  <si>
    <t>083-
250-8622</t>
  </si>
  <si>
    <t>ｵﾓｲﾔﾘｸﾞﾙｰﾌﾟﾎｰﾑ</t>
  </si>
  <si>
    <t>下関市こども発達
センター豊浦</t>
    <rPh sb="0" eb="3">
      <t>シモノセキシ</t>
    </rPh>
    <rPh sb="6" eb="8">
      <t>ハッタツ</t>
    </rPh>
    <rPh sb="13" eb="15">
      <t>トヨウラ</t>
    </rPh>
    <phoneticPr fontId="28"/>
  </si>
  <si>
    <t>多機能型事業所
ふくろうの杜</t>
    <rPh sb="13" eb="14">
      <t>モリ</t>
    </rPh>
    <phoneticPr fontId="28"/>
  </si>
  <si>
    <t>株式会社
煌青</t>
    <rPh sb="0" eb="4">
      <t>カブシキガイシャ</t>
    </rPh>
    <rPh sb="5" eb="6">
      <t>キラ</t>
    </rPh>
    <rPh sb="6" eb="7">
      <t>アオ</t>
    </rPh>
    <phoneticPr fontId="28"/>
  </si>
  <si>
    <t>○</t>
  </si>
  <si>
    <t>放課後等デイサービス　ウィズ・ユー長府</t>
    <rPh sb="0" eb="4">
      <t>ホウカゴトウ</t>
    </rPh>
    <rPh sb="17" eb="19">
      <t>チョウフ</t>
    </rPh>
    <phoneticPr fontId="28"/>
  </si>
  <si>
    <t>株式会社ファビュラス</t>
    <rPh sb="0" eb="4">
      <t>カブシキガイシャ</t>
    </rPh>
    <phoneticPr fontId="28"/>
  </si>
  <si>
    <t>株式会社
からだラボくじら</t>
    <rPh sb="0" eb="4">
      <t>カブシキガイシャ</t>
    </rPh>
    <phoneticPr fontId="28"/>
  </si>
  <si>
    <t>ハッピーテラス
下関一の宮教室</t>
    <rPh sb="8" eb="10">
      <t>シモノセキ</t>
    </rPh>
    <rPh sb="10" eb="11">
      <t>イチ</t>
    </rPh>
    <rPh sb="12" eb="13">
      <t>ミヤ</t>
    </rPh>
    <rPh sb="13" eb="15">
      <t>キョウシツ</t>
    </rPh>
    <phoneticPr fontId="28"/>
  </si>
  <si>
    <t>株式会社メルシィ</t>
    <rPh sb="0" eb="4">
      <t>カブシキガイシャ</t>
    </rPh>
    <phoneticPr fontId="28"/>
  </si>
  <si>
    <t>児童発達支援
事業所つくぺた</t>
    <rPh sb="0" eb="2">
      <t>ジドウ</t>
    </rPh>
    <rPh sb="2" eb="4">
      <t>ハッタツ</t>
    </rPh>
    <rPh sb="4" eb="6">
      <t>シエン</t>
    </rPh>
    <rPh sb="7" eb="10">
      <t>ジギョウショ</t>
    </rPh>
    <phoneticPr fontId="28"/>
  </si>
  <si>
    <t>医療法人茜会</t>
    <rPh sb="0" eb="4">
      <t>イリョウホウジン</t>
    </rPh>
    <rPh sb="4" eb="6">
      <t>アカネカイ</t>
    </rPh>
    <phoneticPr fontId="28"/>
  </si>
  <si>
    <t>ﾋﾉﾔﾏﾉｿﾞﾐｴﾝ</t>
    <phoneticPr fontId="3"/>
  </si>
  <si>
    <t>夢のみずうみ村
防府デイサービス
センター</t>
    <phoneticPr fontId="2"/>
  </si>
  <si>
    <t>株式会社
夢のみずうみ社</t>
    <phoneticPr fontId="2"/>
  </si>
  <si>
    <t>747-0835</t>
    <phoneticPr fontId="3"/>
  </si>
  <si>
    <t>ﾕﾒﾉﾐｽﾞｳﾐﾑﾗﾎｳﾌﾃﾞｲｻｰﾋﾞｽｾﾝﾀｰ</t>
    <phoneticPr fontId="3"/>
  </si>
  <si>
    <t>ラポールハート</t>
    <phoneticPr fontId="3"/>
  </si>
  <si>
    <t>740-0034</t>
    <phoneticPr fontId="3"/>
  </si>
  <si>
    <t>ﾗﾎﾟｰﾙﾊｰﾄ</t>
    <phoneticPr fontId="3"/>
  </si>
  <si>
    <t>ﾃﾞｲｼﾞｰｸﾗﾌﾞ</t>
    <phoneticPr fontId="3"/>
  </si>
  <si>
    <t>757-0002</t>
    <phoneticPr fontId="3"/>
  </si>
  <si>
    <t>0836-78-0062</t>
    <phoneticPr fontId="3"/>
  </si>
  <si>
    <t>ﾀｷﾉｳｶﾞﾀｼﾞｷﾞｮｳｼｮｼﾞｮﾌﾞﾌﾟﾚｲｽ</t>
    <phoneticPr fontId="3"/>
  </si>
  <si>
    <t>バスケット</t>
    <phoneticPr fontId="3"/>
  </si>
  <si>
    <t>ドリームホーム</t>
    <phoneticPr fontId="3"/>
  </si>
  <si>
    <t>0838-
26-0402</t>
    <phoneticPr fontId="3"/>
  </si>
  <si>
    <t>センメイハイツ</t>
    <phoneticPr fontId="3"/>
  </si>
  <si>
    <t>747-0814</t>
    <phoneticPr fontId="3"/>
  </si>
  <si>
    <t>0835-
28-3844</t>
    <phoneticPr fontId="3"/>
  </si>
  <si>
    <t>ｾﾝﾒｲﾊｲﾂ</t>
    <phoneticPr fontId="3"/>
  </si>
  <si>
    <t>グループホーム
のぞみ</t>
    <phoneticPr fontId="3"/>
  </si>
  <si>
    <t>0820-
22-3778</t>
    <phoneticPr fontId="3"/>
  </si>
  <si>
    <t>介護サービス包括型</t>
    <phoneticPr fontId="3"/>
  </si>
  <si>
    <t>ｸﾞﾙｰﾌﾟﾎｰﾑﾉｿﾞﾐ</t>
    <phoneticPr fontId="3"/>
  </si>
  <si>
    <t>はあとキッズｉ新山口</t>
    <phoneticPr fontId="3"/>
  </si>
  <si>
    <t>はあとｆ+ｊ
小郡南</t>
    <rPh sb="7" eb="9">
      <t>オゴオリ</t>
    </rPh>
    <rPh sb="9" eb="10">
      <t>ミナミ</t>
    </rPh>
    <phoneticPr fontId="3"/>
  </si>
  <si>
    <t>社会福祉法人
恩賜財団
済生会支部
山口県済生会
(津江和成)</t>
    <phoneticPr fontId="3"/>
  </si>
  <si>
    <t>社会福祉法人
ひらきの里
（平尾　要）</t>
    <phoneticPr fontId="2"/>
  </si>
  <si>
    <t>ＮＰＯ法人
山口ウッドムーン
ネットワーク
（松田　信夫）</t>
    <rPh sb="23" eb="25">
      <t>マツダ</t>
    </rPh>
    <rPh sb="26" eb="28">
      <t>ノブオ</t>
    </rPh>
    <phoneticPr fontId="2"/>
  </si>
  <si>
    <t>社会福祉法人
ひらきの里
（平尾　要）</t>
    <phoneticPr fontId="3"/>
  </si>
  <si>
    <t>社会福祉法人
るりがくえん
（湯田克治）</t>
    <rPh sb="15" eb="17">
      <t>ユダ</t>
    </rPh>
    <rPh sb="17" eb="18">
      <t>カツ</t>
    </rPh>
    <rPh sb="18" eb="19">
      <t>オサ</t>
    </rPh>
    <phoneticPr fontId="3"/>
  </si>
  <si>
    <t>社会福祉法人
るりがくえん
（湯田　克治）</t>
    <rPh sb="15" eb="17">
      <t>ユダ</t>
    </rPh>
    <rPh sb="18" eb="20">
      <t>カツハル</t>
    </rPh>
    <phoneticPr fontId="3"/>
  </si>
  <si>
    <t>社会福祉法人
るりがくえん
（湯田　克治）</t>
    <rPh sb="15" eb="17">
      <t>ユダ</t>
    </rPh>
    <rPh sb="18" eb="19">
      <t>カツ</t>
    </rPh>
    <rPh sb="19" eb="20">
      <t>ジ</t>
    </rPh>
    <phoneticPr fontId="3"/>
  </si>
  <si>
    <t>ＮＰＯ法人
あけぼの会
（富田　幹夫）</t>
    <phoneticPr fontId="3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</si>
  <si>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29"/>
  </si>
  <si>
    <t>社会福祉法人
ひらきの里
（平尾要）</t>
    <rPh sb="14" eb="16">
      <t>ヒラオ</t>
    </rPh>
    <rPh sb="16" eb="17">
      <t>カナメ</t>
    </rPh>
    <phoneticPr fontId="3"/>
  </si>
  <si>
    <t>社会福祉法人
るりがくえん
（湯田克治）</t>
    <phoneticPr fontId="3"/>
  </si>
  <si>
    <t>ＮＰＯ法人
あけぼの会
（富田　幹夫）</t>
    <rPh sb="13" eb="15">
      <t>トミタ</t>
    </rPh>
    <rPh sb="16" eb="17">
      <t>ミキ</t>
    </rPh>
    <rPh sb="17" eb="18">
      <t>オット</t>
    </rPh>
    <phoneticPr fontId="14"/>
  </si>
  <si>
    <t>はなみずき放課後
デイサービス</t>
    <rPh sb="5" eb="8">
      <t>ホウカゴ</t>
    </rPh>
    <phoneticPr fontId="3"/>
  </si>
  <si>
    <t>あおぞら
クジラくらぶ</t>
    <phoneticPr fontId="3"/>
  </si>
  <si>
    <t>083-941-6758</t>
  </si>
  <si>
    <t>あした</t>
  </si>
  <si>
    <t>ｱｼﾀ</t>
  </si>
  <si>
    <t>社会福祉法人
むべの里光栄
（隅田　典代）</t>
    <rPh sb="11" eb="13">
      <t>コウエイ</t>
    </rPh>
    <rPh sb="15" eb="17">
      <t>スミタ</t>
    </rPh>
    <rPh sb="18" eb="19">
      <t>ノリ</t>
    </rPh>
    <rPh sb="19" eb="20">
      <t>ヨ</t>
    </rPh>
    <phoneticPr fontId="2"/>
  </si>
  <si>
    <t>社会福祉法人
南風荘
（佐藤　拓生）</t>
    <rPh sb="12" eb="14">
      <t>サトウ</t>
    </rPh>
    <rPh sb="15" eb="16">
      <t>タク</t>
    </rPh>
    <rPh sb="16" eb="17">
      <t>ショウ</t>
    </rPh>
    <phoneticPr fontId="2"/>
  </si>
  <si>
    <t>辰本博和</t>
    <rPh sb="0" eb="2">
      <t>タツモト</t>
    </rPh>
    <rPh sb="2" eb="4">
      <t>ヒロカズ</t>
    </rPh>
    <phoneticPr fontId="3"/>
  </si>
  <si>
    <t>吉永圭佑</t>
    <rPh sb="0" eb="2">
      <t>ヨシナガ</t>
    </rPh>
    <rPh sb="2" eb="4">
      <t>ケイスケ</t>
    </rPh>
    <phoneticPr fontId="3"/>
  </si>
  <si>
    <t>740-0018</t>
    <phoneticPr fontId="3"/>
  </si>
  <si>
    <t>麻里布町一丁目５番３２号</t>
    <rPh sb="0" eb="1">
      <t>マ</t>
    </rPh>
    <rPh sb="1" eb="2">
      <t>リ</t>
    </rPh>
    <rPh sb="2" eb="3">
      <t>フ</t>
    </rPh>
    <rPh sb="3" eb="4">
      <t>チョウ</t>
    </rPh>
    <rPh sb="4" eb="7">
      <t>イッチョウメ</t>
    </rPh>
    <rPh sb="8" eb="9">
      <t>バン</t>
    </rPh>
    <rPh sb="11" eb="12">
      <t>ゴウ</t>
    </rPh>
    <phoneticPr fontId="4"/>
  </si>
  <si>
    <t>お仕事ステーション柳井</t>
    <rPh sb="1" eb="3">
      <t>シゴト</t>
    </rPh>
    <rPh sb="9" eb="11">
      <t>ヤナイ</t>
    </rPh>
    <phoneticPr fontId="3"/>
  </si>
  <si>
    <t>山根　祐介</t>
    <rPh sb="0" eb="2">
      <t>ヤマネ</t>
    </rPh>
    <rPh sb="3" eb="5">
      <t>ユウスケ</t>
    </rPh>
    <phoneticPr fontId="3"/>
  </si>
  <si>
    <t>柳井市古開作459-22</t>
    <rPh sb="3" eb="4">
      <t>フル</t>
    </rPh>
    <rPh sb="4" eb="6">
      <t>カイサク</t>
    </rPh>
    <phoneticPr fontId="3"/>
  </si>
  <si>
    <t>0820-25-3347</t>
    <phoneticPr fontId="3"/>
  </si>
  <si>
    <t>古開作459-22</t>
  </si>
  <si>
    <t>ｼﾃｲｼｮｳｶﾞｲﾌｸｼｻｰﾋﾞｽｼﾞｷﾞｮｳｼｮﾏﾂﾊﾞｴﾝ</t>
    <phoneticPr fontId="4"/>
  </si>
  <si>
    <t>市山高志</t>
    <rPh sb="0" eb="2">
      <t>イチヤマ</t>
    </rPh>
    <rPh sb="2" eb="4">
      <t>タカシ</t>
    </rPh>
    <phoneticPr fontId="3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</si>
  <si>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3"/>
  </si>
  <si>
    <t>社会福祉法人
南風荘
（佐藤拓生）</t>
    <rPh sb="12" eb="14">
      <t>サトウ</t>
    </rPh>
    <rPh sb="14" eb="15">
      <t>タク</t>
    </rPh>
    <rPh sb="15" eb="16">
      <t>ショウ</t>
    </rPh>
    <phoneticPr fontId="2"/>
  </si>
  <si>
    <t>根本理恵</t>
    <rPh sb="0" eb="2">
      <t>コンポン</t>
    </rPh>
    <rPh sb="2" eb="3">
      <t>リ</t>
    </rPh>
    <rPh sb="3" eb="4">
      <t>エ</t>
    </rPh>
    <phoneticPr fontId="3"/>
  </si>
  <si>
    <t>藤井　隆宏</t>
    <rPh sb="0" eb="2">
      <t>フジイ</t>
    </rPh>
    <rPh sb="3" eb="4">
      <t>タカシ</t>
    </rPh>
    <rPh sb="4" eb="5">
      <t>ヒロシ</t>
    </rPh>
    <phoneticPr fontId="3"/>
  </si>
  <si>
    <t>児童発達支援センターうべつくし園</t>
    <rPh sb="0" eb="6">
      <t>ジドウハッタツシエン</t>
    </rPh>
    <rPh sb="15" eb="16">
      <t>エン</t>
    </rPh>
    <phoneticPr fontId="3"/>
  </si>
  <si>
    <t>社会福祉法人
光栄会
（隅田典代）</t>
    <rPh sb="0" eb="6">
      <t>シャカイフクシホウジン</t>
    </rPh>
    <rPh sb="7" eb="10">
      <t>コウエイカイ</t>
    </rPh>
    <phoneticPr fontId="2"/>
  </si>
  <si>
    <t>田中　智子</t>
    <rPh sb="3" eb="5">
      <t>トモコ</t>
    </rPh>
    <phoneticPr fontId="3"/>
  </si>
  <si>
    <t>0836-
43-7750</t>
    <phoneticPr fontId="3"/>
  </si>
  <si>
    <t>ｼﾞﾄﾞｳﾊｯﾀﾂｼｴﾝｾﾝﾀｰｳﾍﾞﾂｸｼｴﾝ</t>
    <phoneticPr fontId="3"/>
  </si>
  <si>
    <t>障害福祉サービス事業所「ハイツふなき」</t>
    <rPh sb="0" eb="4">
      <t>ショウガイフクシ</t>
    </rPh>
    <rPh sb="8" eb="11">
      <t>ジギョウショ</t>
    </rPh>
    <phoneticPr fontId="3"/>
  </si>
  <si>
    <t>社会福祉法人
扶老会
（土屋直隆）</t>
    <rPh sb="0" eb="6">
      <t>シャカイフクシホウジン</t>
    </rPh>
    <rPh sb="12" eb="14">
      <t>ツチヤ</t>
    </rPh>
    <rPh sb="14" eb="16">
      <t>ナオタカ</t>
    </rPh>
    <phoneticPr fontId="2"/>
  </si>
  <si>
    <t>ｼｮｳｶﾞｲﾌｸｼｻｰﾋﾞｽｼﾞｷﾞｮｳｼｮ｢ﾊｲﾂﾌﾅｷ｣</t>
    <phoneticPr fontId="3"/>
  </si>
  <si>
    <t>ＯＺデイうべ</t>
    <phoneticPr fontId="3"/>
  </si>
  <si>
    <t>SUNSUN株式会社</t>
    <rPh sb="6" eb="10">
      <t>カブシキガイシャ</t>
    </rPh>
    <phoneticPr fontId="3"/>
  </si>
  <si>
    <t>SUNSUN株式会社
（木村勇介）</t>
    <rPh sb="12" eb="14">
      <t>キムラ</t>
    </rPh>
    <rPh sb="14" eb="16">
      <t>ユウスケ</t>
    </rPh>
    <phoneticPr fontId="3"/>
  </si>
  <si>
    <t>梅野俊之</t>
    <rPh sb="0" eb="2">
      <t>ウメノ</t>
    </rPh>
    <rPh sb="2" eb="4">
      <t>トシユキ</t>
    </rPh>
    <phoneticPr fontId="3"/>
  </si>
  <si>
    <t>080-
3892-1815</t>
    <phoneticPr fontId="3"/>
  </si>
  <si>
    <t>0836-
65-3210</t>
    <phoneticPr fontId="3"/>
  </si>
  <si>
    <t>社会福祉法人
夢のみずうみ村
（宮本　志郎）</t>
    <rPh sb="0" eb="2">
      <t>シャカイ</t>
    </rPh>
    <rPh sb="2" eb="4">
      <t>フクシ</t>
    </rPh>
    <rPh sb="4" eb="6">
      <t>ホウジン</t>
    </rPh>
    <rPh sb="7" eb="8">
      <t>ユメ</t>
    </rPh>
    <rPh sb="13" eb="14">
      <t>ムラ</t>
    </rPh>
    <rPh sb="16" eb="18">
      <t>ミヤモト</t>
    </rPh>
    <rPh sb="19" eb="21">
      <t>シロウ</t>
    </rPh>
    <phoneticPr fontId="3"/>
  </si>
  <si>
    <t>柴田真宏</t>
    <rPh sb="0" eb="2">
      <t>シバタ</t>
    </rPh>
    <rPh sb="2" eb="3">
      <t>マコト</t>
    </rPh>
    <rPh sb="3" eb="4">
      <t>ヒロ</t>
    </rPh>
    <phoneticPr fontId="2"/>
  </si>
  <si>
    <t>083-
902-0833</t>
    <phoneticPr fontId="3"/>
  </si>
  <si>
    <t>岩本　慶太</t>
    <rPh sb="0" eb="2">
      <t>イワモト</t>
    </rPh>
    <rPh sb="3" eb="5">
      <t>ケイタ</t>
    </rPh>
    <phoneticPr fontId="2"/>
  </si>
  <si>
    <t>株式会社
夢のみずうみ社
（片山勝彦）</t>
    <rPh sb="14" eb="16">
      <t>カタヤマ</t>
    </rPh>
    <rPh sb="16" eb="18">
      <t>カツヒコ</t>
    </rPh>
    <phoneticPr fontId="2"/>
  </si>
  <si>
    <t>エルモ</t>
    <phoneticPr fontId="3"/>
  </si>
  <si>
    <t>株式会社
つぐみ</t>
    <rPh sb="0" eb="4">
      <t>カブシキガイシャ</t>
    </rPh>
    <phoneticPr fontId="3"/>
  </si>
  <si>
    <t>株式会社
つぐみ
（家永　良恵）</t>
    <rPh sb="10" eb="12">
      <t>イエナガ</t>
    </rPh>
    <rPh sb="13" eb="14">
      <t>ヨ</t>
    </rPh>
    <rPh sb="14" eb="15">
      <t>メグミ</t>
    </rPh>
    <phoneticPr fontId="3"/>
  </si>
  <si>
    <t>竹井　匡</t>
    <rPh sb="0" eb="2">
      <t>タケイ</t>
    </rPh>
    <rPh sb="3" eb="4">
      <t>タダシ</t>
    </rPh>
    <phoneticPr fontId="3"/>
  </si>
  <si>
    <t>747-0046</t>
    <phoneticPr fontId="3"/>
  </si>
  <si>
    <t>0835-28-1053</t>
    <phoneticPr fontId="3"/>
  </si>
  <si>
    <t>ｴﾙﾓ</t>
    <phoneticPr fontId="3"/>
  </si>
  <si>
    <t>てんま</t>
    <phoneticPr fontId="3"/>
  </si>
  <si>
    <t>ＮＰＯ法人
太陽</t>
    <rPh sb="3" eb="5">
      <t>ホウジン</t>
    </rPh>
    <rPh sb="6" eb="8">
      <t>タイヨウ</t>
    </rPh>
    <phoneticPr fontId="3"/>
  </si>
  <si>
    <t>ＮＰＯ法人
太陽
（山本　太郎）</t>
    <rPh sb="10" eb="12">
      <t>ヤマモト</t>
    </rPh>
    <rPh sb="13" eb="15">
      <t>タロウ</t>
    </rPh>
    <phoneticPr fontId="3"/>
  </si>
  <si>
    <t>747-0067</t>
    <phoneticPr fontId="3"/>
  </si>
  <si>
    <t>0835-28-9267</t>
    <phoneticPr fontId="3"/>
  </si>
  <si>
    <t>ﾃﾝﾏ</t>
    <phoneticPr fontId="3"/>
  </si>
  <si>
    <t>山腰圭剛</t>
    <rPh sb="0" eb="2">
      <t>ヤマコシ</t>
    </rPh>
    <rPh sb="2" eb="3">
      <t>ケイ</t>
    </rPh>
    <rPh sb="3" eb="4">
      <t>ツヨシ</t>
    </rPh>
    <phoneticPr fontId="3"/>
  </si>
  <si>
    <t>ｼｮｳｶﾞｲﾌｸｼｻｰﾋﾞｽｼﾞｷﾞｮｳｼｮｺﾓﾚﾋﾞ</t>
    <phoneticPr fontId="3"/>
  </si>
  <si>
    <t>浴紀文</t>
    <rPh sb="0" eb="1">
      <t>ヨク</t>
    </rPh>
    <rPh sb="1" eb="3">
      <t>キブン</t>
    </rPh>
    <phoneticPr fontId="3"/>
  </si>
  <si>
    <t>0833-
71-6157</t>
    <phoneticPr fontId="3"/>
  </si>
  <si>
    <t>福祉メイキング
スタジオうみべ</t>
    <rPh sb="0" eb="2">
      <t>フクシ</t>
    </rPh>
    <phoneticPr fontId="3"/>
  </si>
  <si>
    <t>株式会社
福祉メイキング
スタジオ</t>
    <rPh sb="0" eb="2">
      <t>カブシキ</t>
    </rPh>
    <rPh sb="2" eb="4">
      <t>カイシャ</t>
    </rPh>
    <rPh sb="5" eb="7">
      <t>フクシ</t>
    </rPh>
    <phoneticPr fontId="4"/>
  </si>
  <si>
    <t>株式会社
福祉メイキング
スタジオ
（前﨑　知樹）</t>
    <rPh sb="0" eb="2">
      <t>カブシキ</t>
    </rPh>
    <rPh sb="2" eb="4">
      <t>カイシャ</t>
    </rPh>
    <rPh sb="5" eb="7">
      <t>フクシ</t>
    </rPh>
    <rPh sb="19" eb="21">
      <t>マエサキ</t>
    </rPh>
    <rPh sb="22" eb="24">
      <t>トモキ</t>
    </rPh>
    <phoneticPr fontId="4"/>
  </si>
  <si>
    <t>宮木史彦</t>
    <rPh sb="0" eb="2">
      <t>ミヤキ</t>
    </rPh>
    <rPh sb="2" eb="4">
      <t>フミヒコ</t>
    </rPh>
    <phoneticPr fontId="2"/>
  </si>
  <si>
    <t>中司和美</t>
    <rPh sb="0" eb="2">
      <t>ナカツカサ</t>
    </rPh>
    <rPh sb="2" eb="4">
      <t>カズミ</t>
    </rPh>
    <phoneticPr fontId="3"/>
  </si>
  <si>
    <t>社会福祉法人
鹿野学園
(吉浦正男)</t>
    <rPh sb="13" eb="15">
      <t>ヨシウラ</t>
    </rPh>
    <rPh sb="15" eb="17">
      <t>マサオ</t>
    </rPh>
    <phoneticPr fontId="2"/>
  </si>
  <si>
    <t>社会福祉法人
鹿野学園
(吉浦正男)</t>
    <phoneticPr fontId="2"/>
  </si>
  <si>
    <t>藤井　勝</t>
    <rPh sb="0" eb="2">
      <t>フジイ</t>
    </rPh>
    <rPh sb="3" eb="4">
      <t>マサル</t>
    </rPh>
    <phoneticPr fontId="3"/>
  </si>
  <si>
    <t>伊住浩史</t>
    <rPh sb="0" eb="1">
      <t>イ</t>
    </rPh>
    <rPh sb="1" eb="2">
      <t>ス</t>
    </rPh>
    <rPh sb="2" eb="3">
      <t>ヒロシ</t>
    </rPh>
    <rPh sb="3" eb="4">
      <t>シ</t>
    </rPh>
    <phoneticPr fontId="3"/>
  </si>
  <si>
    <t>石井　聡</t>
    <rPh sb="0" eb="2">
      <t>イシイ</t>
    </rPh>
    <rPh sb="3" eb="4">
      <t>サトシ</t>
    </rPh>
    <phoneticPr fontId="3"/>
  </si>
  <si>
    <t>ＯＺデイ
しゅうなん</t>
    <phoneticPr fontId="3"/>
  </si>
  <si>
    <t>株式会社
チェレステ</t>
    <rPh sb="0" eb="4">
      <t>カブシキガイシャ</t>
    </rPh>
    <phoneticPr fontId="3"/>
  </si>
  <si>
    <t>株式会社
チェレステ
（森延深雪）</t>
    <rPh sb="12" eb="13">
      <t>モリ</t>
    </rPh>
    <rPh sb="13" eb="14">
      <t>ノ</t>
    </rPh>
    <rPh sb="14" eb="16">
      <t>ミユキ</t>
    </rPh>
    <phoneticPr fontId="3"/>
  </si>
  <si>
    <t>森延深雪</t>
    <rPh sb="0" eb="1">
      <t>モリ</t>
    </rPh>
    <rPh sb="1" eb="2">
      <t>エン</t>
    </rPh>
    <rPh sb="2" eb="4">
      <t>ミユキ</t>
    </rPh>
    <phoneticPr fontId="3"/>
  </si>
  <si>
    <t>745-0801</t>
    <phoneticPr fontId="3"/>
  </si>
  <si>
    <t>0834-34-0539</t>
    <phoneticPr fontId="3"/>
  </si>
  <si>
    <t>Y　o　u悠</t>
    <rPh sb="5" eb="6">
      <t>ユウ</t>
    </rPh>
    <phoneticPr fontId="3"/>
  </si>
  <si>
    <t>ＮＰＯ法人
ハローフレンズ</t>
    <rPh sb="3" eb="5">
      <t>ホウジン</t>
    </rPh>
    <phoneticPr fontId="3"/>
  </si>
  <si>
    <t>ＮＰＯ法人
ハローフレンズ
（斎藤眞治）</t>
    <rPh sb="15" eb="17">
      <t>サイトウ</t>
    </rPh>
    <rPh sb="17" eb="19">
      <t>シンジ</t>
    </rPh>
    <phoneticPr fontId="3"/>
  </si>
  <si>
    <t>0838-22-3175</t>
    <phoneticPr fontId="3"/>
  </si>
  <si>
    <t>大字瓦町66番地1</t>
    <phoneticPr fontId="3"/>
  </si>
  <si>
    <t>ﾕｳﾕｳ</t>
    <phoneticPr fontId="3"/>
  </si>
  <si>
    <t>754-
0044</t>
    <phoneticPr fontId="3"/>
  </si>
  <si>
    <t>小郡大正町11番10号 マルワビル1階</t>
    <phoneticPr fontId="3"/>
  </si>
  <si>
    <t>藤田　浩</t>
    <rPh sb="0" eb="2">
      <t>フジタ</t>
    </rPh>
    <rPh sb="3" eb="4">
      <t>ヒロシ</t>
    </rPh>
    <phoneticPr fontId="3"/>
  </si>
  <si>
    <t>麻里布町1丁目5番32号1Ｆ</t>
    <rPh sb="0" eb="1">
      <t>マ</t>
    </rPh>
    <rPh sb="1" eb="2">
      <t>リ</t>
    </rPh>
    <rPh sb="2" eb="3">
      <t>フ</t>
    </rPh>
    <rPh sb="3" eb="4">
      <t>チョウ</t>
    </rPh>
    <rPh sb="5" eb="7">
      <t>チョウメ</t>
    </rPh>
    <rPh sb="8" eb="9">
      <t>バン</t>
    </rPh>
    <rPh sb="11" eb="12">
      <t>ゴウ</t>
    </rPh>
    <phoneticPr fontId="4"/>
  </si>
  <si>
    <t>大字郡字上ノ浜3005番地6</t>
    <rPh sb="0" eb="5">
      <t>オオアザコオリアザウエ</t>
    </rPh>
    <rPh sb="6" eb="7">
      <t>ハマ</t>
    </rPh>
    <rPh sb="11" eb="13">
      <t>バンチ</t>
    </rPh>
    <phoneticPr fontId="3"/>
  </si>
  <si>
    <t>根本　理恵</t>
    <rPh sb="0" eb="2">
      <t>コンポン</t>
    </rPh>
    <rPh sb="3" eb="4">
      <t>リ</t>
    </rPh>
    <rPh sb="4" eb="5">
      <t>エ</t>
    </rPh>
    <phoneticPr fontId="3"/>
  </si>
  <si>
    <t>河﨑　直也</t>
    <rPh sb="0" eb="1">
      <t>カワ</t>
    </rPh>
    <rPh sb="1" eb="2">
      <t>サキ</t>
    </rPh>
    <rPh sb="3" eb="5">
      <t>ナオヤ</t>
    </rPh>
    <phoneticPr fontId="3"/>
  </si>
  <si>
    <t>就労継続支援Ｂ型
りあん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</si>
  <si>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株式会社ＣＷＨ</t>
    <rPh sb="0" eb="4">
      <t>カブシキガイシャ</t>
    </rPh>
    <phoneticPr fontId="3"/>
  </si>
  <si>
    <t>株式会社ＣＷＨ
（斎藤　昭彦）</t>
    <rPh sb="9" eb="11">
      <t>サイトウ</t>
    </rPh>
    <rPh sb="12" eb="14">
      <t>アキヒコ</t>
    </rPh>
    <phoneticPr fontId="3"/>
  </si>
  <si>
    <t>斎藤　昭彦</t>
    <phoneticPr fontId="3"/>
  </si>
  <si>
    <t>0836-
35-9242</t>
    <phoneticPr fontId="3"/>
  </si>
  <si>
    <t>ｼｭｳﾛｳｹｲｿﾞｸｼｴﾝBｶﾞﾀｼﾞｷﾞｮｳｼｮﾘｱﾝ</t>
    <phoneticPr fontId="3"/>
  </si>
  <si>
    <t>Ｌｉｆｅｓｔｙｌｅ
せいわ</t>
    <phoneticPr fontId="3"/>
  </si>
  <si>
    <t>赤瀬洋介</t>
    <phoneticPr fontId="3"/>
  </si>
  <si>
    <t>ﾗｲﾌｽﾀｲﾙｾｲﾜ</t>
    <phoneticPr fontId="3"/>
  </si>
  <si>
    <t>754-0044</t>
    <phoneticPr fontId="3"/>
  </si>
  <si>
    <t>社会福祉法人
ふしの学園
(柴田朗)</t>
    <rPh sb="14" eb="16">
      <t>シバタ</t>
    </rPh>
    <rPh sb="16" eb="17">
      <t>アキラ</t>
    </rPh>
    <phoneticPr fontId="3"/>
  </si>
  <si>
    <t>野原　徹</t>
    <rPh sb="0" eb="2">
      <t>ノハラ</t>
    </rPh>
    <rPh sb="3" eb="4">
      <t>トオル</t>
    </rPh>
    <phoneticPr fontId="3"/>
  </si>
  <si>
    <t>754-
002</t>
    <phoneticPr fontId="3"/>
  </si>
  <si>
    <t>083-
972-5511</t>
    <phoneticPr fontId="3"/>
  </si>
  <si>
    <t>ダイクロック・ワークス</t>
    <phoneticPr fontId="3"/>
  </si>
  <si>
    <t>合同会社唯美会</t>
    <rPh sb="0" eb="7">
      <t>ゴウドウガイシャユイビカイ</t>
    </rPh>
    <phoneticPr fontId="3"/>
  </si>
  <si>
    <t>合同会社唯美会
（宮﨑　謙二）</t>
    <rPh sb="0" eb="7">
      <t>ゴウドウガイシャユイビカイ</t>
    </rPh>
    <rPh sb="9" eb="11">
      <t>ミヤザキ</t>
    </rPh>
    <rPh sb="12" eb="14">
      <t>ケンジ</t>
    </rPh>
    <phoneticPr fontId="3"/>
  </si>
  <si>
    <t>高嶋秀樹</t>
    <rPh sb="0" eb="2">
      <t>タカシマ</t>
    </rPh>
    <rPh sb="2" eb="4">
      <t>ヒデキ</t>
    </rPh>
    <phoneticPr fontId="3"/>
  </si>
  <si>
    <t>080-4230-7716</t>
    <phoneticPr fontId="3"/>
  </si>
  <si>
    <t>ﾀﾞｲｸﾛｯｸ･ﾜｰｸｽ</t>
    <phoneticPr fontId="3"/>
  </si>
  <si>
    <t>のんびりいこう</t>
    <phoneticPr fontId="3"/>
  </si>
  <si>
    <t>合同会社
ティトグループ</t>
    <rPh sb="0" eb="2">
      <t>ゴウドウ</t>
    </rPh>
    <rPh sb="2" eb="4">
      <t>ガイシャ</t>
    </rPh>
    <phoneticPr fontId="3"/>
  </si>
  <si>
    <t>合同会社
ティトグループ
（伊藤卓芳）</t>
    <rPh sb="0" eb="2">
      <t>ゴウドウ</t>
    </rPh>
    <rPh sb="2" eb="4">
      <t>ガイシャ</t>
    </rPh>
    <rPh sb="14" eb="16">
      <t>イトウ</t>
    </rPh>
    <rPh sb="16" eb="17">
      <t>タク</t>
    </rPh>
    <rPh sb="17" eb="18">
      <t>カンバ</t>
    </rPh>
    <phoneticPr fontId="3"/>
  </si>
  <si>
    <t>伊藤卓芳</t>
    <rPh sb="0" eb="2">
      <t>イトウ</t>
    </rPh>
    <rPh sb="2" eb="3">
      <t>タク</t>
    </rPh>
    <rPh sb="3" eb="4">
      <t>ヨシ</t>
    </rPh>
    <phoneticPr fontId="3"/>
  </si>
  <si>
    <t>083-987-0987</t>
    <phoneticPr fontId="3"/>
  </si>
  <si>
    <t>ﾉﾝﾋﾞﾘｲｺｳ</t>
    <phoneticPr fontId="3"/>
  </si>
  <si>
    <t>社会福祉法人
心促協会
（田内信浩）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rPh sb="13" eb="15">
      <t>タウチ</t>
    </rPh>
    <phoneticPr fontId="3"/>
  </si>
  <si>
    <t>0837-
32-2633</t>
    <phoneticPr fontId="3"/>
  </si>
  <si>
    <t>ＮＰＯ法人
さざんか
（古谷　辰也）</t>
    <rPh sb="12" eb="14">
      <t>フルタニ</t>
    </rPh>
    <rPh sb="15" eb="17">
      <t>タツヤ</t>
    </rPh>
    <phoneticPr fontId="3"/>
  </si>
  <si>
    <t>759-4402</t>
    <phoneticPr fontId="3"/>
  </si>
  <si>
    <t>0837-
37-3339</t>
    <phoneticPr fontId="3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</si>
  <si>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rPh sb="24" eb="25">
      <t>ヨシフミ</t>
    </rPh>
    <phoneticPr fontId="3"/>
  </si>
  <si>
    <t>社会福祉法人
周陽会
（北野克志）</t>
    <rPh sb="0" eb="2">
      <t>シャカイ</t>
    </rPh>
    <rPh sb="2" eb="4">
      <t>フクシ</t>
    </rPh>
    <rPh sb="4" eb="6">
      <t>ホウジン</t>
    </rPh>
    <rPh sb="7" eb="9">
      <t>シュウヨウ</t>
    </rPh>
    <rPh sb="9" eb="10">
      <t>カイ</t>
    </rPh>
    <rPh sb="12" eb="14">
      <t>キタノ</t>
    </rPh>
    <rPh sb="14" eb="16">
      <t>カツシ</t>
    </rPh>
    <phoneticPr fontId="3"/>
  </si>
  <si>
    <t>中村　忠俊</t>
    <rPh sb="0" eb="2">
      <t>ナカムラ</t>
    </rPh>
    <rPh sb="3" eb="5">
      <t>タダトシ</t>
    </rPh>
    <phoneticPr fontId="3"/>
  </si>
  <si>
    <t>インクルー・ジョブ</t>
    <phoneticPr fontId="3"/>
  </si>
  <si>
    <t>株式会社山陽グローバルパートナーズ</t>
    <rPh sb="0" eb="4">
      <t>カブシキガイシャ</t>
    </rPh>
    <rPh sb="4" eb="6">
      <t>サンヨウ</t>
    </rPh>
    <phoneticPr fontId="3"/>
  </si>
  <si>
    <t>株式会社山陽グローバルパートナーズ
（藤井　貴行）</t>
    <rPh sb="0" eb="4">
      <t>カブシキガイシャ</t>
    </rPh>
    <rPh sb="4" eb="6">
      <t>サンヨウ</t>
    </rPh>
    <rPh sb="19" eb="21">
      <t>フジイ</t>
    </rPh>
    <rPh sb="22" eb="24">
      <t>タカユキ</t>
    </rPh>
    <phoneticPr fontId="3"/>
  </si>
  <si>
    <t>745-0641</t>
    <phoneticPr fontId="3"/>
  </si>
  <si>
    <t>0833-91-4800</t>
    <phoneticPr fontId="3"/>
  </si>
  <si>
    <t>ｲﾝｸﾙｰ･ｼﾞｮﾌﾞ</t>
    <phoneticPr fontId="3"/>
  </si>
  <si>
    <t>就労継続支援いちえ</t>
    <rPh sb="0" eb="6">
      <t>シュウロウケイゾクシエン</t>
    </rPh>
    <phoneticPr fontId="3"/>
  </si>
  <si>
    <t>株式会社凛と</t>
    <rPh sb="0" eb="4">
      <t>カブシキガイシャ</t>
    </rPh>
    <rPh sb="4" eb="5">
      <t>リン</t>
    </rPh>
    <phoneticPr fontId="3"/>
  </si>
  <si>
    <t>株式会社凛と
（小林亜子）</t>
    <rPh sb="8" eb="10">
      <t>コバヤシ</t>
    </rPh>
    <rPh sb="10" eb="12">
      <t>アコ</t>
    </rPh>
    <phoneticPr fontId="3"/>
  </si>
  <si>
    <t>小林亜子</t>
    <phoneticPr fontId="3"/>
  </si>
  <si>
    <t>756-0813</t>
    <phoneticPr fontId="3"/>
  </si>
  <si>
    <t>0836-
81-4120</t>
    <phoneticPr fontId="3"/>
  </si>
  <si>
    <t>ｼｭｳﾛｳｹｲｿﾞｸｼｴﾝｲﾁｴ</t>
    <phoneticPr fontId="3"/>
  </si>
  <si>
    <t>ﾌｧｰﾑﾗﾝﾄﾞﾕﾒ</t>
    <phoneticPr fontId="3"/>
  </si>
  <si>
    <t>自立生活援助
みんなの森</t>
    <rPh sb="0" eb="2">
      <t>ジリツ</t>
    </rPh>
    <rPh sb="2" eb="4">
      <t>セイカツ</t>
    </rPh>
    <rPh sb="4" eb="6">
      <t>エンジョ</t>
    </rPh>
    <rPh sb="11" eb="12">
      <t>モリ</t>
    </rPh>
    <phoneticPr fontId="3"/>
  </si>
  <si>
    <t>有限会社
小川</t>
    <rPh sb="0" eb="2">
      <t>ユウゲン</t>
    </rPh>
    <rPh sb="2" eb="4">
      <t>カイシャ</t>
    </rPh>
    <rPh sb="5" eb="7">
      <t>オガワ</t>
    </rPh>
    <phoneticPr fontId="3"/>
  </si>
  <si>
    <t>083-
929-3917</t>
    <phoneticPr fontId="3"/>
  </si>
  <si>
    <t>下小鯖2698-1</t>
    <rPh sb="0" eb="1">
      <t>シタ</t>
    </rPh>
    <rPh sb="1" eb="3">
      <t>オサバ</t>
    </rPh>
    <phoneticPr fontId="3"/>
  </si>
  <si>
    <t>ｼﾞﾘﾂｾｲｶﾂｴﾝｼﾞｮﾐﾝﾅﾉﾓﾘ</t>
    <phoneticPr fontId="3"/>
  </si>
  <si>
    <t>ウィズライフ創
東須恵</t>
    <rPh sb="8" eb="9">
      <t>ヒガシ</t>
    </rPh>
    <rPh sb="9" eb="11">
      <t>スエ</t>
    </rPh>
    <phoneticPr fontId="3"/>
  </si>
  <si>
    <t>759-0206</t>
    <phoneticPr fontId="3"/>
  </si>
  <si>
    <t>0836-
43-6300</t>
  </si>
  <si>
    <t>ｳｨｽﾞﾗｲﾌｿｳﾋｶﾞｼｽｴ</t>
    <phoneticPr fontId="3"/>
  </si>
  <si>
    <t>SHAREHOUSE
せいわ</t>
    <phoneticPr fontId="14"/>
  </si>
  <si>
    <t>社会福祉法人
千花千彩</t>
    <rPh sb="0" eb="2">
      <t>シャカイ</t>
    </rPh>
    <rPh sb="2" eb="4">
      <t>フクシ</t>
    </rPh>
    <rPh sb="4" eb="6">
      <t>ホウジン</t>
    </rPh>
    <rPh sb="7" eb="9">
      <t>センハナ</t>
    </rPh>
    <rPh sb="9" eb="10">
      <t>セン</t>
    </rPh>
    <rPh sb="10" eb="11">
      <t>イロドリ</t>
    </rPh>
    <phoneticPr fontId="3"/>
  </si>
  <si>
    <t>社会福祉法人
千花千彩
（赤瀬洋介）</t>
    <rPh sb="0" eb="2">
      <t>シャカイ</t>
    </rPh>
    <rPh sb="2" eb="4">
      <t>フクシ</t>
    </rPh>
    <rPh sb="4" eb="6">
      <t>ホウジン</t>
    </rPh>
    <rPh sb="7" eb="9">
      <t>センハナ</t>
    </rPh>
    <rPh sb="9" eb="10">
      <t>セン</t>
    </rPh>
    <rPh sb="10" eb="11">
      <t>イロドリ</t>
    </rPh>
    <rPh sb="13" eb="15">
      <t>アカセ</t>
    </rPh>
    <rPh sb="15" eb="17">
      <t>ヨウスケ</t>
    </rPh>
    <phoneticPr fontId="3"/>
  </si>
  <si>
    <t>外部サービス利用型</t>
    <rPh sb="0" eb="2">
      <t>ガイブ</t>
    </rPh>
    <rPh sb="6" eb="8">
      <t>リヨウ</t>
    </rPh>
    <phoneticPr fontId="3"/>
  </si>
  <si>
    <t>ｼｪｱﾊｳｽｾｲﾜ</t>
    <phoneticPr fontId="3"/>
  </si>
  <si>
    <t>ダイクロック・メゾン</t>
    <phoneticPr fontId="3"/>
  </si>
  <si>
    <t>合同会社
唯美会</t>
    <rPh sb="0" eb="2">
      <t>ゴウドウ</t>
    </rPh>
    <rPh sb="2" eb="4">
      <t>カイシャ</t>
    </rPh>
    <rPh sb="5" eb="6">
      <t>タダ</t>
    </rPh>
    <rPh sb="6" eb="7">
      <t>ウツク</t>
    </rPh>
    <rPh sb="7" eb="8">
      <t>カイ</t>
    </rPh>
    <phoneticPr fontId="3"/>
  </si>
  <si>
    <t>合同会社
唯美会
（宮﨑謙二）</t>
    <rPh sb="0" eb="2">
      <t>ゴウドウ</t>
    </rPh>
    <rPh sb="2" eb="4">
      <t>カイシャ</t>
    </rPh>
    <rPh sb="5" eb="6">
      <t>タダ</t>
    </rPh>
    <rPh sb="6" eb="7">
      <t>ウツク</t>
    </rPh>
    <rPh sb="7" eb="8">
      <t>カイ</t>
    </rPh>
    <rPh sb="10" eb="12">
      <t>ミヤザキ</t>
    </rPh>
    <rPh sb="12" eb="14">
      <t>ケンニ</t>
    </rPh>
    <phoneticPr fontId="3"/>
  </si>
  <si>
    <t>083-922-3922</t>
    <phoneticPr fontId="3"/>
  </si>
  <si>
    <t>ﾀﾞｲｸﾛｯｸ･ﾒｿﾞﾝ</t>
    <phoneticPr fontId="3"/>
  </si>
  <si>
    <t>吉村純広</t>
    <rPh sb="0" eb="2">
      <t>ヨシムラ</t>
    </rPh>
    <rPh sb="2" eb="3">
      <t>ジュン</t>
    </rPh>
    <rPh sb="3" eb="4">
      <t>ヒロ</t>
    </rPh>
    <phoneticPr fontId="3"/>
  </si>
  <si>
    <t>有限会社岩国メディカルサポート</t>
    <rPh sb="0" eb="2">
      <t>ユウゲン</t>
    </rPh>
    <rPh sb="2" eb="4">
      <t>カイシャ</t>
    </rPh>
    <rPh sb="4" eb="6">
      <t>イワクニ</t>
    </rPh>
    <phoneticPr fontId="3"/>
  </si>
  <si>
    <t>有限会社岩国メディカルサポート（藤本和志）</t>
    <rPh sb="0" eb="4">
      <t>ユウゲンガイシャ</t>
    </rPh>
    <rPh sb="4" eb="6">
      <t>イワクニ</t>
    </rPh>
    <rPh sb="16" eb="18">
      <t>フジモト</t>
    </rPh>
    <rPh sb="18" eb="19">
      <t>カズ</t>
    </rPh>
    <rPh sb="19" eb="20">
      <t>ココロザ</t>
    </rPh>
    <phoneticPr fontId="3"/>
  </si>
  <si>
    <t>江濵良祐</t>
    <rPh sb="0" eb="1">
      <t>コウ</t>
    </rPh>
    <rPh sb="1" eb="2">
      <t>ハマ</t>
    </rPh>
    <rPh sb="2" eb="3">
      <t>リョウ</t>
    </rPh>
    <rPh sb="3" eb="4">
      <t>スケ</t>
    </rPh>
    <phoneticPr fontId="3"/>
  </si>
  <si>
    <t>0827-28-6066</t>
    <phoneticPr fontId="3"/>
  </si>
  <si>
    <t>ﾎﾞｰﾀﾞｰﾚｽﾜｰｸｽﾏｲﾙﾌﾟﾗｽ</t>
    <phoneticPr fontId="3"/>
  </si>
  <si>
    <t>グループホーム
やなぎ園</t>
    <rPh sb="11" eb="12">
      <t>エン</t>
    </rPh>
    <phoneticPr fontId="3"/>
  </si>
  <si>
    <t>特定非営利活動法人
松久会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マツ</t>
    </rPh>
    <rPh sb="11" eb="12">
      <t>ヒサ</t>
    </rPh>
    <rPh sb="12" eb="13">
      <t>カイ</t>
    </rPh>
    <phoneticPr fontId="3"/>
  </si>
  <si>
    <t>742-1351</t>
    <phoneticPr fontId="3"/>
  </si>
  <si>
    <t>0820-22-8573</t>
    <phoneticPr fontId="3"/>
  </si>
  <si>
    <t>ｸﾞﾙｰﾌﾟﾎｰﾑﾔﾅｷﾞｴﾝ</t>
    <phoneticPr fontId="3"/>
  </si>
  <si>
    <t>グループホーム
いちえ</t>
    <phoneticPr fontId="3"/>
  </si>
  <si>
    <t>株式会社
凛と</t>
    <rPh sb="5" eb="6">
      <t>リン</t>
    </rPh>
    <phoneticPr fontId="3"/>
  </si>
  <si>
    <t>株式会社
凛と
（小林亜子）</t>
    <rPh sb="5" eb="6">
      <t>リン</t>
    </rPh>
    <rPh sb="9" eb="11">
      <t>コバヤシ</t>
    </rPh>
    <rPh sb="11" eb="12">
      <t>ア</t>
    </rPh>
    <rPh sb="12" eb="13">
      <t>コ</t>
    </rPh>
    <phoneticPr fontId="3"/>
  </si>
  <si>
    <t>小林亜子</t>
    <rPh sb="0" eb="1">
      <t>コ</t>
    </rPh>
    <rPh sb="1" eb="2">
      <t>ハヤシ</t>
    </rPh>
    <rPh sb="2" eb="3">
      <t>ア</t>
    </rPh>
    <rPh sb="3" eb="4">
      <t>コ</t>
    </rPh>
    <phoneticPr fontId="3"/>
  </si>
  <si>
    <t>756-0833</t>
    <phoneticPr fontId="3"/>
  </si>
  <si>
    <t>ｸﾞﾙｰﾌﾟﾎｰﾑｲﾁｴ</t>
    <phoneticPr fontId="3"/>
  </si>
  <si>
    <t>OZデイうべ</t>
    <phoneticPr fontId="3"/>
  </si>
  <si>
    <t>ＮＰＯ法人
ベーテル障害者
支援センター</t>
    <rPh sb="3" eb="5">
      <t>ホウジン</t>
    </rPh>
    <rPh sb="10" eb="13">
      <t>ショウガイシャ</t>
    </rPh>
    <rPh sb="14" eb="16">
      <t>シエン</t>
    </rPh>
    <phoneticPr fontId="3"/>
  </si>
  <si>
    <t>生活介護サービス
事業所
じねんじょ</t>
    <rPh sb="0" eb="2">
      <t>セイカツ</t>
    </rPh>
    <rPh sb="2" eb="4">
      <t>カイゴ</t>
    </rPh>
    <rPh sb="9" eb="12">
      <t>ジギョウショ</t>
    </rPh>
    <phoneticPr fontId="25"/>
  </si>
  <si>
    <t>社会福祉法人
じねんじょ</t>
    <rPh sb="0" eb="2">
      <t>シャカイ</t>
    </rPh>
    <rPh sb="2" eb="4">
      <t>フクシ</t>
    </rPh>
    <rPh sb="4" eb="6">
      <t>ホウジン</t>
    </rPh>
    <phoneticPr fontId="25"/>
  </si>
  <si>
    <t>社会福祉法人
じねんじょ
（金原洋治）</t>
    <rPh sb="0" eb="2">
      <t>シャカイ</t>
    </rPh>
    <rPh sb="2" eb="4">
      <t>フクシ</t>
    </rPh>
    <rPh sb="4" eb="6">
      <t>ホウジン</t>
    </rPh>
    <phoneticPr fontId="25"/>
  </si>
  <si>
    <t>083-
250-8108</t>
  </si>
  <si>
    <t>櫻井由香</t>
    <rPh sb="0" eb="2">
      <t>サクライ</t>
    </rPh>
    <rPh sb="2" eb="4">
      <t>ユカ</t>
    </rPh>
    <phoneticPr fontId="28"/>
  </si>
  <si>
    <t>デイサービス
小月</t>
    <rPh sb="7" eb="9">
      <t>オヅキ</t>
    </rPh>
    <phoneticPr fontId="28"/>
  </si>
  <si>
    <t>比田勝真由美</t>
    <rPh sb="0" eb="1">
      <t>ヒ</t>
    </rPh>
    <rPh sb="1" eb="2">
      <t>タ</t>
    </rPh>
    <rPh sb="2" eb="3">
      <t>カツ</t>
    </rPh>
    <rPh sb="3" eb="6">
      <t>マユミ</t>
    </rPh>
    <phoneticPr fontId="28"/>
  </si>
  <si>
    <t>750-1132</t>
  </si>
  <si>
    <t>083-
281-3010</t>
  </si>
  <si>
    <t>ﾃﾞｲｻｰﾋﾞｽｵﾂﾞｷ</t>
  </si>
  <si>
    <t>デイサービス
新遊楽</t>
    <rPh sb="7" eb="8">
      <t>シン</t>
    </rPh>
    <rPh sb="8" eb="10">
      <t>ユウラク</t>
    </rPh>
    <phoneticPr fontId="28"/>
  </si>
  <si>
    <t>西村佳子</t>
    <rPh sb="0" eb="2">
      <t>ニシムラ</t>
    </rPh>
    <rPh sb="2" eb="4">
      <t>ケイコ</t>
    </rPh>
    <phoneticPr fontId="28"/>
  </si>
  <si>
    <t>083-
266-0123</t>
  </si>
  <si>
    <t>ﾃﾞｲｻｰﾋﾞｽｼﾝﾕｳﾗｸ</t>
  </si>
  <si>
    <t>デイサービス
ありすの丘</t>
    <rPh sb="11" eb="12">
      <t>オカ</t>
    </rPh>
    <phoneticPr fontId="28"/>
  </si>
  <si>
    <t>750-0048</t>
  </si>
  <si>
    <t>083-
232-3377</t>
  </si>
  <si>
    <t>ﾃﾞｲｻｰﾋﾞｽｱﾘｽﾉｵｶ</t>
  </si>
  <si>
    <t>生活介護サービス
事業所
だいち</t>
    <rPh sb="0" eb="2">
      <t>セイカツ</t>
    </rPh>
    <rPh sb="2" eb="4">
      <t>カイゴ</t>
    </rPh>
    <rPh sb="9" eb="12">
      <t>ジギョウショ</t>
    </rPh>
    <phoneticPr fontId="25"/>
  </si>
  <si>
    <t>生野町2-29-3</t>
  </si>
  <si>
    <t>ｾｲｶﾂｶｲｺﾞｼﾞｷﾞｮｳｼｮﾀﾞｲﾁ</t>
  </si>
  <si>
    <t>うしろだきっさ</t>
  </si>
  <si>
    <t>社会福祉法人
さくらの丘</t>
    <rPh sb="0" eb="6">
      <t>シャカイフクシホウジン</t>
    </rPh>
    <rPh sb="11" eb="12">
      <t>オカ</t>
    </rPh>
    <phoneticPr fontId="28"/>
  </si>
  <si>
    <t>社会福祉法人
さくらの丘
（友田　有）</t>
    <rPh sb="0" eb="6">
      <t>シャカイフクシホウジン</t>
    </rPh>
    <rPh sb="11" eb="12">
      <t>オカ</t>
    </rPh>
    <rPh sb="14" eb="16">
      <t>トモダ</t>
    </rPh>
    <rPh sb="17" eb="18">
      <t>アリ</t>
    </rPh>
    <phoneticPr fontId="28"/>
  </si>
  <si>
    <t>長廣明子</t>
    <rPh sb="0" eb="2">
      <t>ナガヒロ</t>
    </rPh>
    <rPh sb="2" eb="4">
      <t>アキコ</t>
    </rPh>
    <phoneticPr fontId="28"/>
  </si>
  <si>
    <t>ｳｼﾛﾀﾞｷｯｻ</t>
  </si>
  <si>
    <t>障害福祉サービス
結のところ</t>
    <rPh sb="0" eb="4">
      <t>ショウガイフクシ</t>
    </rPh>
    <rPh sb="9" eb="10">
      <t>ユイ</t>
    </rPh>
    <phoneticPr fontId="28"/>
  </si>
  <si>
    <t>083-242-0880</t>
  </si>
  <si>
    <t>ｼｮｳｶﾞｲﾌｸｼｻｰﾋﾞｽﾕｲﾉﾄｺﾛ</t>
  </si>
  <si>
    <t>渡部武志</t>
    <rPh sb="0" eb="2">
      <t>ワタナベ</t>
    </rPh>
    <rPh sb="2" eb="3">
      <t>タケシ</t>
    </rPh>
    <rPh sb="3" eb="4">
      <t>シ</t>
    </rPh>
    <phoneticPr fontId="28"/>
  </si>
  <si>
    <t>障害福祉サービス・
うしろだ工房</t>
    <rPh sb="0" eb="2">
      <t>ショウガイ</t>
    </rPh>
    <rPh sb="2" eb="4">
      <t>フクシ</t>
    </rPh>
    <rPh sb="14" eb="16">
      <t>コウボウ</t>
    </rPh>
    <phoneticPr fontId="28"/>
  </si>
  <si>
    <t>社会福祉法人
さくらの丘</t>
    <rPh sb="0" eb="2">
      <t>シャカイ</t>
    </rPh>
    <rPh sb="2" eb="4">
      <t>フクシ</t>
    </rPh>
    <rPh sb="4" eb="6">
      <t>ホウジン</t>
    </rPh>
    <rPh sb="11" eb="12">
      <t>オカ</t>
    </rPh>
    <phoneticPr fontId="28"/>
  </si>
  <si>
    <t>社会福祉法人
さくらの丘
（友田　有）</t>
    <rPh sb="0" eb="2">
      <t>シャカイ</t>
    </rPh>
    <rPh sb="2" eb="4">
      <t>フクシ</t>
    </rPh>
    <rPh sb="4" eb="6">
      <t>ホウジン</t>
    </rPh>
    <rPh sb="11" eb="12">
      <t>オカ</t>
    </rPh>
    <rPh sb="14" eb="16">
      <t>トモダ</t>
    </rPh>
    <rPh sb="17" eb="18">
      <t>ユウ</t>
    </rPh>
    <phoneticPr fontId="28"/>
  </si>
  <si>
    <t>髙尾彰子</t>
    <rPh sb="0" eb="1">
      <t>タカ</t>
    </rPh>
    <rPh sb="1" eb="2">
      <t>オ</t>
    </rPh>
    <rPh sb="2" eb="3">
      <t>アキラ</t>
    </rPh>
    <rPh sb="3" eb="4">
      <t>コ</t>
    </rPh>
    <phoneticPr fontId="28"/>
  </si>
  <si>
    <t>ｼｮｳｶﾞｲﾌｸｼｻｰﾋﾞｽｳｼﾛﾀﾞｺｳﾎﾞｳ</t>
  </si>
  <si>
    <t>福祉作業所
たまねぎハウス</t>
    <rPh sb="0" eb="2">
      <t>フクシ</t>
    </rPh>
    <rPh sb="2" eb="5">
      <t>サギョウショ</t>
    </rPh>
    <phoneticPr fontId="28"/>
  </si>
  <si>
    <t>社会福祉法人
下関市
社会福祉協議会</t>
    <rPh sb="0" eb="2">
      <t>シャカイ</t>
    </rPh>
    <rPh sb="2" eb="4">
      <t>フクシ</t>
    </rPh>
    <rPh sb="4" eb="6">
      <t>ホウジン</t>
    </rPh>
    <rPh sb="7" eb="9">
      <t>シモノセキ</t>
    </rPh>
    <rPh sb="9" eb="10">
      <t>シ</t>
    </rPh>
    <rPh sb="11" eb="13">
      <t>シャカイ</t>
    </rPh>
    <rPh sb="13" eb="15">
      <t>フクシ</t>
    </rPh>
    <rPh sb="15" eb="18">
      <t>キョウギカイ</t>
    </rPh>
    <phoneticPr fontId="28"/>
  </si>
  <si>
    <t>社会福祉法人
下関市
社会福祉協議会
(波佐間清)</t>
    <rPh sb="11" eb="13">
      <t>シャカイ</t>
    </rPh>
    <rPh sb="13" eb="15">
      <t>フクシ</t>
    </rPh>
    <rPh sb="15" eb="18">
      <t>キョウギカイ</t>
    </rPh>
    <rPh sb="20" eb="23">
      <t>ハザマ</t>
    </rPh>
    <rPh sb="23" eb="24">
      <t>キヨシ</t>
    </rPh>
    <phoneticPr fontId="30"/>
  </si>
  <si>
    <t>ﾌｸｼｻｷﾞｮｳｼｮﾀﾏﾈｷﾞﾊｳｽ</t>
  </si>
  <si>
    <t>松尾道哉</t>
    <rPh sb="0" eb="2">
      <t>マツオ</t>
    </rPh>
    <rPh sb="2" eb="4">
      <t>ミチヤ</t>
    </rPh>
    <phoneticPr fontId="28"/>
  </si>
  <si>
    <t>赤松和子</t>
    <rPh sb="0" eb="2">
      <t>アカマツ</t>
    </rPh>
    <rPh sb="2" eb="4">
      <t>カズコ</t>
    </rPh>
    <phoneticPr fontId="28"/>
  </si>
  <si>
    <t>多機能事業所
はーとあーす勝谷</t>
    <rPh sb="0" eb="3">
      <t>タキノウ</t>
    </rPh>
    <rPh sb="3" eb="6">
      <t>ジギョウショ</t>
    </rPh>
    <rPh sb="13" eb="14">
      <t>カツ</t>
    </rPh>
    <rPh sb="14" eb="15">
      <t>タニ</t>
    </rPh>
    <phoneticPr fontId="27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</si>
  <si>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7"/>
  </si>
  <si>
    <t>社会福祉法人
さわやか会
（村瀬伸二）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ムラセ</t>
    </rPh>
    <rPh sb="16" eb="18">
      <t>シンジ</t>
    </rPh>
    <phoneticPr fontId="27"/>
  </si>
  <si>
    <t>083-
263-0230</t>
  </si>
  <si>
    <t>東勝谷1-4</t>
    <rPh sb="0" eb="1">
      <t>ヒガシ</t>
    </rPh>
    <rPh sb="1" eb="2">
      <t>ショウ</t>
    </rPh>
    <rPh sb="2" eb="3">
      <t>ヤ</t>
    </rPh>
    <phoneticPr fontId="27"/>
  </si>
  <si>
    <t>ﾀｷﾉｳｶﾞﾀｼﾞｷﾞｮｳｼｮﾊｰﾄｱｰｽｼｮｳﾔ</t>
  </si>
  <si>
    <t>mimi hana　カフェ</t>
  </si>
  <si>
    <t>ＮＰＯ法人
シンフォニーネット</t>
    <rPh sb="3" eb="5">
      <t>ホウジン</t>
    </rPh>
    <phoneticPr fontId="28"/>
  </si>
  <si>
    <t>ﾐﾐﾊﾅｶﾌｪ</t>
  </si>
  <si>
    <t>社会福祉法人
共生の里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phoneticPr fontId="28"/>
  </si>
  <si>
    <t>社会福祉法人
共生の里
（宮本　政幸）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rPh sb="13" eb="15">
      <t>ミヤモト</t>
    </rPh>
    <rPh sb="16" eb="18">
      <t>マサユキ</t>
    </rPh>
    <phoneticPr fontId="28"/>
  </si>
  <si>
    <t>恒屋　直美</t>
    <rPh sb="0" eb="1">
      <t>ツネ</t>
    </rPh>
    <rPh sb="1" eb="2">
      <t>ヤ</t>
    </rPh>
    <rPh sb="3" eb="5">
      <t>ナオミ</t>
    </rPh>
    <phoneticPr fontId="28"/>
  </si>
  <si>
    <t>八起の家</t>
    <rPh sb="0" eb="1">
      <t>ハチ</t>
    </rPh>
    <rPh sb="1" eb="2">
      <t>オ</t>
    </rPh>
    <rPh sb="3" eb="4">
      <t>イエ</t>
    </rPh>
    <phoneticPr fontId="28"/>
  </si>
  <si>
    <t>特定非営利活動法人　八起の会</t>
    <rPh sb="10" eb="11">
      <t>ハチ</t>
    </rPh>
    <rPh sb="11" eb="12">
      <t>オ</t>
    </rPh>
    <rPh sb="13" eb="14">
      <t>カイ</t>
    </rPh>
    <phoneticPr fontId="28"/>
  </si>
  <si>
    <t>特定非営利活動法人　八起の会
（福富　寿）</t>
    <rPh sb="10" eb="11">
      <t>ハチ</t>
    </rPh>
    <rPh sb="11" eb="12">
      <t>オ</t>
    </rPh>
    <rPh sb="13" eb="14">
      <t>カイ</t>
    </rPh>
    <rPh sb="16" eb="18">
      <t>フクトミ</t>
    </rPh>
    <rPh sb="19" eb="20">
      <t>コトブキ</t>
    </rPh>
    <phoneticPr fontId="28"/>
  </si>
  <si>
    <t>083-259-8586</t>
  </si>
  <si>
    <t>ﾔｵｷﾉｶｲ</t>
  </si>
  <si>
    <t>彦島江の浦町3-4-5</t>
  </si>
  <si>
    <t>はまゆう園ほーむ</t>
    <rPh sb="4" eb="5">
      <t>エン</t>
    </rPh>
    <phoneticPr fontId="28"/>
  </si>
  <si>
    <t>介護サービス包括型</t>
    <rPh sb="0" eb="2">
      <t>カイゴ</t>
    </rPh>
    <rPh sb="6" eb="8">
      <t>ホウカツ</t>
    </rPh>
    <rPh sb="8" eb="9">
      <t>ガタ</t>
    </rPh>
    <phoneticPr fontId="28"/>
  </si>
  <si>
    <t>工藤光行</t>
    <rPh sb="0" eb="2">
      <t>クドウ</t>
    </rPh>
    <rPh sb="2" eb="4">
      <t>ミツユキ</t>
    </rPh>
    <phoneticPr fontId="29"/>
  </si>
  <si>
    <t>グループホーム
はーとあーす勝谷</t>
    <rPh sb="14" eb="15">
      <t>ショウ</t>
    </rPh>
    <rPh sb="15" eb="16">
      <t>ヤ</t>
    </rPh>
    <phoneticPr fontId="29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</si>
  <si>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5"/>
  </si>
  <si>
    <t>社会福祉法人
さわやか会
（村瀬伸二）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ムラセ</t>
    </rPh>
    <rPh sb="16" eb="18">
      <t>シンジ</t>
    </rPh>
    <phoneticPr fontId="25"/>
  </si>
  <si>
    <t>ｸﾞﾙｰﾌﾟﾎｰﾑﾊｰﾄｱｰｽｼｮｳﾔ</t>
  </si>
  <si>
    <t>ＡＵＢＥ</t>
  </si>
  <si>
    <t>一般社団法人
ホーミー</t>
    <rPh sb="0" eb="6">
      <t>イッパンシャダンホウジン</t>
    </rPh>
    <phoneticPr fontId="28"/>
  </si>
  <si>
    <t>一般社団法人
ホーミー
（村越俊介）</t>
    <rPh sb="0" eb="6">
      <t>イッパンシャダンホウジン</t>
    </rPh>
    <rPh sb="13" eb="15">
      <t>ムラコシ</t>
    </rPh>
    <rPh sb="15" eb="17">
      <t>シュンスケ</t>
    </rPh>
    <phoneticPr fontId="28"/>
  </si>
  <si>
    <t>吉津哲雄</t>
    <rPh sb="0" eb="2">
      <t>ヨシヅ</t>
    </rPh>
    <rPh sb="2" eb="4">
      <t>テツオ</t>
    </rPh>
    <phoneticPr fontId="28"/>
  </si>
  <si>
    <t>080-3317-8639</t>
  </si>
  <si>
    <t>ｵｰﾌﾞ</t>
  </si>
  <si>
    <t>グループホーム
歩みの家</t>
    <rPh sb="8" eb="9">
      <t>アユ</t>
    </rPh>
    <rPh sb="11" eb="12">
      <t>イエ</t>
    </rPh>
    <phoneticPr fontId="28"/>
  </si>
  <si>
    <t>株式会社
オーシャンテック</t>
    <rPh sb="0" eb="4">
      <t>カブシキガイシャ</t>
    </rPh>
    <phoneticPr fontId="28"/>
  </si>
  <si>
    <t>株式会社
オーシャンテック
（加治尚幸）</t>
    <rPh sb="0" eb="4">
      <t>カブシキガイシャ</t>
    </rPh>
    <rPh sb="15" eb="17">
      <t>カジ</t>
    </rPh>
    <rPh sb="17" eb="19">
      <t>ナオユキ</t>
    </rPh>
    <phoneticPr fontId="28"/>
  </si>
  <si>
    <t>751-0835</t>
  </si>
  <si>
    <t>083-292-2110</t>
  </si>
  <si>
    <t>ｸﾞﾙｰﾌﾟﾎｰﾑｱﾕﾐﾉｲｴ</t>
  </si>
  <si>
    <t>多機能型事業所はーとあーす勝谷</t>
    <rPh sb="13" eb="15">
      <t>カツヤ</t>
    </rPh>
    <phoneticPr fontId="28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</si>
  <si>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8"/>
  </si>
  <si>
    <t>ＣＯＭＰＡＳＳ・
新下関駅前</t>
    <rPh sb="9" eb="14">
      <t>シンシモノセキエキマエ</t>
    </rPh>
    <phoneticPr fontId="28"/>
  </si>
  <si>
    <t>株式会社三葉</t>
    <rPh sb="0" eb="4">
      <t>カブシキガイシャ</t>
    </rPh>
    <rPh sb="4" eb="5">
      <t>サン</t>
    </rPh>
    <rPh sb="5" eb="6">
      <t>ハ</t>
    </rPh>
    <phoneticPr fontId="25"/>
  </si>
  <si>
    <t>さくら</t>
  </si>
  <si>
    <t>社会福祉法人緑樹会</t>
    <rPh sb="0" eb="6">
      <t>シャカイフクシホウジン</t>
    </rPh>
    <rPh sb="6" eb="9">
      <t>リョクジュカイ</t>
    </rPh>
    <phoneticPr fontId="28"/>
  </si>
  <si>
    <t>衣川奈美</t>
    <rPh sb="0" eb="2">
      <t>キヌガワ</t>
    </rPh>
    <rPh sb="2" eb="4">
      <t>ナミ</t>
    </rPh>
    <phoneticPr fontId="3"/>
  </si>
  <si>
    <t>梅田和平</t>
    <rPh sb="0" eb="2">
      <t>ウメダ</t>
    </rPh>
    <rPh sb="2" eb="4">
      <t>カズヒラ</t>
    </rPh>
    <phoneticPr fontId="3"/>
  </si>
  <si>
    <t>ライクユー</t>
    <phoneticPr fontId="3"/>
  </si>
  <si>
    <t>合同会社
ライクユー</t>
    <rPh sb="0" eb="2">
      <t>ゴウドウ</t>
    </rPh>
    <rPh sb="2" eb="4">
      <t>ガイシャ</t>
    </rPh>
    <phoneticPr fontId="3"/>
  </si>
  <si>
    <t>合同会社
ライクユー
（田﨑　悠）</t>
    <rPh sb="12" eb="13">
      <t>タ</t>
    </rPh>
    <rPh sb="13" eb="14">
      <t>サキ</t>
    </rPh>
    <rPh sb="15" eb="16">
      <t>ユウ</t>
    </rPh>
    <phoneticPr fontId="3"/>
  </si>
  <si>
    <t>747-0063</t>
    <phoneticPr fontId="3"/>
  </si>
  <si>
    <t>菊本尚吾</t>
    <rPh sb="0" eb="2">
      <t>キクモト</t>
    </rPh>
    <rPh sb="2" eb="4">
      <t>ショウゴ</t>
    </rPh>
    <phoneticPr fontId="14"/>
  </si>
  <si>
    <t>障害福祉サービスあゆみの里・放課後等デイサービス
あゆみの里</t>
    <rPh sb="0" eb="2">
      <t>ショウガイ</t>
    </rPh>
    <rPh sb="2" eb="4">
      <t>フクシ</t>
    </rPh>
    <rPh sb="12" eb="13">
      <t>サト</t>
    </rPh>
    <rPh sb="14" eb="17">
      <t>ホウカゴ</t>
    </rPh>
    <rPh sb="17" eb="18">
      <t>トウ</t>
    </rPh>
    <rPh sb="29" eb="30">
      <t>サト</t>
    </rPh>
    <phoneticPr fontId="3"/>
  </si>
  <si>
    <t>株式会社
あゆみ</t>
    <rPh sb="0" eb="4">
      <t>カブシキガイシャ</t>
    </rPh>
    <phoneticPr fontId="3"/>
  </si>
  <si>
    <t>社会福祉法人
ふしの学園
(柴田　朗)</t>
    <rPh sb="14" eb="16">
      <t>シバタ</t>
    </rPh>
    <rPh sb="17" eb="18">
      <t>ロウ</t>
    </rPh>
    <phoneticPr fontId="3"/>
  </si>
  <si>
    <t>社会福祉法人
永久会
（重岡　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3"/>
  </si>
  <si>
    <t>株式会社
セービング
（近藤和正）</t>
    <rPh sb="0" eb="2">
      <t>カブシキ</t>
    </rPh>
    <rPh sb="2" eb="4">
      <t>カイシャ</t>
    </rPh>
    <rPh sb="12" eb="14">
      <t>コンドウ</t>
    </rPh>
    <rPh sb="14" eb="16">
      <t>カズマサ</t>
    </rPh>
    <phoneticPr fontId="28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</si>
  <si>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14"/>
  </si>
  <si>
    <t>社会福祉法人
ふしの学園
(柴田朗)</t>
    <rPh sb="14" eb="15">
      <t>シバ</t>
    </rPh>
    <rPh sb="15" eb="16">
      <t>タ</t>
    </rPh>
    <rPh sb="16" eb="17">
      <t>アキラ</t>
    </rPh>
    <phoneticPr fontId="3"/>
  </si>
  <si>
    <t>742-0336</t>
    <phoneticPr fontId="3"/>
  </si>
  <si>
    <t>介護サービス包括型
ショートステイ</t>
    <phoneticPr fontId="3"/>
  </si>
  <si>
    <t>社会福祉法人
永久会
（重岡和敬）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rPh sb="12" eb="14">
      <t>シゲオカ</t>
    </rPh>
    <rPh sb="14" eb="15">
      <t>ワ</t>
    </rPh>
    <rPh sb="15" eb="16">
      <t>ウヤマ</t>
    </rPh>
    <phoneticPr fontId="14"/>
  </si>
  <si>
    <t>田﨑　悠</t>
    <phoneticPr fontId="2"/>
  </si>
  <si>
    <t>0835-
23-5560</t>
    <phoneticPr fontId="3"/>
  </si>
  <si>
    <t>ﾗｲｸﾕｰ</t>
    <phoneticPr fontId="3"/>
  </si>
  <si>
    <t>吉川優美</t>
    <phoneticPr fontId="3"/>
  </si>
  <si>
    <t>障がい福祉
サービス事業所
ゆめの里</t>
    <rPh sb="0" eb="1">
      <t>ショウ</t>
    </rPh>
    <rPh sb="3" eb="5">
      <t>フクシ</t>
    </rPh>
    <rPh sb="10" eb="13">
      <t>ジギョウショ</t>
    </rPh>
    <rPh sb="17" eb="18">
      <t>サト</t>
    </rPh>
    <phoneticPr fontId="3"/>
  </si>
  <si>
    <t>755-0151</t>
    <phoneticPr fontId="3"/>
  </si>
  <si>
    <t>0836-
52-8330</t>
    <phoneticPr fontId="3"/>
  </si>
  <si>
    <t>ｼｮｳｶﾞｲﾌｸｼｻｰﾋﾞｽｼﾞｷﾞｮｳｼｮﾕﾒﾉｻﾄ</t>
    <phoneticPr fontId="3"/>
  </si>
  <si>
    <t>083-
902-3235</t>
    <phoneticPr fontId="3"/>
  </si>
  <si>
    <t>はあとｍ＋Ｍ３Ｗ
新山口</t>
    <rPh sb="9" eb="10">
      <t>シン</t>
    </rPh>
    <rPh sb="10" eb="12">
      <t>ヤマグチ</t>
    </rPh>
    <phoneticPr fontId="3"/>
  </si>
  <si>
    <t>083-
976-2400</t>
    <phoneticPr fontId="3"/>
  </si>
  <si>
    <t>ﾊｱﾄｴﾑﾌﾟﾗｽｴﾑｽﾘｰﾀﾞﾌﾞﾘｭｰｼﾝﾔﾏｸﾞﾁ</t>
    <phoneticPr fontId="3"/>
  </si>
  <si>
    <t>佐伯哲郎</t>
    <rPh sb="0" eb="4">
      <t>サエキテツロウ</t>
    </rPh>
    <phoneticPr fontId="4"/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</si>
  <si>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1">
      <t>ウチ</t>
    </rPh>
    <rPh sb="21" eb="22">
      <t>ハタケ</t>
    </rPh>
    <rPh sb="22" eb="23">
      <t>ヨシ</t>
    </rPh>
    <rPh sb="23" eb="24">
      <t>ユウ</t>
    </rPh>
    <phoneticPr fontId="3"/>
  </si>
  <si>
    <t>ポシブル防府</t>
    <rPh sb="4" eb="6">
      <t>ホウフ</t>
    </rPh>
    <phoneticPr fontId="3"/>
  </si>
  <si>
    <t>株式会社
アクトライト</t>
    <rPh sb="0" eb="4">
      <t>カブシキガイシャ</t>
    </rPh>
    <phoneticPr fontId="3"/>
  </si>
  <si>
    <t>株式会社
アクトライト
（澤﨑　昭彦）</t>
    <rPh sb="0" eb="4">
      <t>カブシキガイシャ</t>
    </rPh>
    <rPh sb="13" eb="15">
      <t>サワサキ</t>
    </rPh>
    <rPh sb="16" eb="18">
      <t>アキヒコ</t>
    </rPh>
    <rPh sb="17" eb="18">
      <t>ヒコ</t>
    </rPh>
    <phoneticPr fontId="3"/>
  </si>
  <si>
    <t>大深　将弘</t>
    <rPh sb="0" eb="2">
      <t>オオフカ</t>
    </rPh>
    <rPh sb="3" eb="4">
      <t>マサル</t>
    </rPh>
    <rPh sb="4" eb="5">
      <t>ヒロ</t>
    </rPh>
    <phoneticPr fontId="3"/>
  </si>
  <si>
    <t>0835-20-2525</t>
    <phoneticPr fontId="3"/>
  </si>
  <si>
    <t>ﾎﾟｼﾌﾞﾙﾎｳﾌ</t>
    <phoneticPr fontId="3"/>
  </si>
  <si>
    <t>743-0073</t>
    <phoneticPr fontId="3"/>
  </si>
  <si>
    <t>0833-
48-9428</t>
    <phoneticPr fontId="3"/>
  </si>
  <si>
    <t>通所支援センター
ひかり苑岩狩</t>
    <rPh sb="0" eb="4">
      <t>ツウショシエン</t>
    </rPh>
    <rPh sb="12" eb="13">
      <t>エン</t>
    </rPh>
    <rPh sb="13" eb="15">
      <t>イワカリ</t>
    </rPh>
    <phoneticPr fontId="3"/>
  </si>
  <si>
    <t>社会福祉法人ひかり苑</t>
    <rPh sb="0" eb="6">
      <t>シャカイフクシホウジン</t>
    </rPh>
    <rPh sb="9" eb="10">
      <t>エン</t>
    </rPh>
    <phoneticPr fontId="3"/>
  </si>
  <si>
    <t>社会福祉法人ひかり苑（河野　亨）</t>
    <rPh sb="0" eb="6">
      <t>シャカイフクシホウジン</t>
    </rPh>
    <rPh sb="9" eb="10">
      <t>エン</t>
    </rPh>
    <rPh sb="11" eb="13">
      <t>カワノ</t>
    </rPh>
    <rPh sb="14" eb="15">
      <t>トオル</t>
    </rPh>
    <phoneticPr fontId="3"/>
  </si>
  <si>
    <t>海田　育宏</t>
    <rPh sb="0" eb="2">
      <t>カイタ</t>
    </rPh>
    <rPh sb="3" eb="5">
      <t>イクヒロ</t>
    </rPh>
    <phoneticPr fontId="3"/>
  </si>
  <si>
    <t>743-0051</t>
    <phoneticPr fontId="3"/>
  </si>
  <si>
    <t>0833-
77-2000</t>
    <phoneticPr fontId="3"/>
  </si>
  <si>
    <t>ﾂｳｼｮｼｴﾝｾﾝﾀｰﾋｶﾘｴﾝｲﾜｶﾘ</t>
    <phoneticPr fontId="3"/>
  </si>
  <si>
    <t>通所支援センター
ひかり苑光ヶ丘</t>
    <rPh sb="0" eb="4">
      <t>ツウショシエン</t>
    </rPh>
    <rPh sb="12" eb="13">
      <t>エン</t>
    </rPh>
    <rPh sb="13" eb="16">
      <t>ヒカリガオカ</t>
    </rPh>
    <phoneticPr fontId="3"/>
  </si>
  <si>
    <t>0833-
44-7373</t>
    <phoneticPr fontId="3"/>
  </si>
  <si>
    <t>ﾂｳｼｮｼｴﾝｾﾝﾀｰﾋｶﾘｴﾝﾋｶﾘｶﾞｵｶ</t>
    <phoneticPr fontId="3"/>
  </si>
  <si>
    <t>b o r d e r l e s s
w o r k</t>
  </si>
  <si>
    <t>740-0018</t>
  </si>
  <si>
    <t>0827-28-6066</t>
  </si>
  <si>
    <t>麻里布町1丁目5番32号岩国駅前ビル8階</t>
    <rPh sb="12" eb="16">
      <t>イワクニエキマエ</t>
    </rPh>
    <rPh sb="19" eb="20">
      <t>カイ</t>
    </rPh>
    <phoneticPr fontId="3"/>
  </si>
  <si>
    <t>ﾎﾞｰﾀﾞﾚｽﾜｰｸ</t>
  </si>
  <si>
    <t>自律支援型就労
マーレ</t>
    <rPh sb="0" eb="4">
      <t>ジリツシエン</t>
    </rPh>
    <rPh sb="4" eb="5">
      <t>ガタ</t>
    </rPh>
    <rPh sb="5" eb="7">
      <t>シュウロウ</t>
    </rPh>
    <phoneticPr fontId="3"/>
  </si>
  <si>
    <t>株式会社アノニモ</t>
    <rPh sb="0" eb="4">
      <t>カブシキガイシャ</t>
    </rPh>
    <phoneticPr fontId="3"/>
  </si>
  <si>
    <t>株式会社アノニモ
（瀨川　規夫）</t>
    <rPh sb="0" eb="4">
      <t>カブシキガイシャ</t>
    </rPh>
    <phoneticPr fontId="3"/>
  </si>
  <si>
    <t>0836-
45-2424</t>
    <phoneticPr fontId="3"/>
  </si>
  <si>
    <t>向野美和</t>
    <rPh sb="0" eb="2">
      <t>ムカイノ</t>
    </rPh>
    <rPh sb="2" eb="4">
      <t>ミワ</t>
    </rPh>
    <phoneticPr fontId="3"/>
  </si>
  <si>
    <t>藤本昌平</t>
    <rPh sb="0" eb="2">
      <t>フジモト</t>
    </rPh>
    <rPh sb="2" eb="4">
      <t>ショウヘイ</t>
    </rPh>
    <phoneticPr fontId="3"/>
  </si>
  <si>
    <t>755-0052</t>
    <phoneticPr fontId="3"/>
  </si>
  <si>
    <t>社会福祉法人
山口市
社会福祉協議会
（德永　雅典）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rPh sb="20" eb="22">
      <t>トクナガ</t>
    </rPh>
    <rPh sb="23" eb="24">
      <t>マサ</t>
    </rPh>
    <rPh sb="24" eb="25">
      <t>テン</t>
    </rPh>
    <phoneticPr fontId="3"/>
  </si>
  <si>
    <t>083-941-5252</t>
    <phoneticPr fontId="3"/>
  </si>
  <si>
    <t>株式会社
ライジング
（稲村拓郎）</t>
    <rPh sb="0" eb="4">
      <t>カブシキガイシャ</t>
    </rPh>
    <rPh sb="12" eb="14">
      <t>イナムラ</t>
    </rPh>
    <rPh sb="14" eb="16">
      <t>タクロウ</t>
    </rPh>
    <phoneticPr fontId="3"/>
  </si>
  <si>
    <t>アスティナ</t>
    <phoneticPr fontId="3"/>
  </si>
  <si>
    <t>合同会社
ギルドやまぐち</t>
    <rPh sb="0" eb="2">
      <t>ゴウドウ</t>
    </rPh>
    <rPh sb="2" eb="4">
      <t>ガイシャ</t>
    </rPh>
    <phoneticPr fontId="3"/>
  </si>
  <si>
    <t>合同会社
ギルドやまぐち
（岡部広暢）</t>
    <rPh sb="0" eb="2">
      <t>ゴウドウ</t>
    </rPh>
    <rPh sb="2" eb="4">
      <t>ガイシャ</t>
    </rPh>
    <rPh sb="14" eb="16">
      <t>オカベ</t>
    </rPh>
    <rPh sb="16" eb="18">
      <t>ヒロノブ</t>
    </rPh>
    <phoneticPr fontId="3"/>
  </si>
  <si>
    <t>岡部広暢</t>
    <phoneticPr fontId="3"/>
  </si>
  <si>
    <t>753-
0001</t>
    <phoneticPr fontId="3"/>
  </si>
  <si>
    <t>070-8326-7318</t>
    <phoneticPr fontId="3"/>
  </si>
  <si>
    <t>ｱｽﾃｨﾅ</t>
    <phoneticPr fontId="3"/>
  </si>
  <si>
    <t>大田浩美</t>
    <rPh sb="0" eb="2">
      <t>オオタ</t>
    </rPh>
    <rPh sb="2" eb="4">
      <t>ヒロミ</t>
    </rPh>
    <phoneticPr fontId="3"/>
  </si>
  <si>
    <t>品川泰章</t>
    <phoneticPr fontId="3"/>
  </si>
  <si>
    <t>山村　繁典</t>
    <rPh sb="0" eb="2">
      <t>ヤマムラ</t>
    </rPh>
    <rPh sb="3" eb="4">
      <t>シゲル</t>
    </rPh>
    <phoneticPr fontId="3"/>
  </si>
  <si>
    <t>就労継続支援B型事業所げんき</t>
    <phoneticPr fontId="3"/>
  </si>
  <si>
    <t>株式会社つむぎ</t>
  </si>
  <si>
    <t>株式会社
つむぎ
（福井治枝）</t>
    <phoneticPr fontId="3"/>
  </si>
  <si>
    <t>中村　由佳</t>
    <rPh sb="0" eb="2">
      <t>ナカムラ</t>
    </rPh>
    <rPh sb="3" eb="5">
      <t>ユカ</t>
    </rPh>
    <phoneticPr fontId="3"/>
  </si>
  <si>
    <t>744-0011</t>
    <phoneticPr fontId="3"/>
  </si>
  <si>
    <t>0833-
45-2200</t>
    <phoneticPr fontId="3"/>
  </si>
  <si>
    <t>ｼｭｳﾛｳｹｲｿﾞｸｼｴﾝﾋﾞｰｶﾞﾀｼﾞｷﾞｮｳｼｮｹﾞﾝｷ</t>
    <phoneticPr fontId="3"/>
  </si>
  <si>
    <t>ワークスポット
りぼん</t>
    <phoneticPr fontId="3"/>
  </si>
  <si>
    <t>合同会社Ｌｉｋｃ</t>
    <rPh sb="0" eb="4">
      <t>ゴウドウガイシャ</t>
    </rPh>
    <phoneticPr fontId="3"/>
  </si>
  <si>
    <t>合同会社
Ｌｉｋｃ
（田中健）</t>
    <rPh sb="11" eb="13">
      <t>タナカ</t>
    </rPh>
    <rPh sb="13" eb="14">
      <t>ケン</t>
    </rPh>
    <phoneticPr fontId="3"/>
  </si>
  <si>
    <t>田中健</t>
    <phoneticPr fontId="3"/>
  </si>
  <si>
    <t>744-0002</t>
    <phoneticPr fontId="3"/>
  </si>
  <si>
    <t>0833-
30-0056</t>
    <phoneticPr fontId="3"/>
  </si>
  <si>
    <t>ﾜｰｸｽﾎﾟｯﾄﾘﾎﾞﾝ</t>
    <phoneticPr fontId="3"/>
  </si>
  <si>
    <t>井上　幸三</t>
    <rPh sb="0" eb="2">
      <t>イノウエ</t>
    </rPh>
    <rPh sb="3" eb="5">
      <t>コウゾウ</t>
    </rPh>
    <phoneticPr fontId="3"/>
  </si>
  <si>
    <t>脇村　佳孝</t>
    <rPh sb="0" eb="2">
      <t>ワキムラ</t>
    </rPh>
    <rPh sb="3" eb="5">
      <t>ヨシタカ</t>
    </rPh>
    <phoneticPr fontId="2"/>
  </si>
  <si>
    <t>山本　章弘</t>
    <rPh sb="0" eb="2">
      <t>ヤマモト</t>
    </rPh>
    <rPh sb="3" eb="5">
      <t>アキヒロ</t>
    </rPh>
    <phoneticPr fontId="3"/>
  </si>
  <si>
    <t>ＮＰＯ法人
周南さわやか会
（末田真由美）</t>
    <rPh sb="15" eb="17">
      <t>スエダ</t>
    </rPh>
    <rPh sb="17" eb="20">
      <t>マユミ</t>
    </rPh>
    <phoneticPr fontId="3"/>
  </si>
  <si>
    <t>坂本　洋一</t>
    <rPh sb="0" eb="2">
      <t>サカモト</t>
    </rPh>
    <rPh sb="3" eb="5">
      <t>ヨウイチ</t>
    </rPh>
    <phoneticPr fontId="3"/>
  </si>
  <si>
    <t>ﾕﾒﾜｰｸｱｹﾎﾞﾉ</t>
  </si>
  <si>
    <t>社会福祉法人
南風荘
（佐藤拓生）</t>
    <phoneticPr fontId="3"/>
  </si>
  <si>
    <t>083-
986-2058</t>
    <phoneticPr fontId="3"/>
  </si>
  <si>
    <t>グループホーム
コーンアーク</t>
    <phoneticPr fontId="3"/>
  </si>
  <si>
    <t>一般社団法人
コーンアーク</t>
    <phoneticPr fontId="3"/>
  </si>
  <si>
    <t>一般社団法人
コーンアーク
（国本敏江）</t>
    <rPh sb="0" eb="2">
      <t>イッパン</t>
    </rPh>
    <rPh sb="2" eb="4">
      <t>シャダン</t>
    </rPh>
    <rPh sb="4" eb="6">
      <t>ホウジン</t>
    </rPh>
    <rPh sb="15" eb="17">
      <t>クニモト</t>
    </rPh>
    <rPh sb="17" eb="19">
      <t>トシエ</t>
    </rPh>
    <phoneticPr fontId="3"/>
  </si>
  <si>
    <t>国本敏江</t>
    <phoneticPr fontId="3"/>
  </si>
  <si>
    <t>754-
0002</t>
    <phoneticPr fontId="3"/>
  </si>
  <si>
    <t>083-
972-7529</t>
    <phoneticPr fontId="3"/>
  </si>
  <si>
    <t>ｸﾞﾙｰﾌﾟﾎｰﾑｺｰﾝｱｰｸ</t>
    <phoneticPr fontId="3"/>
  </si>
  <si>
    <t>岡嶋　博昭</t>
    <rPh sb="0" eb="2">
      <t>オカジマ</t>
    </rPh>
    <rPh sb="3" eb="5">
      <t>ヒロアキ</t>
    </rPh>
    <phoneticPr fontId="14"/>
  </si>
  <si>
    <t>河邉智宏</t>
    <rPh sb="0" eb="2">
      <t>コウベ</t>
    </rPh>
    <rPh sb="2" eb="4">
      <t>トモヒロ</t>
    </rPh>
    <phoneticPr fontId="14"/>
  </si>
  <si>
    <t>0827-
43-2727</t>
    <phoneticPr fontId="3"/>
  </si>
  <si>
    <t>b o r d e r l e s s 
w o r k
すまいる＋</t>
    <phoneticPr fontId="3"/>
  </si>
  <si>
    <t>グループホーム
ひかり苑</t>
    <rPh sb="11" eb="12">
      <t>エン</t>
    </rPh>
    <phoneticPr fontId="3"/>
  </si>
  <si>
    <t>社会福祉法人
ひかり苑</t>
    <rPh sb="0" eb="6">
      <t>シャカイフクシホウジン</t>
    </rPh>
    <rPh sb="10" eb="11">
      <t>エン</t>
    </rPh>
    <phoneticPr fontId="3"/>
  </si>
  <si>
    <t>社会福祉法人
ひかり苑
（河野亨）</t>
    <rPh sb="13" eb="15">
      <t>カワノ</t>
    </rPh>
    <rPh sb="15" eb="16">
      <t>トオル</t>
    </rPh>
    <phoneticPr fontId="3"/>
  </si>
  <si>
    <t>海田育宏</t>
    <rPh sb="0" eb="2">
      <t>カイタ</t>
    </rPh>
    <rPh sb="2" eb="3">
      <t>ソダ</t>
    </rPh>
    <rPh sb="3" eb="4">
      <t>ヒロ</t>
    </rPh>
    <phoneticPr fontId="3"/>
  </si>
  <si>
    <t>0833-77-2000</t>
    <phoneticPr fontId="3"/>
  </si>
  <si>
    <t>日中サービス支援型
ショートステイ</t>
    <phoneticPr fontId="3"/>
  </si>
  <si>
    <t>ｸﾞﾙｰﾌﾟﾎｰﾑﾋｶﾘｴﾝ</t>
    <phoneticPr fontId="3"/>
  </si>
  <si>
    <t>グループホーム
いちごの里</t>
    <phoneticPr fontId="3"/>
  </si>
  <si>
    <t>一般社団法人
いちごの里</t>
    <phoneticPr fontId="3"/>
  </si>
  <si>
    <t>一般社団法人
いちごの里
（中村伸）</t>
    <rPh sb="0" eb="2">
      <t>イッパン</t>
    </rPh>
    <rPh sb="2" eb="4">
      <t>シャダン</t>
    </rPh>
    <rPh sb="4" eb="6">
      <t>ホウジン</t>
    </rPh>
    <rPh sb="11" eb="12">
      <t>サト</t>
    </rPh>
    <phoneticPr fontId="14"/>
  </si>
  <si>
    <t>中村伸</t>
    <phoneticPr fontId="3"/>
  </si>
  <si>
    <t>743-
0007</t>
    <phoneticPr fontId="3"/>
  </si>
  <si>
    <t>0820-
55-0380</t>
    <phoneticPr fontId="3"/>
  </si>
  <si>
    <t>ｸﾞﾙｰﾌﾟﾎｰﾑｲﾁｺﾞﾉｻﾄ</t>
    <phoneticPr fontId="3"/>
  </si>
  <si>
    <t>山本章弘</t>
    <rPh sb="0" eb="2">
      <t>ヤマモト</t>
    </rPh>
    <rPh sb="2" eb="3">
      <t>ショウ</t>
    </rPh>
    <rPh sb="3" eb="4">
      <t>ヒロ</t>
    </rPh>
    <phoneticPr fontId="14"/>
  </si>
  <si>
    <t>ＮＰＯ法人
松久会
（大下博）</t>
    <rPh sb="6" eb="7">
      <t>マツ</t>
    </rPh>
    <rPh sb="7" eb="8">
      <t>ヒサ</t>
    </rPh>
    <rPh sb="8" eb="9">
      <t>カイ</t>
    </rPh>
    <rPh sb="11" eb="13">
      <t>オオシタ</t>
    </rPh>
    <rPh sb="13" eb="14">
      <t>ヒロシ</t>
    </rPh>
    <phoneticPr fontId="3"/>
  </si>
  <si>
    <t>グループホーム
R A S I E L 柳井</t>
    <rPh sb="20" eb="22">
      <t>ヤナイ</t>
    </rPh>
    <phoneticPr fontId="3"/>
  </si>
  <si>
    <t>株式会社
ラシエル</t>
    <rPh sb="0" eb="4">
      <t>カブシキガイシャ</t>
    </rPh>
    <phoneticPr fontId="3"/>
  </si>
  <si>
    <t>株式会社
ラシエル
（石野政道）</t>
    <rPh sb="11" eb="13">
      <t>イシノ</t>
    </rPh>
    <rPh sb="13" eb="15">
      <t>マサミチ</t>
    </rPh>
    <phoneticPr fontId="3"/>
  </si>
  <si>
    <t>岡村好規</t>
    <rPh sb="0" eb="2">
      <t>オカムラ</t>
    </rPh>
    <rPh sb="2" eb="3">
      <t>ス</t>
    </rPh>
    <rPh sb="3" eb="4">
      <t>キ</t>
    </rPh>
    <phoneticPr fontId="3"/>
  </si>
  <si>
    <t>0820-23-2223</t>
    <phoneticPr fontId="3"/>
  </si>
  <si>
    <t>ｸﾞﾙｰﾌﾟﾎｰﾑﾗｼｴﾙﾔﾅｲ</t>
    <phoneticPr fontId="3"/>
  </si>
  <si>
    <t>カン喜
グループホーム</t>
    <phoneticPr fontId="3"/>
  </si>
  <si>
    <t>株式会社
カン喜</t>
    <phoneticPr fontId="3"/>
  </si>
  <si>
    <t>株式会社
カン喜
（上坂陽太郎）</t>
    <phoneticPr fontId="3"/>
  </si>
  <si>
    <t>0834-
51-4690</t>
    <phoneticPr fontId="3"/>
  </si>
  <si>
    <t>ｶﾝｷｸﾞﾙｰﾌﾟﾎｰﾑ</t>
    <phoneticPr fontId="3"/>
  </si>
  <si>
    <t>ソーシャルインクルーホーム山陽小野田郡</t>
    <phoneticPr fontId="3"/>
  </si>
  <si>
    <t>757-
0002</t>
    <phoneticPr fontId="3"/>
  </si>
  <si>
    <t>0836-
75-0022</t>
    <phoneticPr fontId="3"/>
  </si>
  <si>
    <t>ｿｰｼｬﾙｲﾝｸﾙｰﾎｰﾑｻﾝﾖｳｵﾉﾀﾞｺｵﾘ</t>
    <phoneticPr fontId="3"/>
  </si>
  <si>
    <t>はあとｍ＋M3W
新山口</t>
    <rPh sb="9" eb="12">
      <t>シンヤマグチ</t>
    </rPh>
    <phoneticPr fontId="3"/>
  </si>
  <si>
    <t>小林京子</t>
    <phoneticPr fontId="3"/>
  </si>
  <si>
    <t>村田賢悟</t>
    <phoneticPr fontId="3"/>
  </si>
  <si>
    <t>福田通寛</t>
    <rPh sb="0" eb="2">
      <t>フクダ</t>
    </rPh>
    <rPh sb="2" eb="3">
      <t>トオル</t>
    </rPh>
    <rPh sb="3" eb="4">
      <t>ヒロシ</t>
    </rPh>
    <phoneticPr fontId="3"/>
  </si>
  <si>
    <t>はあとｍ＋Ｍ３Ｗ
新山口</t>
    <rPh sb="9" eb="12">
      <t>シンヤマグチ</t>
    </rPh>
    <phoneticPr fontId="3"/>
  </si>
  <si>
    <t>古賀真知子</t>
    <rPh sb="0" eb="2">
      <t>コガ</t>
    </rPh>
    <rPh sb="2" eb="5">
      <t>マチコ</t>
    </rPh>
    <phoneticPr fontId="2"/>
  </si>
  <si>
    <t>ワークステーション
ひかり苑</t>
    <phoneticPr fontId="3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</si>
  <si>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3"/>
  </si>
  <si>
    <t>ﾜｰｸｽﾃｰｼｮﾝﾋｶﾘｴﾝ</t>
    <phoneticPr fontId="3"/>
  </si>
  <si>
    <t>藤井亜希子</t>
    <rPh sb="2" eb="5">
      <t>アキコ</t>
    </rPh>
    <phoneticPr fontId="3"/>
  </si>
  <si>
    <t>西丸太佳夫</t>
    <rPh sb="0" eb="2">
      <t>ニシマル</t>
    </rPh>
    <rPh sb="2" eb="3">
      <t>フト</t>
    </rPh>
    <rPh sb="3" eb="5">
      <t>ヨシオ</t>
    </rPh>
    <phoneticPr fontId="14"/>
  </si>
  <si>
    <t>池添徹</t>
    <rPh sb="0" eb="2">
      <t>イケゾエ</t>
    </rPh>
    <rPh sb="2" eb="3">
      <t>トオル</t>
    </rPh>
    <phoneticPr fontId="3"/>
  </si>
  <si>
    <t>くすの園</t>
    <rPh sb="3" eb="4">
      <t>エン</t>
    </rPh>
    <phoneticPr fontId="25"/>
  </si>
  <si>
    <t>社会福祉法人
くすの園</t>
    <rPh sb="10" eb="11">
      <t>エン</t>
    </rPh>
    <phoneticPr fontId="25"/>
  </si>
  <si>
    <t>社会福祉法人
くすの園
（永山和彦）</t>
    <rPh sb="10" eb="11">
      <t>エン</t>
    </rPh>
    <rPh sb="13" eb="15">
      <t>ナガヤマ</t>
    </rPh>
    <rPh sb="15" eb="17">
      <t>カズヒコ</t>
    </rPh>
    <phoneticPr fontId="25"/>
  </si>
  <si>
    <t>ｸｽﾉｴﾝ</t>
  </si>
  <si>
    <t>第二くすの園</t>
    <rPh sb="0" eb="1">
      <t>ダイ</t>
    </rPh>
    <rPh sb="1" eb="2">
      <t>2</t>
    </rPh>
    <rPh sb="5" eb="6">
      <t>エン</t>
    </rPh>
    <phoneticPr fontId="25"/>
  </si>
  <si>
    <t>ﾀﾞｲﾆｸｽﾉｴﾝ</t>
  </si>
  <si>
    <t>時田　俊男</t>
    <rPh sb="0" eb="2">
      <t>トキタ</t>
    </rPh>
    <rPh sb="3" eb="4">
      <t>シュン</t>
    </rPh>
    <rPh sb="4" eb="5">
      <t>オトコ</t>
    </rPh>
    <phoneticPr fontId="27"/>
  </si>
  <si>
    <t>障害福祉サービス
事業所
安岡苑</t>
    <rPh sb="0" eb="2">
      <t>ショウガイ</t>
    </rPh>
    <rPh sb="2" eb="4">
      <t>フクシ</t>
    </rPh>
    <rPh sb="9" eb="12">
      <t>ジギョウショ</t>
    </rPh>
    <rPh sb="13" eb="15">
      <t>ヤスオカ</t>
    </rPh>
    <rPh sb="15" eb="16">
      <t>エン</t>
    </rPh>
    <phoneticPr fontId="28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</si>
  <si>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28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</si>
  <si>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28"/>
  </si>
  <si>
    <t>木下和美</t>
    <rPh sb="0" eb="2">
      <t>キノシタ</t>
    </rPh>
    <rPh sb="2" eb="4">
      <t>カズミ</t>
    </rPh>
    <phoneticPr fontId="28"/>
  </si>
  <si>
    <t>ｼｮｳｶﾞｲﾌｸｼｻｰﾋﾞｽｼﾞｷﾞｮｳｼｮﾔｽｵｶｴﾝ</t>
  </si>
  <si>
    <t>下関幸陽園</t>
    <rPh sb="0" eb="2">
      <t>シモノセキ</t>
    </rPh>
    <rPh sb="2" eb="4">
      <t>コウヨウ</t>
    </rPh>
    <rPh sb="4" eb="5">
      <t>エン</t>
    </rPh>
    <phoneticPr fontId="28"/>
  </si>
  <si>
    <t>社会福祉法人
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28"/>
  </si>
  <si>
    <t>社会福祉法人
慈恵会
（中原英子）</t>
    <rPh sb="0" eb="2">
      <t>シャカイ</t>
    </rPh>
    <rPh sb="2" eb="4">
      <t>フクシ</t>
    </rPh>
    <rPh sb="4" eb="6">
      <t>ホウジン</t>
    </rPh>
    <rPh sb="7" eb="10">
      <t>ジケイカイ</t>
    </rPh>
    <rPh sb="12" eb="14">
      <t>ナカハラ</t>
    </rPh>
    <rPh sb="14" eb="16">
      <t>エイコ</t>
    </rPh>
    <phoneticPr fontId="28"/>
  </si>
  <si>
    <t>中原英子</t>
    <rPh sb="0" eb="2">
      <t>ナカハラ</t>
    </rPh>
    <rPh sb="2" eb="4">
      <t>エイコ</t>
    </rPh>
    <phoneticPr fontId="28"/>
  </si>
  <si>
    <t>ｼﾓﾉｾｷｺｳﾖｳｴﾝ</t>
  </si>
  <si>
    <t>障害者支援施設
フェニックス</t>
    <rPh sb="0" eb="3">
      <t>ショウガイシャ</t>
    </rPh>
    <rPh sb="3" eb="5">
      <t>シエン</t>
    </rPh>
    <rPh sb="5" eb="7">
      <t>シセツ</t>
    </rPh>
    <phoneticPr fontId="25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</si>
  <si>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26"/>
  </si>
  <si>
    <t>吉水　千賀子</t>
    <rPh sb="0" eb="2">
      <t>ヨシミズ</t>
    </rPh>
    <rPh sb="3" eb="6">
      <t>チカコ</t>
    </rPh>
    <phoneticPr fontId="26"/>
  </si>
  <si>
    <t>ｼｮｳｶﾞｲｼｬｼｴﾝｼｾﾂﾌｪﾆｯｸｽ</t>
  </si>
  <si>
    <t>いずみ園</t>
    <rPh sb="3" eb="4">
      <t>エン</t>
    </rPh>
    <phoneticPr fontId="28"/>
  </si>
  <si>
    <t>ｲｽﾞﾐｴﾝ</t>
  </si>
  <si>
    <t>ショートステイ</t>
  </si>
  <si>
    <t>ﾊﾏﾕｳｴﾝ</t>
  </si>
  <si>
    <t>王司山田園</t>
    <rPh sb="0" eb="1">
      <t>オウ</t>
    </rPh>
    <rPh sb="1" eb="2">
      <t>シ</t>
    </rPh>
    <rPh sb="2" eb="4">
      <t>ヤマダ</t>
    </rPh>
    <rPh sb="4" eb="5">
      <t>エン</t>
    </rPh>
    <phoneticPr fontId="28"/>
  </si>
  <si>
    <t>社会福祉法人
開成会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28"/>
  </si>
  <si>
    <t>社会福祉法人
開成会
（木谷義孝）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rPh sb="12" eb="14">
      <t>キタニ</t>
    </rPh>
    <rPh sb="14" eb="16">
      <t>ヨシタカ</t>
    </rPh>
    <phoneticPr fontId="28"/>
  </si>
  <si>
    <t>ｵｳｼﾞﾔﾏﾀﾞｴﾝ</t>
  </si>
  <si>
    <t>障害者支援施設
員光園</t>
    <rPh sb="0" eb="3">
      <t>ショウガイシャ</t>
    </rPh>
    <rPh sb="3" eb="5">
      <t>シエン</t>
    </rPh>
    <rPh sb="5" eb="7">
      <t>シセツ</t>
    </rPh>
    <rPh sb="8" eb="9">
      <t>イン</t>
    </rPh>
    <rPh sb="9" eb="10">
      <t>コウ</t>
    </rPh>
    <rPh sb="10" eb="11">
      <t>エン</t>
    </rPh>
    <phoneticPr fontId="28"/>
  </si>
  <si>
    <t>社会福祉法人
やまばと会
員光園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phoneticPr fontId="28"/>
  </si>
  <si>
    <t>社会福祉法人
やまばと会
員光園
（伊木瑞生）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rPh sb="18" eb="20">
      <t>イキ</t>
    </rPh>
    <rPh sb="20" eb="22">
      <t>ミズオ</t>
    </rPh>
    <phoneticPr fontId="28"/>
  </si>
  <si>
    <t>宮内　光雄</t>
    <rPh sb="0" eb="2">
      <t>ミヤウチ</t>
    </rPh>
    <rPh sb="3" eb="5">
      <t>ミツオ</t>
    </rPh>
    <phoneticPr fontId="28"/>
  </si>
  <si>
    <t>大字員光1544</t>
  </si>
  <si>
    <t>ｼｮｳｶﾞｲｼｬｼｴﾝｼｾﾂｶｼﾞﾐﾂｴﾝ</t>
  </si>
  <si>
    <t>生活介護事業所
フェニックス</t>
    <rPh sb="0" eb="2">
      <t>セイカツ</t>
    </rPh>
    <rPh sb="2" eb="4">
      <t>カイゴ</t>
    </rPh>
    <rPh sb="4" eb="6">
      <t>ジギョウ</t>
    </rPh>
    <rPh sb="6" eb="7">
      <t>ショ</t>
    </rPh>
    <phoneticPr fontId="25"/>
  </si>
  <si>
    <t>083-
250-8811</t>
  </si>
  <si>
    <t>まんてんの星</t>
    <rPh sb="5" eb="6">
      <t>ホシ</t>
    </rPh>
    <phoneticPr fontId="28"/>
  </si>
  <si>
    <t>ﾏﾝﾃﾝﾉﾎｼ</t>
  </si>
  <si>
    <t>石塚　忠志</t>
    <rPh sb="0" eb="2">
      <t>イシヅカ</t>
    </rPh>
    <rPh sb="3" eb="4">
      <t>タダシ</t>
    </rPh>
    <rPh sb="4" eb="5">
      <t>ココロザシ</t>
    </rPh>
    <phoneticPr fontId="28"/>
  </si>
  <si>
    <t>アップル生活介護事業所</t>
    <rPh sb="4" eb="8">
      <t>セイカツ</t>
    </rPh>
    <rPh sb="8" eb="11">
      <t>ジギョウショ</t>
    </rPh>
    <phoneticPr fontId="28"/>
  </si>
  <si>
    <t>一般社団法人
ひきこもりねっと</t>
    <rPh sb="0" eb="6">
      <t>イッパンシ</t>
    </rPh>
    <phoneticPr fontId="28"/>
  </si>
  <si>
    <t>750-0051</t>
  </si>
  <si>
    <t>ｱｯﾌﾟﾙｾｲｶﾂｶｲｺﾞｼﾞｷﾞｮｳｼｮ</t>
  </si>
  <si>
    <t>煌-KIRAMEKI-</t>
    <rPh sb="0" eb="1">
      <t>キラメ</t>
    </rPh>
    <phoneticPr fontId="28"/>
  </si>
  <si>
    <t>合同会社　煌</t>
    <rPh sb="0" eb="2">
      <t>ゴウドウ</t>
    </rPh>
    <rPh sb="2" eb="4">
      <t>ガイシャ</t>
    </rPh>
    <rPh sb="5" eb="6">
      <t>キラメ</t>
    </rPh>
    <phoneticPr fontId="28"/>
  </si>
  <si>
    <t>合同会社　煌
（田口敏英）</t>
    <rPh sb="0" eb="2">
      <t>ゴウドウ</t>
    </rPh>
    <rPh sb="2" eb="4">
      <t>ガイシャ</t>
    </rPh>
    <rPh sb="8" eb="10">
      <t>タグチ</t>
    </rPh>
    <rPh sb="10" eb="12">
      <t>トシヒデ</t>
    </rPh>
    <phoneticPr fontId="28"/>
  </si>
  <si>
    <t>田口　敏英</t>
    <rPh sb="0" eb="2">
      <t>タグチ</t>
    </rPh>
    <rPh sb="3" eb="5">
      <t>トシヒデ</t>
    </rPh>
    <phoneticPr fontId="28"/>
  </si>
  <si>
    <t>長門町１０－１　長門プラザ２階</t>
    <rPh sb="0" eb="3">
      <t>ナガトマチ</t>
    </rPh>
    <rPh sb="8" eb="10">
      <t>ナガト</t>
    </rPh>
    <rPh sb="14" eb="15">
      <t>カイ</t>
    </rPh>
    <phoneticPr fontId="27"/>
  </si>
  <si>
    <t>ｷﾗﾒｷ</t>
  </si>
  <si>
    <t>ウェルビー下関シーモールセンター</t>
    <rPh sb="5" eb="7">
      <t>シモノセキ</t>
    </rPh>
    <phoneticPr fontId="28"/>
  </si>
  <si>
    <t>ウェルビー株式会社</t>
    <rPh sb="5" eb="9">
      <t>カブシキガイシャ</t>
    </rPh>
    <phoneticPr fontId="31"/>
  </si>
  <si>
    <t>ウェルビー株式会社
（大田　誠）</t>
    <rPh sb="5" eb="9">
      <t>カブシキガイシャ</t>
    </rPh>
    <rPh sb="11" eb="13">
      <t>オオタ</t>
    </rPh>
    <rPh sb="14" eb="15">
      <t>マコト</t>
    </rPh>
    <phoneticPr fontId="31"/>
  </si>
  <si>
    <t>750-0025</t>
  </si>
  <si>
    <t>083-242-4355</t>
  </si>
  <si>
    <t>竹崎町四丁目４番８号シーモール３階　３３５号</t>
    <rPh sb="0" eb="3">
      <t>タケザキチョウ</t>
    </rPh>
    <rPh sb="3" eb="6">
      <t>ヨンチョウメ</t>
    </rPh>
    <rPh sb="7" eb="8">
      <t>バン</t>
    </rPh>
    <rPh sb="9" eb="10">
      <t>ゴウ</t>
    </rPh>
    <rPh sb="16" eb="17">
      <t>カイ</t>
    </rPh>
    <rPh sb="21" eb="22">
      <t>ゴウ</t>
    </rPh>
    <phoneticPr fontId="28"/>
  </si>
  <si>
    <t>ｳｪﾙﾋﾞｰｼﾓﾉｾｷｼｰﾓｰﾙｾﾝﾀｰ</t>
  </si>
  <si>
    <t>障害福祉サービス
事業所
「サムラ」</t>
    <rPh sb="0" eb="2">
      <t>ショウガイ</t>
    </rPh>
    <rPh sb="2" eb="4">
      <t>フクシ</t>
    </rPh>
    <rPh sb="9" eb="12">
      <t>ジギョウショ</t>
    </rPh>
    <phoneticPr fontId="28"/>
  </si>
  <si>
    <t>社会福祉法人
扶老会</t>
    <rPh sb="7" eb="10">
      <t>フロウカイ</t>
    </rPh>
    <phoneticPr fontId="25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</si>
  <si>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25"/>
  </si>
  <si>
    <t>三藤　賢次</t>
    <rPh sb="0" eb="1">
      <t>ミ</t>
    </rPh>
    <rPh sb="1" eb="2">
      <t>フジ</t>
    </rPh>
    <rPh sb="3" eb="5">
      <t>ケンジ</t>
    </rPh>
    <phoneticPr fontId="25"/>
  </si>
  <si>
    <t>大字船木833-27</t>
    <rPh sb="0" eb="2">
      <t>オオアザ</t>
    </rPh>
    <rPh sb="2" eb="4">
      <t>フナキ</t>
    </rPh>
    <phoneticPr fontId="27"/>
  </si>
  <si>
    <t>ｼｮｳｶﾞｲﾌｸｼｻｰﾋﾞｽｼﾞｷﾞｮｳｼｮｻﾑﾗ</t>
  </si>
  <si>
    <t>福祉作業所法光苑</t>
  </si>
  <si>
    <t>河田　智史</t>
    <rPh sb="0" eb="2">
      <t>カワタ</t>
    </rPh>
    <rPh sb="3" eb="4">
      <t>チ</t>
    </rPh>
    <rPh sb="4" eb="5">
      <t>フミ</t>
    </rPh>
    <phoneticPr fontId="28"/>
  </si>
  <si>
    <t>原口　美貴</t>
    <rPh sb="0" eb="2">
      <t>ハラグチ</t>
    </rPh>
    <rPh sb="3" eb="4">
      <t>ビ</t>
    </rPh>
    <rPh sb="4" eb="5">
      <t>キ</t>
    </rPh>
    <phoneticPr fontId="28"/>
  </si>
  <si>
    <t>ひびき工房</t>
    <rPh sb="3" eb="5">
      <t>コウボウ</t>
    </rPh>
    <phoneticPr fontId="28"/>
  </si>
  <si>
    <t>大谷浩平</t>
    <rPh sb="0" eb="2">
      <t>オオタニ</t>
    </rPh>
    <rPh sb="2" eb="4">
      <t>コウヘイ</t>
    </rPh>
    <phoneticPr fontId="28"/>
  </si>
  <si>
    <t>083-
772-0008</t>
  </si>
  <si>
    <t>ﾋﾋﾞｷｺｳﾎﾞｳ</t>
  </si>
  <si>
    <t>社会福祉法人
あーす</t>
    <rPh sb="0" eb="2">
      <t>シャカイ</t>
    </rPh>
    <rPh sb="2" eb="4">
      <t>フクシ</t>
    </rPh>
    <rPh sb="4" eb="6">
      <t>ホウジン</t>
    </rPh>
    <phoneticPr fontId="28"/>
  </si>
  <si>
    <t>社会福祉法人
あーす
（園田真由美）</t>
    <rPh sb="12" eb="14">
      <t>ソノダ</t>
    </rPh>
    <rPh sb="14" eb="17">
      <t>マユミ</t>
    </rPh>
    <phoneticPr fontId="28"/>
  </si>
  <si>
    <t>首藤憲二</t>
    <rPh sb="0" eb="2">
      <t>シュドウ</t>
    </rPh>
    <rPh sb="2" eb="4">
      <t>ケンジ</t>
    </rPh>
    <phoneticPr fontId="28"/>
  </si>
  <si>
    <t>ｴﾉｳﾗﾌｸｼｺｳﾎﾞｳ</t>
  </si>
  <si>
    <t>稗田南町10番12号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</si>
  <si>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28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</si>
  <si>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28"/>
  </si>
  <si>
    <t>奥村知子</t>
    <rPh sb="0" eb="2">
      <t>オクムラ</t>
    </rPh>
    <rPh sb="2" eb="4">
      <t>トモコ</t>
    </rPh>
    <phoneticPr fontId="28"/>
  </si>
  <si>
    <t>社会福祉法人
共生の里</t>
  </si>
  <si>
    <t>083-250-9331</t>
  </si>
  <si>
    <t>ﾕﾒｶﾂﾄﾞｳｾﾝﾀｰpasso</t>
  </si>
  <si>
    <t>ダリア・ワークス</t>
  </si>
  <si>
    <t>株式会社フラクタル</t>
  </si>
  <si>
    <t>株式会社フラクタル
（赤江　知晃）</t>
    <rPh sb="11" eb="13">
      <t>アカエ</t>
    </rPh>
    <rPh sb="14" eb="15">
      <t>チ</t>
    </rPh>
    <rPh sb="15" eb="16">
      <t>アキラ</t>
    </rPh>
    <phoneticPr fontId="28"/>
  </si>
  <si>
    <t>澄田　大介</t>
    <rPh sb="0" eb="2">
      <t>スミダ</t>
    </rPh>
    <rPh sb="3" eb="5">
      <t>ダイスケ</t>
    </rPh>
    <phoneticPr fontId="28"/>
  </si>
  <si>
    <t>751-0886</t>
  </si>
  <si>
    <t>083-227-4595</t>
  </si>
  <si>
    <t>ﾀﾞﾘｱﾜｰｸｽ</t>
  </si>
  <si>
    <t>ＩＭＬ
就労支援センター
ラポール</t>
  </si>
  <si>
    <t>株式会社
インマイライフ</t>
  </si>
  <si>
    <t>株式会社
インマイライフ
（和田　耕一朗）</t>
    <rPh sb="14" eb="16">
      <t>ワダ</t>
    </rPh>
    <rPh sb="17" eb="19">
      <t>コウイチ</t>
    </rPh>
    <rPh sb="19" eb="20">
      <t>ロウ</t>
    </rPh>
    <phoneticPr fontId="28"/>
  </si>
  <si>
    <t>久保田　明彦</t>
    <rPh sb="0" eb="3">
      <t>クボタ</t>
    </rPh>
    <rPh sb="4" eb="6">
      <t>アキヒコ</t>
    </rPh>
    <phoneticPr fontId="28"/>
  </si>
  <si>
    <t>IMLｼｭｳﾛｳｾﾝﾀｰﾗﾎﾟｰﾙ</t>
  </si>
  <si>
    <t>うべくるみ園
通所部ともに</t>
    <rPh sb="5" eb="6">
      <t>エン</t>
    </rPh>
    <rPh sb="7" eb="9">
      <t>ツウショ</t>
    </rPh>
    <rPh sb="9" eb="10">
      <t>ブ</t>
    </rPh>
    <phoneticPr fontId="28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</si>
  <si>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8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</si>
  <si>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28"/>
  </si>
  <si>
    <t>中野英志</t>
    <rPh sb="0" eb="2">
      <t>ナカノ</t>
    </rPh>
    <rPh sb="2" eb="4">
      <t>エイシ</t>
    </rPh>
    <phoneticPr fontId="28"/>
  </si>
  <si>
    <t>ｳﾍﾞｸﾙﾐｴﾝｼﾞｭｻﾝﾌﾞ</t>
  </si>
  <si>
    <t>いこい</t>
  </si>
  <si>
    <t>社会福祉法人
山家連福祉事業会
（山本　悟）</t>
    <rPh sb="17" eb="19">
      <t>ヤマモト</t>
    </rPh>
    <rPh sb="20" eb="21">
      <t>サト</t>
    </rPh>
    <phoneticPr fontId="28"/>
  </si>
  <si>
    <t>近藤　倫</t>
    <rPh sb="0" eb="2">
      <t>コンドウ</t>
    </rPh>
    <rPh sb="3" eb="4">
      <t>リン</t>
    </rPh>
    <phoneticPr fontId="28"/>
  </si>
  <si>
    <t>ｲｺｲ</t>
  </si>
  <si>
    <t>セルプときわ</t>
  </si>
  <si>
    <t>社会福祉法人
南風荘
（佐藤拓生）</t>
    <rPh sb="12" eb="14">
      <t>サトウ</t>
    </rPh>
    <rPh sb="14" eb="15">
      <t>タク</t>
    </rPh>
    <rPh sb="15" eb="16">
      <t>ショウ</t>
    </rPh>
    <phoneticPr fontId="25"/>
  </si>
  <si>
    <t>ｾﾙﾌﾟﾄｷﾜ</t>
  </si>
  <si>
    <t>稗田南町10-12</t>
    <rPh sb="0" eb="2">
      <t>ヒエダ</t>
    </rPh>
    <rPh sb="2" eb="4">
      <t>ミナ</t>
    </rPh>
    <phoneticPr fontId="27"/>
  </si>
  <si>
    <t>障害者
グループホーム
富任</t>
    <rPh sb="0" eb="2">
      <t>ショウガイ</t>
    </rPh>
    <rPh sb="2" eb="3">
      <t>シャ</t>
    </rPh>
    <rPh sb="12" eb="14">
      <t>トミトウ</t>
    </rPh>
    <phoneticPr fontId="29"/>
  </si>
  <si>
    <t>社会福祉法人
水の木会</t>
    <rPh sb="0" eb="2">
      <t>シャカイ</t>
    </rPh>
    <rPh sb="2" eb="4">
      <t>フクシ</t>
    </rPh>
    <rPh sb="4" eb="6">
      <t>ホウジン</t>
    </rPh>
    <rPh sb="7" eb="8">
      <t>ミズ</t>
    </rPh>
    <rPh sb="9" eb="10">
      <t>キ</t>
    </rPh>
    <rPh sb="10" eb="11">
      <t>カイ</t>
    </rPh>
    <phoneticPr fontId="29"/>
  </si>
  <si>
    <t>社会福祉法人
水の木会
（水木誠子）</t>
    <rPh sb="13" eb="15">
      <t>ミズキ</t>
    </rPh>
    <rPh sb="15" eb="17">
      <t>セイコ</t>
    </rPh>
    <phoneticPr fontId="29"/>
  </si>
  <si>
    <t>水木誠子</t>
    <rPh sb="0" eb="2">
      <t>ミズキ</t>
    </rPh>
    <rPh sb="2" eb="4">
      <t>セイコ</t>
    </rPh>
    <phoneticPr fontId="29"/>
  </si>
  <si>
    <t>ｼｮｳｶﾞｲｼｬｸﾞﾙｰﾌﾟﾎｰﾑﾄﾐﾄｳ</t>
  </si>
  <si>
    <t>グループホーム
なでしこ</t>
  </si>
  <si>
    <t>中本英樹</t>
    <rPh sb="0" eb="2">
      <t>ナカモト</t>
    </rPh>
    <rPh sb="2" eb="4">
      <t>ヒデキ</t>
    </rPh>
    <phoneticPr fontId="28"/>
  </si>
  <si>
    <t>星の家</t>
    <rPh sb="0" eb="1">
      <t>ホシ</t>
    </rPh>
    <rPh sb="2" eb="3">
      <t>イエ</t>
    </rPh>
    <phoneticPr fontId="28"/>
  </si>
  <si>
    <t>新宅麻代</t>
    <rPh sb="0" eb="2">
      <t>シンタク</t>
    </rPh>
    <rPh sb="2" eb="3">
      <t>アサ</t>
    </rPh>
    <rPh sb="3" eb="4">
      <t>ヨ</t>
    </rPh>
    <phoneticPr fontId="28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</si>
  <si>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27"/>
  </si>
  <si>
    <t>ｸﾞﾙｰﾌﾟﾎｰﾑﾋｶﾞｼﾔﾏｺﾏﾁﾉｻﾄ</t>
  </si>
  <si>
    <t>ピア・ケアホーム
みんなの家</t>
    <rPh sb="13" eb="14">
      <t>イエ</t>
    </rPh>
    <phoneticPr fontId="29"/>
  </si>
  <si>
    <t>ﾋﾟｱｹｱﾎｰﾑﾐﾝﾅﾉｲｴ</t>
  </si>
  <si>
    <t>社会福祉法人
さくらの丘</t>
    <rPh sb="0" eb="2">
      <t>シャカイ</t>
    </rPh>
    <rPh sb="2" eb="4">
      <t>フクシ</t>
    </rPh>
    <rPh sb="4" eb="6">
      <t>ホウジン</t>
    </rPh>
    <rPh sb="11" eb="12">
      <t>オカ</t>
    </rPh>
    <phoneticPr fontId="29"/>
  </si>
  <si>
    <t>社会福祉法人
さくらの丘
（友田　有）</t>
    <rPh sb="0" eb="2">
      <t>シャカイ</t>
    </rPh>
    <rPh sb="2" eb="4">
      <t>フクシ</t>
    </rPh>
    <rPh sb="4" eb="6">
      <t>ホウジン</t>
    </rPh>
    <rPh sb="11" eb="12">
      <t>オカ</t>
    </rPh>
    <rPh sb="14" eb="16">
      <t>トモダ</t>
    </rPh>
    <rPh sb="17" eb="18">
      <t>ユウ</t>
    </rPh>
    <phoneticPr fontId="29"/>
  </si>
  <si>
    <t>小野　由美子</t>
    <rPh sb="0" eb="2">
      <t>オノ</t>
    </rPh>
    <rPh sb="3" eb="6">
      <t>ユミコ</t>
    </rPh>
    <phoneticPr fontId="29"/>
  </si>
  <si>
    <t>ｳｼﾛﾀﾞﾎｰﾑ</t>
  </si>
  <si>
    <t>コスモスハウス</t>
  </si>
  <si>
    <t>合同会社
サン・コスモス</t>
    <rPh sb="0" eb="2">
      <t>ゴウドウ</t>
    </rPh>
    <rPh sb="2" eb="4">
      <t>ガイシャ</t>
    </rPh>
    <phoneticPr fontId="29"/>
  </si>
  <si>
    <t>合同会社
サン・コスモス
（岩川洋通）</t>
    <rPh sb="0" eb="2">
      <t>ゴウドウ</t>
    </rPh>
    <rPh sb="2" eb="4">
      <t>ガイシャ</t>
    </rPh>
    <rPh sb="14" eb="16">
      <t>イワカワ</t>
    </rPh>
    <rPh sb="16" eb="17">
      <t>ヨウ</t>
    </rPh>
    <rPh sb="17" eb="18">
      <t>カヨ</t>
    </rPh>
    <phoneticPr fontId="29"/>
  </si>
  <si>
    <t>岩川洋通</t>
    <rPh sb="0" eb="2">
      <t>イワカワ</t>
    </rPh>
    <rPh sb="2" eb="3">
      <t>ヨウ</t>
    </rPh>
    <rPh sb="3" eb="4">
      <t>トオ</t>
    </rPh>
    <phoneticPr fontId="28"/>
  </si>
  <si>
    <t>751-0843</t>
  </si>
  <si>
    <t>083-
242-2943</t>
  </si>
  <si>
    <t>グループホーム
あとり一の宮</t>
  </si>
  <si>
    <t>合同会社アクラス</t>
  </si>
  <si>
    <t>合同会社アクラス
（富松　明仁）</t>
    <rPh sb="10" eb="12">
      <t>トミマツ</t>
    </rPh>
    <rPh sb="13" eb="14">
      <t>メイ</t>
    </rPh>
    <rPh sb="14" eb="15">
      <t>ジン</t>
    </rPh>
    <phoneticPr fontId="28"/>
  </si>
  <si>
    <t>751-0808</t>
  </si>
  <si>
    <t>080-2751-8339</t>
  </si>
  <si>
    <t>ｸﾞﾙｰﾌﾟﾎｰﾑｱﾄﾘｲﾁﾉﾐﾔ</t>
  </si>
  <si>
    <t>社会福祉法人
暁会
（吉水　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25"/>
  </si>
  <si>
    <t>独立行政法人
国立病院機構
柳井医療センター
（宮地隆史）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ヤナイ</t>
    </rPh>
    <rPh sb="16" eb="18">
      <t>イリョウ</t>
    </rPh>
    <rPh sb="24" eb="26">
      <t>ミヤジ</t>
    </rPh>
    <rPh sb="26" eb="28">
      <t>タカシ</t>
    </rPh>
    <phoneticPr fontId="3"/>
  </si>
  <si>
    <t>宮地隆史</t>
    <phoneticPr fontId="3"/>
  </si>
  <si>
    <t>社会福祉法人
恩賜財団
済生会支部
山口県済生会
(津江和成)</t>
    <rPh sb="26" eb="28">
      <t>ツエ</t>
    </rPh>
    <rPh sb="28" eb="30">
      <t>カズナリ</t>
    </rPh>
    <phoneticPr fontId="3"/>
  </si>
  <si>
    <t>社会福祉法人
山口県社会福祉
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シャカイ</t>
    </rPh>
    <rPh sb="12" eb="14">
      <t>フクシ</t>
    </rPh>
    <rPh sb="15" eb="18">
      <t>ジギョウダン</t>
    </rPh>
    <rPh sb="20" eb="21">
      <t>ナイ</t>
    </rPh>
    <rPh sb="21" eb="22">
      <t>ハタケ</t>
    </rPh>
    <rPh sb="22" eb="23">
      <t>ヨシ</t>
    </rPh>
    <rPh sb="23" eb="24">
      <t>ユウ</t>
    </rPh>
    <phoneticPr fontId="3"/>
  </si>
  <si>
    <t>山村繁典</t>
    <rPh sb="0" eb="2">
      <t>ヤマムラ</t>
    </rPh>
    <rPh sb="2" eb="4">
      <t>シゲノリ</t>
    </rPh>
    <phoneticPr fontId="3"/>
  </si>
  <si>
    <t>社会福祉法人
下関市
民生事業助成会
（時田俊男）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3">
      <t>シュン</t>
    </rPh>
    <rPh sb="23" eb="24">
      <t>オ</t>
    </rPh>
    <phoneticPr fontId="27"/>
  </si>
  <si>
    <t>754-0020</t>
    <phoneticPr fontId="4"/>
  </si>
  <si>
    <t>083-
976-2400</t>
    <phoneticPr fontId="4"/>
  </si>
  <si>
    <t>社会福祉法人
下関市
民生事業助成会
（時田俊男）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4">
      <t>トシオ</t>
    </rPh>
    <phoneticPr fontId="25"/>
  </si>
  <si>
    <t>佐藤拓生</t>
  </si>
  <si>
    <t>辰本博和</t>
    <rPh sb="0" eb="2">
      <t>タツモト</t>
    </rPh>
    <rPh sb="2" eb="4">
      <t>ヒロカズ</t>
    </rPh>
    <phoneticPr fontId="2"/>
  </si>
  <si>
    <t>西本町二丁目11番地13</t>
  </si>
  <si>
    <t>合同会社
ニチラク
（立川信隆）</t>
    <rPh sb="11" eb="13">
      <t>タツカワ</t>
    </rPh>
    <rPh sb="13" eb="15">
      <t>ノブタカ</t>
    </rPh>
    <phoneticPr fontId="3"/>
  </si>
  <si>
    <t>立川　信隆</t>
    <rPh sb="0" eb="2">
      <t>タチカワ</t>
    </rPh>
    <rPh sb="3" eb="5">
      <t>ノブタカ</t>
    </rPh>
    <phoneticPr fontId="3"/>
  </si>
  <si>
    <t>上宇部2432-10</t>
  </si>
  <si>
    <t>大屋美智子</t>
  </si>
  <si>
    <t>神田町4-8</t>
  </si>
  <si>
    <t>砂川　弥生</t>
    <rPh sb="0" eb="2">
      <t>スナカワ</t>
    </rPh>
    <rPh sb="3" eb="5">
      <t>ヤヨイ</t>
    </rPh>
    <phoneticPr fontId="3"/>
  </si>
  <si>
    <t>あいりす</t>
  </si>
  <si>
    <t>ＮＰＯ法人
かるみあ</t>
  </si>
  <si>
    <t>0838-25-8833</t>
    <phoneticPr fontId="3"/>
  </si>
  <si>
    <t>多機能型</t>
  </si>
  <si>
    <t>大字山田4241番地1</t>
  </si>
  <si>
    <t>ｱｲﾘｽ</t>
  </si>
  <si>
    <t>まちふく防府</t>
    <rPh sb="4" eb="6">
      <t>ホウフ</t>
    </rPh>
    <phoneticPr fontId="3"/>
  </si>
  <si>
    <t>合同会社
まちふく</t>
    <phoneticPr fontId="3"/>
  </si>
  <si>
    <t>合同会社
まちふく
（田中　博士）</t>
    <rPh sb="11" eb="13">
      <t>タナカ</t>
    </rPh>
    <rPh sb="14" eb="16">
      <t>ハカセ</t>
    </rPh>
    <phoneticPr fontId="3"/>
  </si>
  <si>
    <t>0835-
28-9348</t>
    <phoneticPr fontId="3"/>
  </si>
  <si>
    <t>新田1497</t>
  </si>
  <si>
    <t>ﾏﾁﾌｸﾎｳﾌ</t>
    <phoneticPr fontId="3"/>
  </si>
  <si>
    <t>りたぽーと</t>
    <phoneticPr fontId="3"/>
  </si>
  <si>
    <t>社会福祉法人
周陽福祉会</t>
    <rPh sb="0" eb="6">
      <t>シャカイフクシホウジン</t>
    </rPh>
    <rPh sb="7" eb="12">
      <t>シュウヨウフクシカイ</t>
    </rPh>
    <phoneticPr fontId="3"/>
  </si>
  <si>
    <t>社会福祉法人
周陽福祉会
（山本一成）</t>
    <rPh sb="0" eb="6">
      <t>シャカイフクシホウジン</t>
    </rPh>
    <rPh sb="7" eb="12">
      <t>シュウヨウフクシカイ</t>
    </rPh>
    <rPh sb="14" eb="16">
      <t>ヤマモト</t>
    </rPh>
    <rPh sb="16" eb="18">
      <t>イチナリ</t>
    </rPh>
    <phoneticPr fontId="3"/>
  </si>
  <si>
    <t>747-0026</t>
    <phoneticPr fontId="3"/>
  </si>
  <si>
    <t>0835-
28-1555</t>
    <phoneticPr fontId="3"/>
  </si>
  <si>
    <t>緑町二丁目5-23</t>
  </si>
  <si>
    <t>ﾘﾀﾎﾟｰﾄ</t>
    <phoneticPr fontId="3"/>
  </si>
  <si>
    <t>いろどり</t>
    <phoneticPr fontId="3"/>
  </si>
  <si>
    <t>社会福祉法人
光葉会
（森川敏昭）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モリカワ</t>
    </rPh>
    <rPh sb="14" eb="15">
      <t>トシ</t>
    </rPh>
    <rPh sb="15" eb="16">
      <t>アキ</t>
    </rPh>
    <phoneticPr fontId="3"/>
  </si>
  <si>
    <t>中島　伸明</t>
    <rPh sb="0" eb="2">
      <t>ナカシマ</t>
    </rPh>
    <rPh sb="3" eb="4">
      <t>ノブ</t>
    </rPh>
    <rPh sb="4" eb="5">
      <t>メイ</t>
    </rPh>
    <phoneticPr fontId="3"/>
  </si>
  <si>
    <t>b o r d e r l e s s
w o r k
ｓky</t>
    <phoneticPr fontId="3"/>
  </si>
  <si>
    <t>有限会社岩国
メディカルサポート</t>
  </si>
  <si>
    <t>有限会社岩国
メディカルサポート
（藤本和志）</t>
  </si>
  <si>
    <t>藤本　礼</t>
    <rPh sb="0" eb="2">
      <t>フジモト</t>
    </rPh>
    <rPh sb="3" eb="4">
      <t>レイ</t>
    </rPh>
    <phoneticPr fontId="3"/>
  </si>
  <si>
    <t>0827-28-5480</t>
    <phoneticPr fontId="3"/>
  </si>
  <si>
    <t>南岩国町1-13-23</t>
  </si>
  <si>
    <t>ﾎﾞｰﾀﾞﾚｽﾜｰｸｽｶｲ</t>
    <phoneticPr fontId="3"/>
  </si>
  <si>
    <t>マロンワークＢ
フェリス</t>
    <phoneticPr fontId="3"/>
  </si>
  <si>
    <t>株式会社
がんね栗の里</t>
    <rPh sb="0" eb="2">
      <t>カブシキ</t>
    </rPh>
    <rPh sb="8" eb="9">
      <t>クリ</t>
    </rPh>
    <rPh sb="10" eb="11">
      <t>サト</t>
    </rPh>
    <phoneticPr fontId="3"/>
  </si>
  <si>
    <t>株式会社
がんね栗の里
（下森祺充）</t>
    <rPh sb="0" eb="2">
      <t>カブシキ</t>
    </rPh>
    <rPh sb="8" eb="9">
      <t>クリ</t>
    </rPh>
    <rPh sb="10" eb="11">
      <t>サト</t>
    </rPh>
    <rPh sb="13" eb="15">
      <t>シタモリ</t>
    </rPh>
    <rPh sb="15" eb="16">
      <t>キ</t>
    </rPh>
    <rPh sb="16" eb="17">
      <t>ミツ</t>
    </rPh>
    <phoneticPr fontId="3"/>
  </si>
  <si>
    <t>740-1231</t>
    <phoneticPr fontId="3"/>
  </si>
  <si>
    <t>0827-97-0727</t>
    <phoneticPr fontId="3"/>
  </si>
  <si>
    <t>美和町生見1165-2</t>
  </si>
  <si>
    <t>ﾏﾛﾝﾜｰｸﾋﾞｰﾌｪﾘｽ</t>
    <phoneticPr fontId="3"/>
  </si>
  <si>
    <t>福田　弦志</t>
    <rPh sb="0" eb="2">
      <t>フクダ</t>
    </rPh>
    <rPh sb="3" eb="4">
      <t>ツル</t>
    </rPh>
    <rPh sb="4" eb="5">
      <t>ココロザシ</t>
    </rPh>
    <phoneticPr fontId="3"/>
  </si>
  <si>
    <t>竹林　宏高</t>
  </si>
  <si>
    <t>759-4102</t>
    <phoneticPr fontId="3"/>
  </si>
  <si>
    <t>濱田　紀子</t>
    <phoneticPr fontId="3"/>
  </si>
  <si>
    <t>河本　敏昭</t>
  </si>
  <si>
    <t>工房エリー</t>
    <rPh sb="0" eb="2">
      <t>コウボウ</t>
    </rPh>
    <phoneticPr fontId="3"/>
  </si>
  <si>
    <t>有限会社
エリー</t>
    <rPh sb="0" eb="2">
      <t>ユウゲン</t>
    </rPh>
    <rPh sb="2" eb="4">
      <t>ガイシャ</t>
    </rPh>
    <phoneticPr fontId="3"/>
  </si>
  <si>
    <t>有限会社
エリー
（古野幸恵）</t>
    <rPh sb="0" eb="2">
      <t>ユウゲン</t>
    </rPh>
    <rPh sb="2" eb="4">
      <t>ガイシャ</t>
    </rPh>
    <rPh sb="10" eb="12">
      <t>フルノ</t>
    </rPh>
    <rPh sb="12" eb="14">
      <t>ユキエ</t>
    </rPh>
    <phoneticPr fontId="3"/>
  </si>
  <si>
    <t>古野幸恵</t>
    <rPh sb="0" eb="2">
      <t>フルノ</t>
    </rPh>
    <rPh sb="2" eb="4">
      <t>ユキエ</t>
    </rPh>
    <phoneticPr fontId="3"/>
  </si>
  <si>
    <t>745-0042</t>
    <phoneticPr fontId="3"/>
  </si>
  <si>
    <t>0834-32-6916</t>
    <phoneticPr fontId="3"/>
  </si>
  <si>
    <t>野上町2-27</t>
  </si>
  <si>
    <t>ｺｳﾎﾞｳｴﾘｰ</t>
    <phoneticPr fontId="3"/>
  </si>
  <si>
    <t>イロドリ</t>
    <phoneticPr fontId="3"/>
  </si>
  <si>
    <t>株式会社
三沢農園</t>
    <rPh sb="0" eb="1">
      <t>カブ</t>
    </rPh>
    <rPh sb="1" eb="2">
      <t>シキ</t>
    </rPh>
    <rPh sb="2" eb="4">
      <t>ガイシャ</t>
    </rPh>
    <rPh sb="5" eb="9">
      <t>ミサワノウエン</t>
    </rPh>
    <phoneticPr fontId="3"/>
  </si>
  <si>
    <t>株式会社
三沢農園
（弘中展也）</t>
    <rPh sb="0" eb="1">
      <t>カブ</t>
    </rPh>
    <rPh sb="1" eb="2">
      <t>シキ</t>
    </rPh>
    <rPh sb="2" eb="4">
      <t>ガイシャ</t>
    </rPh>
    <rPh sb="5" eb="9">
      <t>ミサワノウエン</t>
    </rPh>
    <rPh sb="11" eb="15">
      <t>ヒロナカノブヤ</t>
    </rPh>
    <phoneticPr fontId="3"/>
  </si>
  <si>
    <t>弘中展也</t>
    <rPh sb="0" eb="4">
      <t>ヒロナカノブヤ</t>
    </rPh>
    <phoneticPr fontId="3"/>
  </si>
  <si>
    <t>745-0661</t>
    <phoneticPr fontId="3"/>
  </si>
  <si>
    <t>0833-57-5086</t>
    <phoneticPr fontId="3"/>
  </si>
  <si>
    <t>呼坂本町7-3</t>
  </si>
  <si>
    <t>ｲﾛﾄﾞﾘ</t>
    <phoneticPr fontId="3"/>
  </si>
  <si>
    <t>グリップ</t>
    <phoneticPr fontId="3"/>
  </si>
  <si>
    <t>株式会社
ぷらねっと</t>
    <rPh sb="0" eb="1">
      <t>カブ</t>
    </rPh>
    <rPh sb="1" eb="2">
      <t>シキ</t>
    </rPh>
    <rPh sb="2" eb="4">
      <t>ガイシャ</t>
    </rPh>
    <phoneticPr fontId="3"/>
  </si>
  <si>
    <t>株式会社
ぷらねっと
（岡田くみ子）</t>
    <rPh sb="0" eb="1">
      <t>カブ</t>
    </rPh>
    <rPh sb="1" eb="2">
      <t>シキ</t>
    </rPh>
    <rPh sb="2" eb="4">
      <t>ガイシャ</t>
    </rPh>
    <rPh sb="12" eb="14">
      <t>オカダ</t>
    </rPh>
    <rPh sb="16" eb="17">
      <t>コ</t>
    </rPh>
    <phoneticPr fontId="3"/>
  </si>
  <si>
    <t>岡村　好規</t>
    <rPh sb="0" eb="2">
      <t>オカムラ</t>
    </rPh>
    <rPh sb="3" eb="4">
      <t>ス</t>
    </rPh>
    <rPh sb="4" eb="5">
      <t>ノリ</t>
    </rPh>
    <phoneticPr fontId="3"/>
  </si>
  <si>
    <t>0834-33-8244</t>
    <phoneticPr fontId="3"/>
  </si>
  <si>
    <t>桜木2丁目2-6</t>
  </si>
  <si>
    <t>ｸﾞﾘｯﾌﾟ</t>
    <phoneticPr fontId="3"/>
  </si>
  <si>
    <t>社会福祉法人
山陽小野田市
社会福祉事業団
（田所　栄）</t>
    <rPh sb="0" eb="2">
      <t>シャカイ</t>
    </rPh>
    <rPh sb="2" eb="4">
      <t>フクシ</t>
    </rPh>
    <rPh sb="4" eb="6">
      <t>ホウジン</t>
    </rPh>
    <rPh sb="7" eb="9">
      <t>サンヨウ</t>
    </rPh>
    <rPh sb="9" eb="13">
      <t>オノダシ</t>
    </rPh>
    <rPh sb="14" eb="16">
      <t>シャカイ</t>
    </rPh>
    <rPh sb="16" eb="18">
      <t>フクシ</t>
    </rPh>
    <rPh sb="18" eb="21">
      <t>ジギョウダン</t>
    </rPh>
    <rPh sb="23" eb="25">
      <t>タドコロ</t>
    </rPh>
    <rPh sb="26" eb="27">
      <t>サカエ</t>
    </rPh>
    <phoneticPr fontId="3"/>
  </si>
  <si>
    <t>高栄3丁目6-16</t>
  </si>
  <si>
    <t>大字厚狭415-1</t>
  </si>
  <si>
    <t>社会福祉法人
山陽小野田市
社会福祉協議会
（西村公一）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phoneticPr fontId="3"/>
  </si>
  <si>
    <t>流田幸彦</t>
    <phoneticPr fontId="4"/>
  </si>
  <si>
    <t>中元紗織</t>
    <rPh sb="0" eb="2">
      <t>ナカモト</t>
    </rPh>
    <rPh sb="2" eb="4">
      <t>サオリ</t>
    </rPh>
    <phoneticPr fontId="3"/>
  </si>
  <si>
    <t>小野又　治伸</t>
    <rPh sb="0" eb="3">
      <t>オノマタ</t>
    </rPh>
    <rPh sb="4" eb="6">
      <t>ハルノブ</t>
    </rPh>
    <phoneticPr fontId="1"/>
  </si>
  <si>
    <t>756-0057</t>
    <phoneticPr fontId="3"/>
  </si>
  <si>
    <t>就労支援事業所
プラスワンワークス</t>
    <rPh sb="0" eb="7">
      <t>シュウロウシエンジギョウショ</t>
    </rPh>
    <phoneticPr fontId="3"/>
  </si>
  <si>
    <t>756-0835</t>
    <phoneticPr fontId="3"/>
  </si>
  <si>
    <t>0836-39-0510</t>
    <phoneticPr fontId="3"/>
  </si>
  <si>
    <t>ｾﾒﾝﾄ町6-2太陽ﾋﾞﾙ2F</t>
  </si>
  <si>
    <t>ｼｭｳﾛｳｼｴﾝｼﾞｷﾞｮｳｼｮﾌﾟﾗｽﾜﾝﾜｰｸｽ</t>
    <phoneticPr fontId="3"/>
  </si>
  <si>
    <t>0836-
43-6520</t>
    <phoneticPr fontId="3"/>
  </si>
  <si>
    <t>大字西高泊656番地3</t>
  </si>
  <si>
    <t>濱田　紀子</t>
    <rPh sb="0" eb="2">
      <t>ハマダ</t>
    </rPh>
    <rPh sb="3" eb="5">
      <t>ノリコ</t>
    </rPh>
    <phoneticPr fontId="3"/>
  </si>
  <si>
    <t>大隂　安津子</t>
    <phoneticPr fontId="3"/>
  </si>
  <si>
    <t>のんきな農場Work</t>
    <phoneticPr fontId="3"/>
  </si>
  <si>
    <t>楠乃5丁目5-1</t>
  </si>
  <si>
    <t>大字蒲生野字横田250</t>
  </si>
  <si>
    <t>大字安岡字畑代10145-5</t>
  </si>
  <si>
    <t>楠乃5丁目5-28</t>
  </si>
  <si>
    <t>豊浦町大字黒井2176番地1</t>
  </si>
  <si>
    <t>大字山田字赤池549-5</t>
  </si>
  <si>
    <t>長府豊城町9-16</t>
  </si>
  <si>
    <t>小月宮の町7-3</t>
  </si>
  <si>
    <t>彦島江の浦町3丁目11-12</t>
  </si>
  <si>
    <t>稗田南町7-9</t>
  </si>
  <si>
    <t>一の宮住吉2丁目10-11</t>
  </si>
  <si>
    <t>東向山町13-9</t>
  </si>
  <si>
    <t>新地町3-28</t>
  </si>
  <si>
    <t>菊川町大字田部536-1</t>
  </si>
  <si>
    <t>ＯＺデイ33
しものせき</t>
    <phoneticPr fontId="3"/>
  </si>
  <si>
    <t>川中豊町1丁目2-7</t>
  </si>
  <si>
    <t>後田町4丁目4-3</t>
  </si>
  <si>
    <t>長崎本町6-35</t>
  </si>
  <si>
    <t>後田町5-3-1</t>
  </si>
  <si>
    <t>大坪本町37番10号</t>
  </si>
  <si>
    <t>大字川上字大固屋714番13</t>
  </si>
  <si>
    <t>神原町2丁目4-40</t>
  </si>
  <si>
    <t>あすとぴあ2丁目2番10号</t>
  </si>
  <si>
    <t>佐藤拓生</t>
    <phoneticPr fontId="2"/>
  </si>
  <si>
    <t>大字西岐波大浴4613番1</t>
  </si>
  <si>
    <t>大字善和573-1</t>
  </si>
  <si>
    <t>草江4丁目11番38-5号</t>
  </si>
  <si>
    <t>神原町2丁目1-22</t>
  </si>
  <si>
    <t>浜田3丁目1-6</t>
  </si>
  <si>
    <t>妻崎開作1014-3</t>
  </si>
  <si>
    <t>永峰　淳司</t>
  </si>
  <si>
    <t>大字東岐波746番地7</t>
  </si>
  <si>
    <t>大字際波672-3</t>
  </si>
  <si>
    <t>大字東岐波道田1381-7</t>
  </si>
  <si>
    <t>大字東岐波字横尾新開1451-1</t>
  </si>
  <si>
    <t>あすとぴあ6丁目11番21-4号</t>
  </si>
  <si>
    <t>大字船木833-21</t>
  </si>
  <si>
    <t>妻崎開作1122</t>
  </si>
  <si>
    <t>ｵｽﾞﾃﾞｲｳﾍﾞ</t>
    <phoneticPr fontId="3"/>
  </si>
  <si>
    <t>大字西岐波字横尾934-3</t>
  </si>
  <si>
    <t>デイサービス
たまちゃん</t>
    <phoneticPr fontId="3"/>
  </si>
  <si>
    <t>一般社団法人たまの会</t>
    <phoneticPr fontId="3"/>
  </si>
  <si>
    <t>一般社団法人たまの会
（河野賢二）</t>
    <phoneticPr fontId="3"/>
  </si>
  <si>
    <t>河野賢二</t>
    <phoneticPr fontId="3"/>
  </si>
  <si>
    <t>755-0023</t>
    <phoneticPr fontId="3"/>
  </si>
  <si>
    <t>080-3053-2505</t>
    <phoneticPr fontId="3"/>
  </si>
  <si>
    <t>恩田町2丁目23番17号</t>
  </si>
  <si>
    <t>ﾃﾞｲｻｰﾋﾞｽﾀﾏﾁｬﾝ</t>
    <phoneticPr fontId="3"/>
  </si>
  <si>
    <t>木町6番1号</t>
  </si>
  <si>
    <t>仁保中郷10043番地</t>
  </si>
  <si>
    <t>周布町2-8</t>
  </si>
  <si>
    <t>ＮＰＯ法人
愛心
（村田洋志）</t>
    <rPh sb="6" eb="8">
      <t>アイシン</t>
    </rPh>
    <phoneticPr fontId="2"/>
  </si>
  <si>
    <t>阿知須字木床7921</t>
  </si>
  <si>
    <t>仁保中郷10053番地1</t>
  </si>
  <si>
    <t>駅通り1丁目3番10号</t>
  </si>
  <si>
    <t>内田　典生</t>
  </si>
  <si>
    <t>宮野上3346</t>
  </si>
  <si>
    <t>宮野上3358</t>
  </si>
  <si>
    <t>鋳銭司10812-1</t>
  </si>
  <si>
    <t>秋穂二島字田の尻10434-1</t>
  </si>
  <si>
    <t>中尾木乃787-1</t>
  </si>
  <si>
    <t>朝田字三田地900番1</t>
  </si>
  <si>
    <t>下小鯖2173-2</t>
  </si>
  <si>
    <t>小郡上郷字森下4182番1</t>
  </si>
  <si>
    <t>大内御堀3802-1</t>
  </si>
  <si>
    <t>朝田751-1</t>
  </si>
  <si>
    <t>ハートホーム小郡
小規模多機能型
居宅介護</t>
    <rPh sb="6" eb="8">
      <t>オゴオリ</t>
    </rPh>
    <rPh sb="9" eb="12">
      <t>ショウキボ</t>
    </rPh>
    <rPh sb="12" eb="16">
      <t>タキノウガタ</t>
    </rPh>
    <rPh sb="17" eb="19">
      <t>キョタク</t>
    </rPh>
    <rPh sb="19" eb="21">
      <t>カイゴ</t>
    </rPh>
    <phoneticPr fontId="2"/>
  </si>
  <si>
    <t>小郡下郷下郷字沖田2222-3</t>
  </si>
  <si>
    <t>深溝803-1</t>
  </si>
  <si>
    <t>大内長野1497-17</t>
  </si>
  <si>
    <t>小郡平成町1-18</t>
  </si>
  <si>
    <t>椿東4510番地1</t>
  </si>
  <si>
    <t>三見3852番地1</t>
  </si>
  <si>
    <t>大字須佐486番地4</t>
  </si>
  <si>
    <t>のんきな農場Life</t>
    <rPh sb="4" eb="6">
      <t>ノウジョウ</t>
    </rPh>
    <phoneticPr fontId="3"/>
  </si>
  <si>
    <t>大字下小川1000番地</t>
  </si>
  <si>
    <t>戎町1丁目6-22</t>
  </si>
  <si>
    <t>鞠生町12番2号</t>
  </si>
  <si>
    <t>河田拓也</t>
    <phoneticPr fontId="2"/>
  </si>
  <si>
    <t>新田119-5</t>
  </si>
  <si>
    <t>向島字竜丸山10079-42</t>
  </si>
  <si>
    <t>0835-
39-2210</t>
    <phoneticPr fontId="3"/>
  </si>
  <si>
    <t>大字台道10522番地</t>
  </si>
  <si>
    <t>大字浜方205</t>
  </si>
  <si>
    <t>牟礼10114-1</t>
  </si>
  <si>
    <t>牟礼10084-1</t>
  </si>
  <si>
    <t>大字浜方169番地の1</t>
  </si>
  <si>
    <t>吉村妙子</t>
  </si>
  <si>
    <t>大字浜方205-1</t>
  </si>
  <si>
    <t>新田1784-2</t>
  </si>
  <si>
    <t>中央町6-30</t>
  </si>
  <si>
    <t>新田1784-6</t>
  </si>
  <si>
    <t>千日2丁目5-12</t>
  </si>
  <si>
    <t>森田未来</t>
    <rPh sb="0" eb="2">
      <t>モリタ</t>
    </rPh>
    <rPh sb="2" eb="4">
      <t>ミライ</t>
    </rPh>
    <phoneticPr fontId="3"/>
  </si>
  <si>
    <t>佐野1308番地1</t>
  </si>
  <si>
    <t>新田818-3</t>
  </si>
  <si>
    <t>デイサービス真</t>
    <rPh sb="6" eb="7">
      <t>シン</t>
    </rPh>
    <phoneticPr fontId="3"/>
  </si>
  <si>
    <t>株式会社真</t>
    <rPh sb="4" eb="5">
      <t>シン</t>
    </rPh>
    <phoneticPr fontId="3"/>
  </si>
  <si>
    <t>株式会社真
（大沼　正司）</t>
    <rPh sb="4" eb="5">
      <t>シン</t>
    </rPh>
    <rPh sb="7" eb="9">
      <t>オオヌマ</t>
    </rPh>
    <rPh sb="10" eb="12">
      <t>ショウジ</t>
    </rPh>
    <phoneticPr fontId="3"/>
  </si>
  <si>
    <t>大沼　扶実子</t>
    <rPh sb="0" eb="2">
      <t>オオヌマ</t>
    </rPh>
    <rPh sb="3" eb="4">
      <t>フ</t>
    </rPh>
    <rPh sb="4" eb="5">
      <t>ミ</t>
    </rPh>
    <rPh sb="5" eb="6">
      <t>コ</t>
    </rPh>
    <phoneticPr fontId="3"/>
  </si>
  <si>
    <t>0835-28-7259</t>
    <phoneticPr fontId="3"/>
  </si>
  <si>
    <t>共生型</t>
  </si>
  <si>
    <t>生活介護</t>
  </si>
  <si>
    <t>中央町2-5</t>
  </si>
  <si>
    <t>ﾃﾞｲｻｰﾋﾞｽｼﾝ</t>
    <phoneticPr fontId="3"/>
  </si>
  <si>
    <t>R5新規</t>
    <rPh sb="2" eb="4">
      <t>シンキ</t>
    </rPh>
    <phoneticPr fontId="3"/>
  </si>
  <si>
    <t>生活介護
てだのふあ</t>
    <phoneticPr fontId="3"/>
  </si>
  <si>
    <t>ＮＰＯ法人
すもーるすてっぷ
（馬越　賢次）</t>
    <rPh sb="16" eb="18">
      <t>マコシ</t>
    </rPh>
    <rPh sb="19" eb="21">
      <t>ケンジ</t>
    </rPh>
    <phoneticPr fontId="3"/>
  </si>
  <si>
    <t>747-0816</t>
    <phoneticPr fontId="3"/>
  </si>
  <si>
    <t>0835-28-1770</t>
    <phoneticPr fontId="3"/>
  </si>
  <si>
    <t>駅南町2-7</t>
  </si>
  <si>
    <t>ｾｲｶﾂｶｲｺﾞﾃﾀﾞﾉﾌｱ</t>
    <phoneticPr fontId="3"/>
  </si>
  <si>
    <t>R6新規</t>
    <rPh sb="2" eb="4">
      <t>シンキ</t>
    </rPh>
    <phoneticPr fontId="3"/>
  </si>
  <si>
    <t>生野屋南1丁目7番11号</t>
  </si>
  <si>
    <t>生野屋南1丁目12番1号</t>
  </si>
  <si>
    <t>西柳三丁目4番27号</t>
  </si>
  <si>
    <t>林真樹子</t>
    <rPh sb="0" eb="1">
      <t>ハヤシ</t>
    </rPh>
    <rPh sb="1" eb="4">
      <t>マキコ</t>
    </rPh>
    <phoneticPr fontId="2"/>
  </si>
  <si>
    <t>美和町生見25番地</t>
  </si>
  <si>
    <t>由宇町980番地1</t>
  </si>
  <si>
    <t>中津町1丁目24-3</t>
  </si>
  <si>
    <t>玖珂町4981-1</t>
  </si>
  <si>
    <t>福森　正明</t>
    <phoneticPr fontId="3"/>
  </si>
  <si>
    <t>嶋岡博昭</t>
    <rPh sb="0" eb="2">
      <t>シマオカ</t>
    </rPh>
    <rPh sb="2" eb="4">
      <t>ヒロアキ</t>
    </rPh>
    <phoneticPr fontId="3"/>
  </si>
  <si>
    <t>錦見3-7-57</t>
  </si>
  <si>
    <t>御庄2丁目108-3</t>
  </si>
  <si>
    <t>0827-
28-6540</t>
    <phoneticPr fontId="3"/>
  </si>
  <si>
    <t>南岩国町4丁目52-38</t>
  </si>
  <si>
    <t>社会福祉法人
光葉会
（森川敏昭）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6">
      <t>モリカワトシアキ</t>
    </rPh>
    <phoneticPr fontId="3"/>
  </si>
  <si>
    <t>中島　伸明</t>
    <rPh sb="0" eb="2">
      <t>ナカシマ</t>
    </rPh>
    <rPh sb="3" eb="4">
      <t>ノブ</t>
    </rPh>
    <rPh sb="4" eb="5">
      <t>アキ</t>
    </rPh>
    <phoneticPr fontId="3"/>
  </si>
  <si>
    <t>741-0083</t>
    <phoneticPr fontId="3"/>
  </si>
  <si>
    <t>御庄4丁目114-28</t>
  </si>
  <si>
    <t>R６新規</t>
    <rPh sb="2" eb="4">
      <t>シンキ</t>
    </rPh>
    <phoneticPr fontId="3"/>
  </si>
  <si>
    <t>光井2-2-1(あいぱｰく光内)</t>
  </si>
  <si>
    <t>室積正木14-3</t>
  </si>
  <si>
    <t>光井9丁目8-30</t>
  </si>
  <si>
    <t>室積6丁目13-28</t>
  </si>
  <si>
    <t>岩狩3丁目1番2号</t>
  </si>
  <si>
    <t>光ヶ丘3-17</t>
  </si>
  <si>
    <t>横山具寛</t>
  </si>
  <si>
    <t>三隅中393番地1</t>
  </si>
  <si>
    <t>油谷久富10045番地</t>
  </si>
  <si>
    <t>深川湯本10620-2</t>
  </si>
  <si>
    <t>社会福祉法人
さつき会
(山田　敏数)</t>
    <rPh sb="13" eb="15">
      <t>ヤマダ</t>
    </rPh>
    <rPh sb="16" eb="17">
      <t>トシ</t>
    </rPh>
    <rPh sb="17" eb="18">
      <t>スウ</t>
    </rPh>
    <phoneticPr fontId="6"/>
  </si>
  <si>
    <t>中本ひふみ</t>
    <rPh sb="0" eb="2">
      <t>ナカモト</t>
    </rPh>
    <phoneticPr fontId="3"/>
  </si>
  <si>
    <t>伊保庄4472</t>
  </si>
  <si>
    <t>余田2409番地</t>
  </si>
  <si>
    <t>大嶺町東分字僧津1710-1</t>
  </si>
  <si>
    <t>福田　章子</t>
    <rPh sb="0" eb="2">
      <t>フクダ</t>
    </rPh>
    <rPh sb="3" eb="5">
      <t>アキコ</t>
    </rPh>
    <phoneticPr fontId="2"/>
  </si>
  <si>
    <t>鹿野下10513番地の1</t>
  </si>
  <si>
    <t>鹿野下1010番地</t>
  </si>
  <si>
    <t>大字久米752番地4</t>
  </si>
  <si>
    <t>大字大島607番地</t>
  </si>
  <si>
    <t>大字大島637番地の2</t>
  </si>
  <si>
    <t>大字米光356番地</t>
  </si>
  <si>
    <t>新地3丁目2番30号</t>
  </si>
  <si>
    <t>須々万本郷653-1</t>
  </si>
  <si>
    <t>川崎3丁目6-18</t>
  </si>
  <si>
    <t>野村2丁目9-5</t>
  </si>
  <si>
    <t>久米旭ヶ丘984-28</t>
  </si>
  <si>
    <t>ｵｽﾞﾃﾞｲｼｭｳﾅﾝ</t>
    <phoneticPr fontId="3"/>
  </si>
  <si>
    <t>大字東高泊字横土手1915番地15</t>
  </si>
  <si>
    <t>大字小野田11337-1</t>
  </si>
  <si>
    <t>高栄3丁目6-15</t>
  </si>
  <si>
    <t>大字有帆1494-5</t>
  </si>
  <si>
    <t>大字郡字上ﾉ浜3005番地6</t>
  </si>
  <si>
    <t>西屋代2595-1</t>
  </si>
  <si>
    <t>大字川西字宮川1167</t>
  </si>
  <si>
    <t>宿井406番地</t>
  </si>
  <si>
    <t>大字川西1144</t>
  </si>
  <si>
    <t>大字麻郷1688-3</t>
  </si>
  <si>
    <t>伊藤　慎司</t>
    <rPh sb="0" eb="2">
      <t>イトウ</t>
    </rPh>
    <rPh sb="3" eb="5">
      <t>シンジ</t>
    </rPh>
    <phoneticPr fontId="1"/>
  </si>
  <si>
    <t>大字波野2220-3</t>
  </si>
  <si>
    <t>砂川　弥生</t>
    <rPh sb="0" eb="2">
      <t>スナガワ</t>
    </rPh>
    <rPh sb="3" eb="5">
      <t>ヤヨイ</t>
    </rPh>
    <phoneticPr fontId="3"/>
  </si>
  <si>
    <t>桝田　ひろみ</t>
  </si>
  <si>
    <t>山本　郁恵</t>
    <rPh sb="0" eb="2">
      <t>ヤマモト</t>
    </rPh>
    <rPh sb="3" eb="4">
      <t>イク</t>
    </rPh>
    <rPh sb="4" eb="5">
      <t>メグミ</t>
    </rPh>
    <phoneticPr fontId="3"/>
  </si>
  <si>
    <t>755-0151</t>
    <phoneticPr fontId="4"/>
  </si>
  <si>
    <t>ｾﾙﾌﾟｵｶﾉﾂｼﾞ</t>
  </si>
  <si>
    <t>河村　里美</t>
    <rPh sb="0" eb="2">
      <t>カワムラ</t>
    </rPh>
    <rPh sb="3" eb="5">
      <t>サトミ</t>
    </rPh>
    <phoneticPr fontId="3"/>
  </si>
  <si>
    <t>本清貴之</t>
    <rPh sb="0" eb="1">
      <t>ホン</t>
    </rPh>
    <rPh sb="1" eb="2">
      <t>キヨシ</t>
    </rPh>
    <rPh sb="2" eb="4">
      <t>タカユキ</t>
    </rPh>
    <phoneticPr fontId="3"/>
  </si>
  <si>
    <t>徳永祥三</t>
    <rPh sb="0" eb="2">
      <t>トクナガ</t>
    </rPh>
    <rPh sb="2" eb="4">
      <t>ショウゾウ</t>
    </rPh>
    <phoneticPr fontId="2"/>
  </si>
  <si>
    <t>　　①　就労継続支援事業所Ａ型</t>
    <rPh sb="4" eb="6">
      <t>シュウロウ</t>
    </rPh>
    <rPh sb="6" eb="8">
      <t>ケイゾク</t>
    </rPh>
    <rPh sb="8" eb="10">
      <t>シエン</t>
    </rPh>
    <rPh sb="10" eb="13">
      <t>ジギョウショ</t>
    </rPh>
    <rPh sb="14" eb="15">
      <t>ガタ</t>
    </rPh>
    <phoneticPr fontId="3"/>
  </si>
  <si>
    <t>有限会社
エンジョイライフ・
グループ</t>
    <rPh sb="0" eb="4">
      <t>ユウゲンガイシャ</t>
    </rPh>
    <phoneticPr fontId="28"/>
  </si>
  <si>
    <t>有限会社
エンジョイライフ・
グループ
（亀山真弓）</t>
    <rPh sb="0" eb="4">
      <t>ユウゲンガイシャ</t>
    </rPh>
    <rPh sb="21" eb="23">
      <t>カメヤマ</t>
    </rPh>
    <rPh sb="23" eb="25">
      <t>マユミ</t>
    </rPh>
    <phoneticPr fontId="28"/>
  </si>
  <si>
    <t>亀山　真弓</t>
    <rPh sb="0" eb="2">
      <t>カメヤマ</t>
    </rPh>
    <rPh sb="3" eb="5">
      <t>マユミ</t>
    </rPh>
    <phoneticPr fontId="28"/>
  </si>
  <si>
    <t>750-0005</t>
  </si>
  <si>
    <t>083-
235-2050</t>
  </si>
  <si>
    <t>就労継Ａ</t>
    <rPh sb="0" eb="2">
      <t>シュウロウ</t>
    </rPh>
    <rPh sb="2" eb="3">
      <t>ケイ</t>
    </rPh>
    <phoneticPr fontId="28"/>
  </si>
  <si>
    <t>唐戸町1番22号</t>
  </si>
  <si>
    <t>長門町10-1 長門ﾌﾟﾗｻﾞ2階</t>
  </si>
  <si>
    <t>751-0857</t>
  </si>
  <si>
    <t>テンシステム</t>
  </si>
  <si>
    <t>合同会社テンシステム</t>
  </si>
  <si>
    <t>合同会社テンシステム(林天意）</t>
    <rPh sb="11" eb="12">
      <t>ハヤシ</t>
    </rPh>
    <rPh sb="12" eb="13">
      <t>テン</t>
    </rPh>
    <rPh sb="13" eb="14">
      <t>イ</t>
    </rPh>
    <phoneticPr fontId="28"/>
  </si>
  <si>
    <t>林　裕一郎</t>
    <rPh sb="0" eb="1">
      <t>ハヤシ</t>
    </rPh>
    <rPh sb="2" eb="5">
      <t>ユウイチロウ</t>
    </rPh>
    <phoneticPr fontId="28"/>
  </si>
  <si>
    <t>083-250-6616</t>
  </si>
  <si>
    <t>ﾃﾝｼｽﾃﾑ</t>
  </si>
  <si>
    <t>山の田東町3-6</t>
  </si>
  <si>
    <t>サンクスラボ・
下関オフィス</t>
    <rPh sb="8" eb="10">
      <t>シモノセキ</t>
    </rPh>
    <phoneticPr fontId="28"/>
  </si>
  <si>
    <t>サンクスラボ株式会社</t>
    <rPh sb="6" eb="10">
      <t>カブシキガイシャ</t>
    </rPh>
    <phoneticPr fontId="28"/>
  </si>
  <si>
    <t>サンクスラボ株式会社
（村上卓郎）</t>
    <rPh sb="6" eb="10">
      <t>カブシキガイシャ</t>
    </rPh>
    <rPh sb="12" eb="14">
      <t>ムラカミ</t>
    </rPh>
    <rPh sb="14" eb="16">
      <t>タクロウ</t>
    </rPh>
    <phoneticPr fontId="28"/>
  </si>
  <si>
    <t>一の宮町3-9-10秋田産業ﾋﾞﾙ2F</t>
  </si>
  <si>
    <t>ｻﾝｸｽﾗﾎﾞ･ｼﾓﾉｾｷｵﾌｨｽ</t>
  </si>
  <si>
    <t>ジョブサポートフェニックス</t>
  </si>
  <si>
    <t>社会福祉法人
暁会</t>
    <rPh sb="7" eb="9">
      <t>アカツキカイ</t>
    </rPh>
    <phoneticPr fontId="28"/>
  </si>
  <si>
    <t>中村　京子</t>
    <rPh sb="0" eb="2">
      <t>ナカムラ</t>
    </rPh>
    <rPh sb="3" eb="5">
      <t>キョウコ</t>
    </rPh>
    <phoneticPr fontId="28"/>
  </si>
  <si>
    <t>後田町1-1-1</t>
  </si>
  <si>
    <t>ｼﾞｮﾌﾞｻﾎﾟｰﾄﾌｪﾆｯｸｽ</t>
  </si>
  <si>
    <t>就労継Ａ</t>
    <rPh sb="0" eb="2">
      <t>シュウロウ</t>
    </rPh>
    <rPh sb="2" eb="3">
      <t>ケイ</t>
    </rPh>
    <phoneticPr fontId="3"/>
  </si>
  <si>
    <t>明神町1丁目11番2号</t>
  </si>
  <si>
    <t>宇部市ときわ公園
障害福祉サービス事業所</t>
    <rPh sb="0" eb="3">
      <t>ウベシ</t>
    </rPh>
    <rPh sb="6" eb="8">
      <t>コウエン</t>
    </rPh>
    <rPh sb="9" eb="11">
      <t>ショウガイ</t>
    </rPh>
    <rPh sb="11" eb="13">
      <t>フクシ</t>
    </rPh>
    <rPh sb="17" eb="19">
      <t>ジギョウ</t>
    </rPh>
    <rPh sb="19" eb="20">
      <t>ショ</t>
    </rPh>
    <phoneticPr fontId="3"/>
  </si>
  <si>
    <t>株式会社ウィズ
（隅田　昭人）</t>
    <rPh sb="0" eb="2">
      <t>カブシキ</t>
    </rPh>
    <rPh sb="2" eb="4">
      <t>カイシャ</t>
    </rPh>
    <rPh sb="9" eb="11">
      <t>スミタ</t>
    </rPh>
    <rPh sb="12" eb="14">
      <t>アキヒト</t>
    </rPh>
    <phoneticPr fontId="2"/>
  </si>
  <si>
    <t>木村裕美</t>
    <rPh sb="0" eb="2">
      <t>キムラ</t>
    </rPh>
    <rPh sb="2" eb="4">
      <t>ユミ</t>
    </rPh>
    <phoneticPr fontId="3"/>
  </si>
  <si>
    <t>755-
0001</t>
    <phoneticPr fontId="3"/>
  </si>
  <si>
    <t>0836-39-9280</t>
    <phoneticPr fontId="3"/>
  </si>
  <si>
    <t>大字沖宇部字中論瀬233番地1</t>
  </si>
  <si>
    <t>ｳﾍﾞｼﾄｷﾜｺｳｴﾝｼｮｳｶﾞｲﾌｸｼｻｰﾋﾞｽｼﾞｷﾞｮｳｼｮ</t>
    <phoneticPr fontId="3"/>
  </si>
  <si>
    <t>障害者支援センター
しせい</t>
    <rPh sb="0" eb="3">
      <t>ショウガイシャ</t>
    </rPh>
    <rPh sb="3" eb="5">
      <t>シエン</t>
    </rPh>
    <phoneticPr fontId="3"/>
  </si>
  <si>
    <t>合同会社
障害者支援センター
しせい</t>
    <rPh sb="0" eb="2">
      <t>ゴウドウ</t>
    </rPh>
    <rPh sb="2" eb="4">
      <t>ガイシャ</t>
    </rPh>
    <rPh sb="5" eb="8">
      <t>ショウガイシャ</t>
    </rPh>
    <rPh sb="8" eb="10">
      <t>シエン</t>
    </rPh>
    <phoneticPr fontId="3"/>
  </si>
  <si>
    <t>合同会社
障害者支援センター
しせい
（唐下晋輔）</t>
    <rPh sb="0" eb="2">
      <t>ゴウドウ</t>
    </rPh>
    <rPh sb="2" eb="4">
      <t>ガイシャ</t>
    </rPh>
    <rPh sb="5" eb="8">
      <t>ショウガイシャ</t>
    </rPh>
    <rPh sb="8" eb="10">
      <t>シエン</t>
    </rPh>
    <phoneticPr fontId="3"/>
  </si>
  <si>
    <t>栗原　智恵</t>
    <rPh sb="0" eb="2">
      <t>クリハラ</t>
    </rPh>
    <rPh sb="3" eb="5">
      <t>チエ</t>
    </rPh>
    <phoneticPr fontId="3"/>
  </si>
  <si>
    <t>755-0008</t>
  </si>
  <si>
    <t>0836-
39-5258</t>
    <phoneticPr fontId="3"/>
  </si>
  <si>
    <t>明神町2丁目12番地10</t>
  </si>
  <si>
    <t>ｼｮｳｶﾞｲｼｬｼｴﾝｾﾝﾀｰｼｾｲ</t>
    <phoneticPr fontId="3"/>
  </si>
  <si>
    <t>株式会社ステージ
（星木武三）</t>
    <rPh sb="0" eb="4">
      <t>カブシキガイシャ</t>
    </rPh>
    <phoneticPr fontId="3"/>
  </si>
  <si>
    <t>西宇部南4丁目8番9号</t>
  </si>
  <si>
    <t>755-0206</t>
  </si>
  <si>
    <t>厚南北3丁目1-37</t>
  </si>
  <si>
    <t>ｼｮｳｶﾞｲﾌｸｼｻｰﾋﾞｽｼﾞｷﾞｮｳｼｮｱﾕﾐｺｳﾅﾝ</t>
    <phoneticPr fontId="3"/>
  </si>
  <si>
    <t>株式会社コセイ
宇部事業所</t>
    <rPh sb="0" eb="4">
      <t>カブシキガイシャ</t>
    </rPh>
    <rPh sb="8" eb="10">
      <t>ウベ</t>
    </rPh>
    <rPh sb="10" eb="13">
      <t>ジギョウショ</t>
    </rPh>
    <phoneticPr fontId="3"/>
  </si>
  <si>
    <t>株式会社コセイ</t>
    <rPh sb="0" eb="4">
      <t>カブシキガイシャ</t>
    </rPh>
    <phoneticPr fontId="3"/>
  </si>
  <si>
    <t>株式会社
コセイ
（谷﨑吉宏）</t>
    <rPh sb="0" eb="4">
      <t>カブシキガイシャ</t>
    </rPh>
    <rPh sb="10" eb="11">
      <t>タニ</t>
    </rPh>
    <rPh sb="11" eb="12">
      <t>サキ</t>
    </rPh>
    <rPh sb="12" eb="13">
      <t>ヨシ</t>
    </rPh>
    <rPh sb="13" eb="14">
      <t>ヒロシ</t>
    </rPh>
    <phoneticPr fontId="3"/>
  </si>
  <si>
    <t>谷崎　吉宏</t>
    <rPh sb="0" eb="2">
      <t>タニザキ</t>
    </rPh>
    <rPh sb="3" eb="5">
      <t>ヨシヒロ</t>
    </rPh>
    <phoneticPr fontId="3"/>
  </si>
  <si>
    <t>755-
0063</t>
    <phoneticPr fontId="3"/>
  </si>
  <si>
    <t>0836-
43-9803</t>
    <phoneticPr fontId="3"/>
  </si>
  <si>
    <t>南浜町1丁目9-14</t>
  </si>
  <si>
    <t>ｶﾌﾞｼｷｶﾞｲｼｬｺｾｲｳﾍﾞｼﾞｷﾞｮｳｼｮ</t>
    <phoneticPr fontId="3"/>
  </si>
  <si>
    <t>妻崎開作49-7</t>
  </si>
  <si>
    <t>合同会社
あいびい</t>
    <rPh sb="0" eb="2">
      <t>ゴウドウ</t>
    </rPh>
    <rPh sb="2" eb="4">
      <t>ガイシャ</t>
    </rPh>
    <phoneticPr fontId="3"/>
  </si>
  <si>
    <t>合同会社
あいびい
（清水　愛美）</t>
    <rPh sb="11" eb="13">
      <t>シミズ</t>
    </rPh>
    <rPh sb="14" eb="16">
      <t>メグミ</t>
    </rPh>
    <phoneticPr fontId="3"/>
  </si>
  <si>
    <t>藤本　昌平</t>
    <rPh sb="0" eb="2">
      <t>フジモト</t>
    </rPh>
    <rPh sb="3" eb="5">
      <t>マサヒラ</t>
    </rPh>
    <phoneticPr fontId="3"/>
  </si>
  <si>
    <t>0836-
39-7238</t>
    <phoneticPr fontId="3"/>
  </si>
  <si>
    <t>黒石北4丁目1-22</t>
    <phoneticPr fontId="3"/>
  </si>
  <si>
    <t>ｱｲｺｳﾎﾞｳ</t>
    <phoneticPr fontId="3"/>
  </si>
  <si>
    <t>0836-
45-2424</t>
  </si>
  <si>
    <t>西岐波5136-11</t>
  </si>
  <si>
    <t>ｼﾞﾘﾂｼｴﾝｶﾞﾀｼｭｳﾛｳﾏｰﾚ</t>
  </si>
  <si>
    <t>ライフステップ創藤山</t>
    <phoneticPr fontId="3"/>
  </si>
  <si>
    <t>755-0807</t>
    <phoneticPr fontId="3"/>
  </si>
  <si>
    <t>0836-39-6463</t>
    <phoneticPr fontId="3"/>
  </si>
  <si>
    <t>東平原2丁目9-22</t>
  </si>
  <si>
    <t>ﾗｲﾌｽﾃｯﾌﾟｿｳﾌｼﾞﾔﾏ</t>
    <phoneticPr fontId="3"/>
  </si>
  <si>
    <t>株式会社
コセイ</t>
    <rPh sb="0" eb="4">
      <t>カブシキガイシャ</t>
    </rPh>
    <phoneticPr fontId="3"/>
  </si>
  <si>
    <t>水江久美</t>
    <rPh sb="0" eb="2">
      <t>ミズエ</t>
    </rPh>
    <rPh sb="2" eb="4">
      <t>クミ</t>
    </rPh>
    <phoneticPr fontId="3"/>
  </si>
  <si>
    <t>754-
0012</t>
    <phoneticPr fontId="3"/>
  </si>
  <si>
    <t>083-902-5683</t>
    <phoneticPr fontId="3"/>
  </si>
  <si>
    <t>小郡船倉町3番17号</t>
  </si>
  <si>
    <t>ｺｾｲ</t>
    <phoneticPr fontId="3"/>
  </si>
  <si>
    <t>小郡大正町11番10号 ﾏﾙﾜﾋﾞﾙ1階</t>
  </si>
  <si>
    <t>サニーデイズ</t>
    <phoneticPr fontId="3"/>
  </si>
  <si>
    <t>合同会社
サニーデイズ</t>
    <rPh sb="0" eb="2">
      <t>ゴウドウ</t>
    </rPh>
    <rPh sb="2" eb="4">
      <t>ガイシャ</t>
    </rPh>
    <phoneticPr fontId="3"/>
  </si>
  <si>
    <t>合同会社
サニーデイズ
（辻村和枝）</t>
    <rPh sb="0" eb="2">
      <t>ゴウドウ</t>
    </rPh>
    <rPh sb="2" eb="4">
      <t>ガイシャ</t>
    </rPh>
    <rPh sb="13" eb="15">
      <t>ツジムラ</t>
    </rPh>
    <rPh sb="15" eb="17">
      <t>カズエ</t>
    </rPh>
    <phoneticPr fontId="3"/>
  </si>
  <si>
    <t>上野　憲子</t>
    <rPh sb="0" eb="2">
      <t>ウエノ</t>
    </rPh>
    <rPh sb="3" eb="5">
      <t>ノリコ</t>
    </rPh>
    <phoneticPr fontId="3"/>
  </si>
  <si>
    <t>754-1277</t>
    <phoneticPr fontId="3"/>
  </si>
  <si>
    <t>令和元年10月1日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</si>
  <si>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0836-39-5300</t>
    <phoneticPr fontId="3"/>
  </si>
  <si>
    <t>阿知須4746番地5</t>
  </si>
  <si>
    <t>ﾊｱﾄﾀﾞﾌﾞﾘｭｰﾖｼｷ</t>
    <phoneticPr fontId="3"/>
  </si>
  <si>
    <t>ビエネスタ新山口</t>
    <rPh sb="5" eb="6">
      <t>シン</t>
    </rPh>
    <rPh sb="6" eb="8">
      <t>ヤマグチ</t>
    </rPh>
    <phoneticPr fontId="3"/>
  </si>
  <si>
    <t>株式会社
ビエネスタ</t>
    <rPh sb="0" eb="4">
      <t>カブシキガイシャ</t>
    </rPh>
    <phoneticPr fontId="3"/>
  </si>
  <si>
    <t>株式会社ビエネスタ
（木村　純）</t>
    <rPh sb="0" eb="4">
      <t>カブシキガイシャ</t>
    </rPh>
    <rPh sb="11" eb="13">
      <t>キムラ</t>
    </rPh>
    <rPh sb="14" eb="15">
      <t>ジュン</t>
    </rPh>
    <phoneticPr fontId="3"/>
  </si>
  <si>
    <t>常澤　一恵</t>
  </si>
  <si>
    <t>754-0014</t>
    <phoneticPr fontId="3"/>
  </si>
  <si>
    <t>083-902-5860</t>
    <phoneticPr fontId="3"/>
  </si>
  <si>
    <t>小郡下郷高砂町2番11号 新山口ﾋﾞﾙ1F</t>
  </si>
  <si>
    <t>ﾋﾞｴﾈｽﾀｼﾝﾔﾏｸﾞﾁ</t>
    <phoneticPr fontId="3"/>
  </si>
  <si>
    <t>ベルク</t>
    <phoneticPr fontId="3"/>
  </si>
  <si>
    <t>株式会社
千手</t>
    <rPh sb="0" eb="4">
      <t>カブシキガイシャ</t>
    </rPh>
    <rPh sb="5" eb="7">
      <t>センジュ</t>
    </rPh>
    <phoneticPr fontId="3"/>
  </si>
  <si>
    <t>株式会社千手
（長谷川賢治）</t>
    <rPh sb="0" eb="4">
      <t>カブシキガイシャ</t>
    </rPh>
    <rPh sb="4" eb="6">
      <t>センジュ</t>
    </rPh>
    <rPh sb="8" eb="11">
      <t>ハセガワ</t>
    </rPh>
    <rPh sb="11" eb="13">
      <t>ケンジ</t>
    </rPh>
    <phoneticPr fontId="3"/>
  </si>
  <si>
    <t>753-0047</t>
    <phoneticPr fontId="3"/>
  </si>
  <si>
    <t>083-949-1121</t>
    <phoneticPr fontId="3"/>
  </si>
  <si>
    <t>道場門前1丁目3番地1 吾妻屋ﾋﾞﾙ3階</t>
    <phoneticPr fontId="3"/>
  </si>
  <si>
    <t>ﾍﾞﾙｸ</t>
    <phoneticPr fontId="3"/>
  </si>
  <si>
    <t>758-
0011</t>
  </si>
  <si>
    <t>あいりす</t>
    <phoneticPr fontId="3"/>
  </si>
  <si>
    <t>ＮＰＯ法人
かるみあ</t>
    <phoneticPr fontId="3"/>
  </si>
  <si>
    <t>寺尾賢治</t>
  </si>
  <si>
    <t>758-
0063</t>
    <phoneticPr fontId="3"/>
  </si>
  <si>
    <t>0838-
25-8833</t>
    <phoneticPr fontId="3"/>
  </si>
  <si>
    <t>ｱｲﾘｽ</t>
    <phoneticPr fontId="3"/>
  </si>
  <si>
    <t>あわや</t>
    <phoneticPr fontId="3"/>
  </si>
  <si>
    <t>株式会社
あわや</t>
    <phoneticPr fontId="3"/>
  </si>
  <si>
    <t>株式会社あわや
（菅江美登里）</t>
    <rPh sb="9" eb="11">
      <t>スガエ</t>
    </rPh>
    <phoneticPr fontId="3"/>
  </si>
  <si>
    <t>菅江　美登里</t>
    <rPh sb="3" eb="6">
      <t>ミドリ</t>
    </rPh>
    <phoneticPr fontId="3"/>
  </si>
  <si>
    <t>758-0303</t>
    <phoneticPr fontId="3"/>
  </si>
  <si>
    <t>0838-
88-0130</t>
    <phoneticPr fontId="3"/>
  </si>
  <si>
    <t>高佐下10-10</t>
  </si>
  <si>
    <t>ｱﾜﾔ</t>
    <phoneticPr fontId="3"/>
  </si>
  <si>
    <t>NPO法人
mi&amp;go</t>
    <rPh sb="3" eb="5">
      <t>ホウジン</t>
    </rPh>
    <phoneticPr fontId="3"/>
  </si>
  <si>
    <t>NPO法人
mi&amp;go
（金子拓司）</t>
    <rPh sb="13" eb="15">
      <t>カネコ</t>
    </rPh>
    <rPh sb="15" eb="17">
      <t>タクジ</t>
    </rPh>
    <phoneticPr fontId="3"/>
  </si>
  <si>
    <t>金子　拓司</t>
    <rPh sb="0" eb="2">
      <t>カネコ</t>
    </rPh>
    <rPh sb="3" eb="5">
      <t>タクジ</t>
    </rPh>
    <phoneticPr fontId="3"/>
  </si>
  <si>
    <t>0838-
22-5237</t>
    <phoneticPr fontId="3"/>
  </si>
  <si>
    <t>大字椿東平方2917番地</t>
  </si>
  <si>
    <t>ﾄｸﾃｲﾋｴｲﾘｶﾂﾄﾞｳﾎｳｼﾞﾝﾐｰｺﾞ</t>
    <phoneticPr fontId="3"/>
  </si>
  <si>
    <t>ビエネスタ防府</t>
    <rPh sb="5" eb="7">
      <t>ホウフ</t>
    </rPh>
    <phoneticPr fontId="3"/>
  </si>
  <si>
    <t>747-0801</t>
    <phoneticPr fontId="3"/>
  </si>
  <si>
    <t>0835-28-7245</t>
    <phoneticPr fontId="3"/>
  </si>
  <si>
    <t>駅南町2-7 ﾄｰﾖｰﾋﾞﾙ2階</t>
  </si>
  <si>
    <t>ﾋﾞｴﾈｽﾀﾎｳﾌ</t>
    <phoneticPr fontId="3"/>
  </si>
  <si>
    <t>西日本ケアサービス
下松</t>
    <rPh sb="0" eb="1">
      <t>ニシ</t>
    </rPh>
    <rPh sb="1" eb="3">
      <t>ニホン</t>
    </rPh>
    <rPh sb="10" eb="12">
      <t>クダマツ</t>
    </rPh>
    <phoneticPr fontId="3"/>
  </si>
  <si>
    <t>西日本ケアサービス
株式会社</t>
    <rPh sb="0" eb="1">
      <t>ニシ</t>
    </rPh>
    <rPh sb="1" eb="3">
      <t>ニホン</t>
    </rPh>
    <rPh sb="10" eb="14">
      <t>カブシキガイシャ</t>
    </rPh>
    <phoneticPr fontId="3"/>
  </si>
  <si>
    <t>西日本ケアサービス
株式会社
（清水　祐希）</t>
    <rPh sb="0" eb="1">
      <t>ニシ</t>
    </rPh>
    <rPh sb="1" eb="3">
      <t>ニホン</t>
    </rPh>
    <rPh sb="10" eb="14">
      <t>カブシキガイシャ</t>
    </rPh>
    <rPh sb="16" eb="18">
      <t>シミズ</t>
    </rPh>
    <rPh sb="19" eb="21">
      <t>ユキ</t>
    </rPh>
    <phoneticPr fontId="3"/>
  </si>
  <si>
    <t>瀬田　絵里</t>
    <rPh sb="0" eb="2">
      <t>セタ</t>
    </rPh>
    <rPh sb="3" eb="5">
      <t>エリ</t>
    </rPh>
    <phoneticPr fontId="3"/>
  </si>
  <si>
    <t>744-
0015</t>
    <phoneticPr fontId="3"/>
  </si>
  <si>
    <t>0833-
41-1175</t>
    <phoneticPr fontId="3"/>
  </si>
  <si>
    <t>大手町2丁目7-6</t>
  </si>
  <si>
    <t>ﾆｼﾆﾎﾝｹｱｻｰﾋﾞｽｸﾀﾞﾏﾂ</t>
    <phoneticPr fontId="3"/>
  </si>
  <si>
    <t>希望の里</t>
    <rPh sb="0" eb="2">
      <t>キボウ</t>
    </rPh>
    <rPh sb="3" eb="4">
      <t>サト</t>
    </rPh>
    <phoneticPr fontId="3"/>
  </si>
  <si>
    <t>株式会社
希望の里</t>
    <rPh sb="0" eb="4">
      <t>カブシキガイシャ</t>
    </rPh>
    <rPh sb="5" eb="7">
      <t>キボウ</t>
    </rPh>
    <rPh sb="8" eb="9">
      <t>サト</t>
    </rPh>
    <phoneticPr fontId="3"/>
  </si>
  <si>
    <t>株式会社
希望の里
（﨑永浩二）</t>
    <rPh sb="0" eb="4">
      <t>カブシキガイシャ</t>
    </rPh>
    <rPh sb="5" eb="7">
      <t>キボウ</t>
    </rPh>
    <rPh sb="8" eb="9">
      <t>サト</t>
    </rPh>
    <rPh sb="11" eb="12">
      <t>サキ</t>
    </rPh>
    <rPh sb="12" eb="13">
      <t>ナガ</t>
    </rPh>
    <rPh sb="13" eb="15">
      <t>コウジ</t>
    </rPh>
    <phoneticPr fontId="3"/>
  </si>
  <si>
    <t>﨑永浩二</t>
    <rPh sb="0" eb="1">
      <t>サキ</t>
    </rPh>
    <rPh sb="1" eb="2">
      <t>ナガ</t>
    </rPh>
    <rPh sb="2" eb="4">
      <t>コウジ</t>
    </rPh>
    <phoneticPr fontId="3"/>
  </si>
  <si>
    <t>0827-24-0282</t>
    <phoneticPr fontId="3"/>
  </si>
  <si>
    <t>三笠町2丁目6-16</t>
  </si>
  <si>
    <t>ｷﾎﾞｳﾉｻﾄ</t>
    <phoneticPr fontId="3"/>
  </si>
  <si>
    <t>いこいの村</t>
    <rPh sb="4" eb="5">
      <t>ムラ</t>
    </rPh>
    <phoneticPr fontId="3"/>
  </si>
  <si>
    <t>有限会社
レンゲ</t>
    <rPh sb="0" eb="4">
      <t>ユウゲンガイシャ</t>
    </rPh>
    <phoneticPr fontId="3"/>
  </si>
  <si>
    <t>有限会社
レンゲ
（木村　富子）</t>
    <rPh sb="0" eb="4">
      <t>ユウゲンガイシャ</t>
    </rPh>
    <rPh sb="10" eb="12">
      <t>キムラ</t>
    </rPh>
    <rPh sb="13" eb="15">
      <t>トミコ</t>
    </rPh>
    <phoneticPr fontId="3"/>
  </si>
  <si>
    <t>木村　稔</t>
    <rPh sb="0" eb="2">
      <t>キムラ</t>
    </rPh>
    <rPh sb="3" eb="4">
      <t>ミノル</t>
    </rPh>
    <phoneticPr fontId="3"/>
  </si>
  <si>
    <t>741-0072</t>
    <phoneticPr fontId="3"/>
  </si>
  <si>
    <t>0827-31-4495</t>
    <phoneticPr fontId="3"/>
  </si>
  <si>
    <t>平田5丁目51番13号</t>
  </si>
  <si>
    <t>ｲｺｲﾉﾑﾗ</t>
    <phoneticPr fontId="3"/>
  </si>
  <si>
    <t>Ｂ－ｌａｂ</t>
    <phoneticPr fontId="3"/>
  </si>
  <si>
    <t>株式会社
Ｂ－ｌａｂ</t>
    <rPh sb="0" eb="4">
      <t>カブシキガイシャ</t>
    </rPh>
    <phoneticPr fontId="3"/>
  </si>
  <si>
    <t>株式会社
Ｂ－ｌａｂ
（吉本勝治）</t>
    <rPh sb="12" eb="14">
      <t>ヨシモト</t>
    </rPh>
    <rPh sb="14" eb="16">
      <t>カツジ</t>
    </rPh>
    <phoneticPr fontId="3"/>
  </si>
  <si>
    <t>吉本勝治</t>
    <phoneticPr fontId="3"/>
  </si>
  <si>
    <t>0827-35-4866</t>
    <phoneticPr fontId="3"/>
  </si>
  <si>
    <t>麻里布6-7-22AGAﾋﾞﾙ103号</t>
  </si>
  <si>
    <t>ﾋﾞｰﾗﾌﾞ</t>
    <phoneticPr fontId="3"/>
  </si>
  <si>
    <t>就労継続支援施設
森林の里</t>
    <rPh sb="0" eb="2">
      <t>シュウロウ</t>
    </rPh>
    <rPh sb="2" eb="4">
      <t>ケイゾク</t>
    </rPh>
    <rPh sb="4" eb="6">
      <t>シエン</t>
    </rPh>
    <rPh sb="6" eb="8">
      <t>シセツ</t>
    </rPh>
    <rPh sb="9" eb="11">
      <t>シンリン</t>
    </rPh>
    <rPh sb="12" eb="13">
      <t>サト</t>
    </rPh>
    <phoneticPr fontId="3"/>
  </si>
  <si>
    <t>ＮＰＯ法人
森林の里</t>
    <rPh sb="3" eb="5">
      <t>ホウジン</t>
    </rPh>
    <rPh sb="6" eb="8">
      <t>シンリン</t>
    </rPh>
    <rPh sb="9" eb="10">
      <t>サト</t>
    </rPh>
    <phoneticPr fontId="3"/>
  </si>
  <si>
    <t>ＮＰＯ法人
森林の里
（吉田正勝）</t>
    <rPh sb="12" eb="14">
      <t>ヨシダ</t>
    </rPh>
    <rPh sb="14" eb="16">
      <t>マサカツ</t>
    </rPh>
    <phoneticPr fontId="3"/>
  </si>
  <si>
    <t>吉田正富</t>
    <rPh sb="0" eb="2">
      <t>ヨシダ</t>
    </rPh>
    <rPh sb="2" eb="4">
      <t>マサトミ</t>
    </rPh>
    <phoneticPr fontId="3"/>
  </si>
  <si>
    <t>大字塩田1010-1</t>
  </si>
  <si>
    <t>ｼｭｳﾛｳｹｲｿﾞｸｼｴﾝｼｾﾂｼﾝﾘﾝﾉｻﾄ</t>
  </si>
  <si>
    <t>光井1丁目12番11号</t>
  </si>
  <si>
    <t>エーアンドエム</t>
    <phoneticPr fontId="3"/>
  </si>
  <si>
    <t>A＆M合同会社</t>
  </si>
  <si>
    <t>A＆M合同会社
（末岡利明)</t>
    <phoneticPr fontId="3"/>
  </si>
  <si>
    <t>定本　渉</t>
    <phoneticPr fontId="3"/>
  </si>
  <si>
    <t>743-0022</t>
    <phoneticPr fontId="3"/>
  </si>
  <si>
    <t>0833-
71-6337</t>
    <phoneticPr fontId="3"/>
  </si>
  <si>
    <t>虹ヶ浜3丁目2-18</t>
  </si>
  <si>
    <t>ｴｰｱﾝﾄﾞｴﾑ</t>
    <phoneticPr fontId="3"/>
  </si>
  <si>
    <t>西日本ケアサービス光</t>
    <rPh sb="0" eb="1">
      <t>ニシ</t>
    </rPh>
    <rPh sb="1" eb="3">
      <t>ニホン</t>
    </rPh>
    <rPh sb="9" eb="10">
      <t>ヒカリ</t>
    </rPh>
    <phoneticPr fontId="3"/>
  </si>
  <si>
    <t>743-
0021</t>
    <phoneticPr fontId="3"/>
  </si>
  <si>
    <t>0833-
72-0708</t>
    <phoneticPr fontId="3"/>
  </si>
  <si>
    <t>浅江1丁目15-31</t>
  </si>
  <si>
    <t>ﾆｼﾆﾎﾝｹｱｻｰﾋﾞｽﾋｶﾘ</t>
    <phoneticPr fontId="3"/>
  </si>
  <si>
    <t>ＮＰＯ法人
つばさ</t>
    <rPh sb="3" eb="5">
      <t>ホウジン</t>
    </rPh>
    <phoneticPr fontId="3"/>
  </si>
  <si>
    <t>ＮＰＯ法人
つばさ
（竹光道治）</t>
    <rPh sb="3" eb="5">
      <t>ホウジン</t>
    </rPh>
    <rPh sb="11" eb="13">
      <t>タケミツ</t>
    </rPh>
    <rPh sb="13" eb="15">
      <t>ミチハル</t>
    </rPh>
    <phoneticPr fontId="3"/>
  </si>
  <si>
    <t>柳生龍生</t>
    <rPh sb="0" eb="2">
      <t>ヤギュウ</t>
    </rPh>
    <rPh sb="2" eb="4">
      <t>タツオ</t>
    </rPh>
    <phoneticPr fontId="3"/>
  </si>
  <si>
    <t>742-0031</t>
    <phoneticPr fontId="3"/>
  </si>
  <si>
    <t>0820-
23-4588</t>
    <phoneticPr fontId="3"/>
  </si>
  <si>
    <t>南町1丁目10-2柳井市役所内</t>
  </si>
  <si>
    <t>きっちんセンター
ともの園</t>
    <rPh sb="12" eb="13">
      <t>ソノ</t>
    </rPh>
    <phoneticPr fontId="3"/>
  </si>
  <si>
    <t>玉井　昇</t>
    <rPh sb="0" eb="2">
      <t>タマイ</t>
    </rPh>
    <rPh sb="3" eb="4">
      <t>ノボ</t>
    </rPh>
    <phoneticPr fontId="3"/>
  </si>
  <si>
    <t>0837-
56-0881</t>
  </si>
  <si>
    <t>於福町上4377-3</t>
  </si>
  <si>
    <t>ｷｯﾁﾝｾﾝﾀｰﾄﾓﾉｿﾉ</t>
  </si>
  <si>
    <t>ＮＰＯ法人
周南障害者・高齢者
支援センター</t>
    <rPh sb="3" eb="5">
      <t>ホウジン</t>
    </rPh>
    <rPh sb="6" eb="7">
      <t>シュウ</t>
    </rPh>
    <rPh sb="7" eb="8">
      <t>ミナミ</t>
    </rPh>
    <rPh sb="8" eb="11">
      <t>ショウガイシャ</t>
    </rPh>
    <rPh sb="12" eb="15">
      <t>コウレイシャ</t>
    </rPh>
    <rPh sb="16" eb="18">
      <t>シエン</t>
    </rPh>
    <phoneticPr fontId="3"/>
  </si>
  <si>
    <t>ＮＰＯ法人
周南障害者・高齢者
支援センター
（檜原龍彦）</t>
    <rPh sb="24" eb="26">
      <t>ヒバラ</t>
    </rPh>
    <rPh sb="26" eb="28">
      <t>タツヒコ</t>
    </rPh>
    <phoneticPr fontId="3"/>
  </si>
  <si>
    <t>就労継続支援施設
第二よろこび</t>
    <rPh sb="0" eb="2">
      <t>シュウロウ</t>
    </rPh>
    <rPh sb="2" eb="4">
      <t>ケイゾク</t>
    </rPh>
    <rPh sb="4" eb="6">
      <t>シエン</t>
    </rPh>
    <rPh sb="6" eb="8">
      <t>シセツ</t>
    </rPh>
    <rPh sb="9" eb="10">
      <t>ダイ</t>
    </rPh>
    <rPh sb="10" eb="11">
      <t>２</t>
    </rPh>
    <phoneticPr fontId="3"/>
  </si>
  <si>
    <t>檜原龍彦</t>
    <rPh sb="0" eb="2">
      <t>ヒバラ</t>
    </rPh>
    <rPh sb="2" eb="4">
      <t>タツヒコ</t>
    </rPh>
    <phoneticPr fontId="3"/>
  </si>
  <si>
    <t>746-0045</t>
    <phoneticPr fontId="3"/>
  </si>
  <si>
    <t>0834-
53-2337</t>
    <phoneticPr fontId="3"/>
  </si>
  <si>
    <t>新地町4-11ﾋﾟｰｺｯｸﾋﾞﾙ3F</t>
  </si>
  <si>
    <t>ｼｭｳﾛｳｹｲｿﾞｸｼｴﾝｼｾﾂﾀﾞｲﾆﾖﾛｺﾋﾞ</t>
    <phoneticPr fontId="3"/>
  </si>
  <si>
    <t>ワークプレイス
小野田</t>
    <rPh sb="8" eb="11">
      <t>オノダ</t>
    </rPh>
    <phoneticPr fontId="3"/>
  </si>
  <si>
    <t>ユアーズエバー
株式会社</t>
    <rPh sb="8" eb="12">
      <t>カブシキガイシャ</t>
    </rPh>
    <phoneticPr fontId="3"/>
  </si>
  <si>
    <t>ユアーズエバー
株式会社
（杉原吉徳）</t>
    <rPh sb="8" eb="12">
      <t>カブシキガイシャ</t>
    </rPh>
    <rPh sb="14" eb="16">
      <t>スギハラ</t>
    </rPh>
    <rPh sb="16" eb="18">
      <t>ヨシノリ</t>
    </rPh>
    <phoneticPr fontId="3"/>
  </si>
  <si>
    <t>大町　さちよ</t>
  </si>
  <si>
    <t>0948-
21-7577</t>
  </si>
  <si>
    <t>日の出二丁目11-1</t>
  </si>
  <si>
    <t>ﾜｰｸﾌﾟﾚｲｽｵﾉﾀﾞ</t>
    <phoneticPr fontId="3"/>
  </si>
  <si>
    <t>サードチャレンジ
team小野田</t>
    <rPh sb="13" eb="16">
      <t>オノダ</t>
    </rPh>
    <phoneticPr fontId="3"/>
  </si>
  <si>
    <t>株式会社
サードチャレンジ</t>
    <rPh sb="0" eb="4">
      <t>カブシキガイシャ</t>
    </rPh>
    <phoneticPr fontId="3"/>
  </si>
  <si>
    <t>株式会社
サードチャレンジ
（岡本　昭宏）</t>
    <rPh sb="0" eb="4">
      <t>カブシキガイシャ</t>
    </rPh>
    <rPh sb="15" eb="17">
      <t>オカモト</t>
    </rPh>
    <rPh sb="18" eb="20">
      <t>アキヒロ</t>
    </rPh>
    <phoneticPr fontId="3"/>
  </si>
  <si>
    <t>中村　直樹</t>
    <rPh sb="0" eb="2">
      <t>ナカムラ</t>
    </rPh>
    <rPh sb="3" eb="5">
      <t>ナオキ</t>
    </rPh>
    <phoneticPr fontId="3"/>
  </si>
  <si>
    <t>0836-52-8122</t>
    <phoneticPr fontId="3"/>
  </si>
  <si>
    <t>日の出三丁目12-7</t>
  </si>
  <si>
    <t>ｻｰﾄﾞﾁｬﾚﾝｼﾞﾁｰﾑｵﾉﾀﾞ</t>
    <phoneticPr fontId="3"/>
  </si>
  <si>
    <t>ワークプレイス
有帆</t>
    <rPh sb="8" eb="10">
      <t>アリホ</t>
    </rPh>
    <phoneticPr fontId="3"/>
  </si>
  <si>
    <t>ユアーズエバー
株式会社</t>
  </si>
  <si>
    <t>ユアーズエバー
株式会社
（杉原吉徳）</t>
  </si>
  <si>
    <t>城西　清美</t>
    <rPh sb="0" eb="2">
      <t>ジョウセイ</t>
    </rPh>
    <rPh sb="3" eb="5">
      <t>キヨミ</t>
    </rPh>
    <phoneticPr fontId="3"/>
  </si>
  <si>
    <t>0836-43-6457</t>
    <phoneticPr fontId="3"/>
  </si>
  <si>
    <t>就労継Ａ</t>
  </si>
  <si>
    <t>山陽小野田市</t>
  </si>
  <si>
    <t>有帆55-1</t>
  </si>
  <si>
    <t>ﾜｰｸﾌﾟﾚｲｽｱﾘﾎ</t>
    <phoneticPr fontId="3"/>
  </si>
  <si>
    <t>豊北町滝部3140-1</t>
  </si>
  <si>
    <t>新椋野1丁目6-35</t>
  </si>
  <si>
    <t>梶栗町4丁目2番33号</t>
  </si>
  <si>
    <t>長門町10番1号長門ﾌﾟﾗｻﾞ3階</t>
  </si>
  <si>
    <t>東勝谷1-4</t>
  </si>
  <si>
    <t>新地町2-13</t>
  </si>
  <si>
    <t>安岡町1丁目2-13</t>
  </si>
  <si>
    <t>長府豊浦町8-17</t>
  </si>
  <si>
    <t>稗田中町9-10</t>
  </si>
  <si>
    <t>山の田東町3-9</t>
  </si>
  <si>
    <t>一の宮町4丁目11-27</t>
    <phoneticPr fontId="3"/>
  </si>
  <si>
    <t>生野町2丁目1番18号</t>
    <phoneticPr fontId="3"/>
  </si>
  <si>
    <t>大字石原198番地</t>
  </si>
  <si>
    <t>西岐波大浴4613番地1</t>
  </si>
  <si>
    <t>西岐波字西迫ﾉ田2189-60</t>
  </si>
  <si>
    <t>西平原4丁目2342番1</t>
  </si>
  <si>
    <t>大字船木833-27</t>
  </si>
  <si>
    <t>常盤台1丁目2576-2</t>
  </si>
  <si>
    <t>あすとぴあ3丁目3番33号</t>
  </si>
  <si>
    <t>大字上宇部39番地13</t>
  </si>
  <si>
    <t>大字西岐波字横尾934ｰ3</t>
  </si>
  <si>
    <t>大字車地636番地2</t>
  </si>
  <si>
    <t>北琴芝2丁目3番13号</t>
    <phoneticPr fontId="3"/>
  </si>
  <si>
    <t>大字西岐波5345番地</t>
  </si>
  <si>
    <t>東岐波4004-2</t>
  </si>
  <si>
    <t>ニチラク
TAG</t>
    <phoneticPr fontId="3"/>
  </si>
  <si>
    <t>合同会社
ニチラク</t>
    <phoneticPr fontId="3"/>
  </si>
  <si>
    <t>755-0091</t>
    <phoneticPr fontId="3"/>
  </si>
  <si>
    <t>0836-
43-7456</t>
    <phoneticPr fontId="3"/>
  </si>
  <si>
    <t>ﾆﾁﾗｸﾀｸﾞ</t>
    <phoneticPr fontId="3"/>
  </si>
  <si>
    <t>下竪小路103番地3</t>
  </si>
  <si>
    <t>小郡若草町3番5号</t>
  </si>
  <si>
    <t>秋穂東6031番地1</t>
  </si>
  <si>
    <t>朝田941番地1</t>
  </si>
  <si>
    <t>平井952番地10</t>
  </si>
  <si>
    <t>鋳銭司3350番地</t>
  </si>
  <si>
    <t>宮野下1277番地</t>
  </si>
  <si>
    <t>大内御堀3953番地15</t>
  </si>
  <si>
    <t>小郡大正町8番6号</t>
  </si>
  <si>
    <t>仁保中郷53番地1</t>
  </si>
  <si>
    <t>宮野上783</t>
  </si>
  <si>
    <t>下小鯖2698番地1</t>
  </si>
  <si>
    <t>宮野上3342番地</t>
  </si>
  <si>
    <t>朝田三田地900番1</t>
  </si>
  <si>
    <t>宮島町5番26号</t>
  </si>
  <si>
    <t>平井816-12</t>
  </si>
  <si>
    <t>秋穂二島3838番地</t>
  </si>
  <si>
    <t>小郡新町4丁目10番20号</t>
  </si>
  <si>
    <t>吉敷赤田2丁目13-25</t>
  </si>
  <si>
    <t>小郡高砂町2-19</t>
  </si>
  <si>
    <t>小郡下郷16-2</t>
  </si>
  <si>
    <t>朝田79番地</t>
  </si>
  <si>
    <t>秋穂二島1911番地</t>
  </si>
  <si>
    <t>宮野上176-3</t>
  </si>
  <si>
    <t>土原520番地2</t>
  </si>
  <si>
    <t>大字椿東4510番地1</t>
  </si>
  <si>
    <t>江向4-1</t>
  </si>
  <si>
    <t>須佐1378番地7</t>
  </si>
  <si>
    <t>山田字西沖田4718-1</t>
  </si>
  <si>
    <t>河添222-5</t>
  </si>
  <si>
    <t>大字上右田森ﾉ本2608</t>
  </si>
  <si>
    <t>中央町6-32</t>
  </si>
  <si>
    <t>三田尻2丁目9番3号</t>
  </si>
  <si>
    <t>西仁井令1丁目3-20 西仁井令旭ﾋﾞﾙ1階</t>
  </si>
  <si>
    <t>下右田330番地2</t>
  </si>
  <si>
    <t>生野屋南1丁目11番1号下松市地域交流ｾﾝﾀｰ内</t>
  </si>
  <si>
    <t>生野屋5-10-1</t>
  </si>
  <si>
    <t>望町2丁目8-11</t>
    <phoneticPr fontId="3"/>
  </si>
  <si>
    <t>大字西豊井1655番地3</t>
  </si>
  <si>
    <t>東豊井寺迫半上1195-2</t>
  </si>
  <si>
    <t>錦見1丁目11-14</t>
  </si>
  <si>
    <t>由宇町西3-15-6</t>
  </si>
  <si>
    <t>美和町生見12451-1</t>
  </si>
  <si>
    <t>美和町黒沢68番56号</t>
  </si>
  <si>
    <t>玖珂町1555番-1</t>
  </si>
  <si>
    <t>車町1-13-13</t>
  </si>
  <si>
    <t>束荷21-2</t>
  </si>
  <si>
    <t>中央5丁目1番21号</t>
  </si>
  <si>
    <t>岩田字蔵光157番地1</t>
  </si>
  <si>
    <t>光市室積6丁目13-28</t>
  </si>
  <si>
    <t>三隅中301番地4</t>
  </si>
  <si>
    <t>油谷新別名1098番地1</t>
  </si>
  <si>
    <t>日置中1453番地1</t>
  </si>
  <si>
    <t>西深川2987-1</t>
  </si>
  <si>
    <t>柳井3842-6</t>
  </si>
  <si>
    <t>余田1449-4</t>
  </si>
  <si>
    <t>神代4110-10</t>
  </si>
  <si>
    <t>新庄1076-7</t>
  </si>
  <si>
    <t>ﾐﾅｸﾙﾊｳｽﾔﾅｲ</t>
  </si>
  <si>
    <t>美東町5870-1</t>
  </si>
  <si>
    <t>大嶺町東分281-1</t>
  </si>
  <si>
    <t>秋芳町秋吉5313番地1</t>
  </si>
  <si>
    <t>周陽2丁目8-28</t>
  </si>
  <si>
    <t>岡田町2-3</t>
  </si>
  <si>
    <t>速玉町7-26</t>
  </si>
  <si>
    <t>泉原町10番1号</t>
  </si>
  <si>
    <t>古川町2-41</t>
  </si>
  <si>
    <t>桜木3丁目1-23</t>
  </si>
  <si>
    <t>小松原1233番地3</t>
  </si>
  <si>
    <t>五月町6-25</t>
  </si>
  <si>
    <t>日の出3丁目7-15伊藤仙ﾋﾞﾙ2階201号</t>
  </si>
  <si>
    <t>住吉本町1丁目5-1</t>
  </si>
  <si>
    <t>大字川西683番地3</t>
  </si>
  <si>
    <t>麻郷3428-74</t>
  </si>
  <si>
    <t>ｲﾁｺﾞﾉｻﾄ</t>
    <phoneticPr fontId="3"/>
  </si>
  <si>
    <t>平生村850-1</t>
  </si>
  <si>
    <t>はあとＷ中央</t>
    <rPh sb="4" eb="6">
      <t>チュウオウ</t>
    </rPh>
    <phoneticPr fontId="3"/>
  </si>
  <si>
    <t>753-0064</t>
    <phoneticPr fontId="3"/>
  </si>
  <si>
    <t>083-941-6740</t>
    <phoneticPr fontId="3"/>
  </si>
  <si>
    <t>社会福祉法人
山陽小野田市
社会福祉事業団
（田所　栄）</t>
    <rPh sb="23" eb="25">
      <t>タドコロ</t>
    </rPh>
    <rPh sb="26" eb="27">
      <t>サカエ</t>
    </rPh>
    <phoneticPr fontId="3"/>
  </si>
  <si>
    <t>富任町6丁目18番8号</t>
  </si>
  <si>
    <t>垢田町3丁目11-22ｺｰﾎﾟα101</t>
  </si>
  <si>
    <t>菊川町大字下岡枝374-6</t>
  </si>
  <si>
    <t>新地町4番22号</t>
  </si>
  <si>
    <t>後田町3-1-23</t>
  </si>
  <si>
    <t>東勝谷1-2</t>
  </si>
  <si>
    <t>三河町10番25号</t>
  </si>
  <si>
    <t>新垢田東町1丁目1-28</t>
    <phoneticPr fontId="3"/>
  </si>
  <si>
    <t>金比羅町11-2</t>
  </si>
  <si>
    <t>豊田町大字殿敷1492番地</t>
  </si>
  <si>
    <t>伊倉町2丁目5-23 ｻﾝﾊｲﾑ中野101号</t>
    <phoneticPr fontId="3"/>
  </si>
  <si>
    <t>山の田南町20-31</t>
  </si>
  <si>
    <t>一の宮本町2丁目6番29号ﾊｲﾂ木もれ陽</t>
    <phoneticPr fontId="3"/>
  </si>
  <si>
    <t>障害者
グループホーム
あゆみ</t>
    <rPh sb="0" eb="3">
      <t>ショウガイシャ</t>
    </rPh>
    <phoneticPr fontId="14"/>
  </si>
  <si>
    <t>社会福祉法人
むべの里光栄</t>
    <rPh sb="11" eb="12">
      <t>ヒカリ</t>
    </rPh>
    <rPh sb="12" eb="13">
      <t>サカ</t>
    </rPh>
    <phoneticPr fontId="3"/>
  </si>
  <si>
    <t>社会福祉法人
むべの里光栄
（隅田典代）</t>
    <rPh sb="11" eb="12">
      <t>ヒカリ</t>
    </rPh>
    <rPh sb="12" eb="13">
      <t>サカ</t>
    </rPh>
    <rPh sb="15" eb="17">
      <t>スミダ</t>
    </rPh>
    <rPh sb="17" eb="18">
      <t>テン</t>
    </rPh>
    <rPh sb="18" eb="19">
      <t>ヨ</t>
    </rPh>
    <phoneticPr fontId="3"/>
  </si>
  <si>
    <t>畑中正吾</t>
    <rPh sb="0" eb="2">
      <t>ハタナカ</t>
    </rPh>
    <rPh sb="2" eb="4">
      <t>ショウゴ</t>
    </rPh>
    <phoneticPr fontId="14"/>
  </si>
  <si>
    <t>0836-
37-1185</t>
  </si>
  <si>
    <t>開1丁目7番19号</t>
  </si>
  <si>
    <t>ｼｮｳｶﾞｲｼｬｸﾞﾙｰﾌﾟﾎｰﾑｱﾕﾐ</t>
    <phoneticPr fontId="3"/>
  </si>
  <si>
    <t>大字川上字大固屋714番18</t>
  </si>
  <si>
    <t>宮地町3番59-3号</t>
  </si>
  <si>
    <t>大字西岐波229-3</t>
  </si>
  <si>
    <t>大字船木833-24</t>
  </si>
  <si>
    <t>山門4丁目1-13</t>
  </si>
  <si>
    <t>大字上宇部39-8</t>
  </si>
  <si>
    <t>大字善和573番地1</t>
  </si>
  <si>
    <t>西宇部南4丁目9-21</t>
    <phoneticPr fontId="3"/>
  </si>
  <si>
    <t>水上透</t>
  </si>
  <si>
    <t>西宇部南1丁目4-1</t>
  </si>
  <si>
    <t>東須恵2281番地2</t>
  </si>
  <si>
    <t>大字東岐波1948番地3</t>
  </si>
  <si>
    <t>ステラホーム</t>
    <phoneticPr fontId="3"/>
  </si>
  <si>
    <t>株式会社
アノニモ</t>
    <phoneticPr fontId="3"/>
  </si>
  <si>
    <t>株式会社
アノニモ
（瀬川規夫）</t>
    <phoneticPr fontId="3"/>
  </si>
  <si>
    <t>瀬川規夫</t>
    <phoneticPr fontId="3"/>
  </si>
  <si>
    <t>大字東須恵2277-1</t>
  </si>
  <si>
    <t>ｽﾃﾗﾎｰﾑ</t>
    <phoneticPr fontId="3"/>
  </si>
  <si>
    <t>ＫＯＨＡＫＵ</t>
    <phoneticPr fontId="3"/>
  </si>
  <si>
    <t>株式会社
Ｗ－ｆａｃｔоｒｙ</t>
    <phoneticPr fontId="3"/>
  </si>
  <si>
    <t>株式会社
Ｗ－ｆａｃｔоｒｙ
（脇田哲也）</t>
    <phoneticPr fontId="3"/>
  </si>
  <si>
    <t>脇田哲也</t>
    <phoneticPr fontId="3"/>
  </si>
  <si>
    <t>755-0805</t>
    <phoneticPr fontId="3"/>
  </si>
  <si>
    <t>0836-
52-8733</t>
    <phoneticPr fontId="3"/>
  </si>
  <si>
    <t>文京台3丁目10-15</t>
  </si>
  <si>
    <t>ｺﾊｸ</t>
    <phoneticPr fontId="3"/>
  </si>
  <si>
    <t>グループホーム
いちえ平原</t>
    <phoneticPr fontId="3"/>
  </si>
  <si>
    <t>株式会社
凛と</t>
    <phoneticPr fontId="3"/>
  </si>
  <si>
    <t>株式会社
凛と
（小林亜子）</t>
    <phoneticPr fontId="3"/>
  </si>
  <si>
    <t>古田弘美</t>
    <rPh sb="0" eb="2">
      <t>フルタ</t>
    </rPh>
    <rPh sb="2" eb="4">
      <t>ヒロミ</t>
    </rPh>
    <phoneticPr fontId="3"/>
  </si>
  <si>
    <t>755-0808</t>
    <phoneticPr fontId="3"/>
  </si>
  <si>
    <t>西平原2丁目4番23号</t>
  </si>
  <si>
    <t>ｸﾞﾙｰﾌﾟﾎｰﾑｲﾁｴﾋﾗﾊﾞﾗ</t>
    <phoneticPr fontId="3"/>
  </si>
  <si>
    <t>あさひ
グループホーム
丸尾原</t>
    <rPh sb="12" eb="15">
      <t>マルオハラ</t>
    </rPh>
    <phoneticPr fontId="3"/>
  </si>
  <si>
    <t>合同会社
イルソーレ</t>
    <rPh sb="0" eb="4">
      <t>ゴウドウガイシャ</t>
    </rPh>
    <phoneticPr fontId="3"/>
  </si>
  <si>
    <t>合同会社
イルソーレ
（弘中賢二）</t>
    <rPh sb="0" eb="4">
      <t>ゴウドウガイシャ</t>
    </rPh>
    <rPh sb="12" eb="16">
      <t>ヒロナカケンジ</t>
    </rPh>
    <phoneticPr fontId="3"/>
  </si>
  <si>
    <t>真鍋舞</t>
    <rPh sb="0" eb="2">
      <t>マナベ</t>
    </rPh>
    <rPh sb="2" eb="3">
      <t>マイ</t>
    </rPh>
    <phoneticPr fontId="3"/>
  </si>
  <si>
    <t>070-8995-1193</t>
    <phoneticPr fontId="3"/>
  </si>
  <si>
    <t>GH</t>
  </si>
  <si>
    <t>東岐波4631-5</t>
  </si>
  <si>
    <t>ｱｻﾋｸﾞﾙｰﾌﾟﾎｰﾑﾏﾙｵﾊﾞﾗ</t>
    <phoneticPr fontId="3"/>
  </si>
  <si>
    <t>小郡平砂町7-16</t>
  </si>
  <si>
    <t>鋳銭司3364番地</t>
  </si>
  <si>
    <t>鋳銭司3347番地</t>
  </si>
  <si>
    <t>仁保中郷10050番地1､10050番地2､10053番地1</t>
  </si>
  <si>
    <t>宮野上3341番地</t>
  </si>
  <si>
    <t>鋳銭司10812番地1</t>
  </si>
  <si>
    <t>大字下小鯖2161番地1</t>
  </si>
  <si>
    <t>朝田1099番地4</t>
  </si>
  <si>
    <t>大字秋穂二島字甲高山東北10440番1</t>
  </si>
  <si>
    <t>平井494-5</t>
  </si>
  <si>
    <t>宮野下981番地1</t>
  </si>
  <si>
    <t>黒川3472-1</t>
  </si>
  <si>
    <t>Halelea三の宮</t>
    <rPh sb="7" eb="8">
      <t>サン</t>
    </rPh>
    <rPh sb="9" eb="10">
      <t>ミヤ</t>
    </rPh>
    <phoneticPr fontId="3"/>
  </si>
  <si>
    <t>株式会社Ｓｕｎ－ｂ</t>
    <phoneticPr fontId="3"/>
  </si>
  <si>
    <t>株式会社Ｓｕｎ－ｂ
（大迫昭夫）</t>
    <rPh sb="11" eb="13">
      <t>オオサコ</t>
    </rPh>
    <rPh sb="13" eb="15">
      <t>アキオ</t>
    </rPh>
    <phoneticPr fontId="3"/>
  </si>
  <si>
    <t>河嶋夏子</t>
    <rPh sb="0" eb="2">
      <t>カワシマ</t>
    </rPh>
    <rPh sb="2" eb="4">
      <t>ナツコ</t>
    </rPh>
    <phoneticPr fontId="3"/>
  </si>
  <si>
    <t>753-0023</t>
    <phoneticPr fontId="3"/>
  </si>
  <si>
    <t>083-902-6868</t>
    <phoneticPr fontId="3"/>
  </si>
  <si>
    <t>三の宮2丁目8-11</t>
  </si>
  <si>
    <t>ﾊﾚﾚｱｻﾝﾉﾐﾔ</t>
    <phoneticPr fontId="3"/>
  </si>
  <si>
    <t>ケアホームながさわ</t>
    <phoneticPr fontId="3"/>
  </si>
  <si>
    <t>医療法人
和同会</t>
    <phoneticPr fontId="3"/>
  </si>
  <si>
    <t>医療法人
和同会
（高橋幹治）</t>
    <phoneticPr fontId="3"/>
  </si>
  <si>
    <t>猪野睦代</t>
    <rPh sb="0" eb="2">
      <t>イノ</t>
    </rPh>
    <rPh sb="2" eb="4">
      <t>ムツヨ</t>
    </rPh>
    <phoneticPr fontId="3"/>
  </si>
  <si>
    <t>747-1221</t>
    <phoneticPr fontId="3"/>
  </si>
  <si>
    <t>083-
985-0388</t>
    <phoneticPr fontId="3"/>
  </si>
  <si>
    <t>ｹｱﾎｰﾑﾅｶﾞｻﾜ</t>
    <phoneticPr fontId="3"/>
  </si>
  <si>
    <t>三見石丸2475番地1</t>
  </si>
  <si>
    <t>大字堀内334番地</t>
  </si>
  <si>
    <t>谷村　和美</t>
    <rPh sb="0" eb="2">
      <t>タニムラ</t>
    </rPh>
    <rPh sb="3" eb="5">
      <t>カズミ</t>
    </rPh>
    <phoneticPr fontId="14"/>
  </si>
  <si>
    <t>大字須佐1378番地7</t>
  </si>
  <si>
    <t>大字下小川986番地2</t>
  </si>
  <si>
    <t>大字椿東字松本市2422番地53</t>
  </si>
  <si>
    <t>土原521番地1</t>
  </si>
  <si>
    <t>むたがはら
グループホーム</t>
    <phoneticPr fontId="3"/>
  </si>
  <si>
    <t>横山健治</t>
    <phoneticPr fontId="3"/>
  </si>
  <si>
    <t>0838-
22-9717</t>
    <phoneticPr fontId="3"/>
  </si>
  <si>
    <t>椿東3150番地1</t>
  </si>
  <si>
    <t>ﾑﾀｶﾞﾊﾗｸﾞﾙｰﾌﾟﾎｰﾑ</t>
    <phoneticPr fontId="3"/>
  </si>
  <si>
    <t>台道3527番地の9</t>
  </si>
  <si>
    <t>中村　巧</t>
  </si>
  <si>
    <t>美和町4-24</t>
  </si>
  <si>
    <t>岸津2丁目24番20号</t>
    <phoneticPr fontId="3"/>
  </si>
  <si>
    <t>三田尻2丁目9-8</t>
    <phoneticPr fontId="3"/>
  </si>
  <si>
    <t>ソーシャルインクルーホーム防府浜方</t>
    <phoneticPr fontId="3"/>
  </si>
  <si>
    <t>ソーシャルインクルー株式会社</t>
    <phoneticPr fontId="3"/>
  </si>
  <si>
    <t>金子　淳</t>
    <rPh sb="0" eb="2">
      <t>カネコ</t>
    </rPh>
    <rPh sb="3" eb="4">
      <t>ジュン</t>
    </rPh>
    <phoneticPr fontId="3"/>
  </si>
  <si>
    <t>747-0833</t>
    <phoneticPr fontId="3"/>
  </si>
  <si>
    <t>大字浜方11-5</t>
  </si>
  <si>
    <t>ｿｰｼｬﾙｲﾝｸﾙｰﾎｰﾑｻﾝﾖｳｵﾉﾀﾞｺｵﾘﾎｳﾌﾊﾏｶﾀ</t>
    <phoneticPr fontId="3"/>
  </si>
  <si>
    <t>美和町生見12441-14</t>
  </si>
  <si>
    <t>由宇町西3丁目15番3号</t>
    <phoneticPr fontId="3"/>
  </si>
  <si>
    <t>元町4丁目6-15</t>
  </si>
  <si>
    <t>小瀬字小原700番地</t>
  </si>
  <si>
    <t>関戸10038</t>
  </si>
  <si>
    <t>玖珂町1887</t>
  </si>
  <si>
    <t>玖珂町4936-8</t>
  </si>
  <si>
    <t>車町1丁目8-13</t>
  </si>
  <si>
    <t>社会福祉法人
光葉会
（森川敏昭）</t>
    <rPh sb="0" eb="2">
      <t>シャカイ</t>
    </rPh>
    <rPh sb="2" eb="4">
      <t>フクシ</t>
    </rPh>
    <rPh sb="4" eb="6">
      <t>ホウジン</t>
    </rPh>
    <rPh sb="7" eb="8">
      <t>ヒカリ</t>
    </rPh>
    <rPh sb="8" eb="9">
      <t>ハ</t>
    </rPh>
    <rPh sb="9" eb="10">
      <t>カイ</t>
    </rPh>
    <phoneticPr fontId="14"/>
  </si>
  <si>
    <t>波多野佳奈</t>
    <rPh sb="0" eb="3">
      <t>ハタノ</t>
    </rPh>
    <rPh sb="3" eb="4">
      <t>カ</t>
    </rPh>
    <rPh sb="4" eb="5">
      <t>ナ</t>
    </rPh>
    <phoneticPr fontId="3"/>
  </si>
  <si>
    <t>0827-
28-2860</t>
    <phoneticPr fontId="3"/>
  </si>
  <si>
    <t>南岩国町4丁目66-2</t>
  </si>
  <si>
    <t>尾津町1丁目19-10</t>
  </si>
  <si>
    <t>横山3丁目3-22</t>
  </si>
  <si>
    <t>三笠町3丁目5-5</t>
  </si>
  <si>
    <t>室の木町4丁目83-17</t>
  </si>
  <si>
    <t>大字塩田1049番地</t>
  </si>
  <si>
    <t>大字岩田字蔵光157番1</t>
  </si>
  <si>
    <t>室積3丁目8-20</t>
  </si>
  <si>
    <t>油谷新別名926-2</t>
  </si>
  <si>
    <t>平郡1529番地</t>
  </si>
  <si>
    <t>新庄字細長52番4</t>
  </si>
  <si>
    <t>旭ヶ丘6-2</t>
  </si>
  <si>
    <t>柳井1003番38</t>
  </si>
  <si>
    <t>伊佐町伊佐字下田5647番地2</t>
  </si>
  <si>
    <t>泉原町10-1</t>
  </si>
  <si>
    <t>須々万本郷653-3</t>
  </si>
  <si>
    <t>大字戸田字時安1560-3</t>
  </si>
  <si>
    <t>グループホーム
エリー</t>
    <phoneticPr fontId="3"/>
  </si>
  <si>
    <t>有限会社
エリー</t>
    <phoneticPr fontId="3"/>
  </si>
  <si>
    <t>有限会社
エリー
（古野幸恵）</t>
    <phoneticPr fontId="3"/>
  </si>
  <si>
    <t>古野理沙</t>
    <rPh sb="0" eb="2">
      <t>フルノ</t>
    </rPh>
    <rPh sb="2" eb="4">
      <t>リサ</t>
    </rPh>
    <phoneticPr fontId="3"/>
  </si>
  <si>
    <t>745-0043</t>
    <phoneticPr fontId="3"/>
  </si>
  <si>
    <t>0834-
32-6916</t>
    <phoneticPr fontId="3"/>
  </si>
  <si>
    <t>都町3-28</t>
  </si>
  <si>
    <t>ｸﾞﾙｰﾌﾟﾎｰﾑｴﾘｰ</t>
    <phoneticPr fontId="3"/>
  </si>
  <si>
    <t>大字小野田字大滝打越11299番地49</t>
  </si>
  <si>
    <t>大字有帆1049</t>
  </si>
  <si>
    <t>北竜王町17番29号</t>
  </si>
  <si>
    <t>大字郡3178-1</t>
  </si>
  <si>
    <t>社会福祉法人
さつき会
（山田　敏数)</t>
    <phoneticPr fontId="15"/>
  </si>
  <si>
    <t>奈良元　正昭</t>
    <rPh sb="0" eb="2">
      <t>ナラ</t>
    </rPh>
    <rPh sb="2" eb="3">
      <t>モト</t>
    </rPh>
    <rPh sb="4" eb="6">
      <t>マサアキ</t>
    </rPh>
    <phoneticPr fontId="14"/>
  </si>
  <si>
    <t>大字西屋代2116-3</t>
  </si>
  <si>
    <t>大字川西字開明1140-1番地</t>
  </si>
  <si>
    <t>就労継続支援（B型）事業所
なべづる園</t>
    <rPh sb="0" eb="6">
      <t>シュウロウケイゾクシエン</t>
    </rPh>
    <rPh sb="8" eb="9">
      <t>ガタ</t>
    </rPh>
    <rPh sb="10" eb="13">
      <t>ジギョウショ</t>
    </rPh>
    <rPh sb="18" eb="19">
      <t>エン</t>
    </rPh>
    <phoneticPr fontId="3"/>
  </si>
  <si>
    <t>社会福祉法人
鹿野福祉会
（倉増　幸生）</t>
    <rPh sb="14" eb="16">
      <t>クラマス</t>
    </rPh>
    <rPh sb="17" eb="19">
      <t>ユキオ</t>
    </rPh>
    <phoneticPr fontId="3"/>
  </si>
  <si>
    <t>社会福祉法人
さつき会
(山田敏数)</t>
    <rPh sb="13" eb="15">
      <t>ヤマダ</t>
    </rPh>
    <rPh sb="15" eb="16">
      <t>トシ</t>
    </rPh>
    <rPh sb="16" eb="17">
      <t>カズ</t>
    </rPh>
    <phoneticPr fontId="6"/>
  </si>
  <si>
    <t>有限会社
小川
（志賀希代子）</t>
    <rPh sb="0" eb="4">
      <t>ユウゲンガイシャ</t>
    </rPh>
    <rPh sb="5" eb="7">
      <t>オガワ</t>
    </rPh>
    <rPh sb="9" eb="11">
      <t>シガ</t>
    </rPh>
    <rPh sb="11" eb="14">
      <t>キヨコ</t>
    </rPh>
    <phoneticPr fontId="3"/>
  </si>
  <si>
    <t>びり～ぶ
あいりす館</t>
    <rPh sb="9" eb="10">
      <t>ヤカタ</t>
    </rPh>
    <phoneticPr fontId="25"/>
  </si>
  <si>
    <t>こどもサポート教室
「きらり」山口宇部校</t>
    <rPh sb="7" eb="9">
      <t>キョウシツ</t>
    </rPh>
    <rPh sb="15" eb="20">
      <t>ヤマグチウベコウ</t>
    </rPh>
    <phoneticPr fontId="2"/>
  </si>
  <si>
    <t>株式会社　クラ・ゼミ</t>
    <rPh sb="0" eb="4">
      <t>カブシキガイシャ</t>
    </rPh>
    <phoneticPr fontId="2"/>
  </si>
  <si>
    <t>こどもサポート教室
「きらり」宇部鵜の島校</t>
    <rPh sb="7" eb="9">
      <t>キョウシツ</t>
    </rPh>
    <rPh sb="15" eb="17">
      <t>ウベ</t>
    </rPh>
    <rPh sb="17" eb="18">
      <t>ウ</t>
    </rPh>
    <rPh sb="19" eb="20">
      <t>シマ</t>
    </rPh>
    <rPh sb="20" eb="21">
      <t>コウ</t>
    </rPh>
    <phoneticPr fontId="2"/>
  </si>
  <si>
    <t>株式会社クラ・ゼミ</t>
    <rPh sb="0" eb="4">
      <t>カブシキガイシャ</t>
    </rPh>
    <phoneticPr fontId="2"/>
  </si>
  <si>
    <t>愛工房</t>
    <rPh sb="0" eb="3">
      <t>アイコウボウ</t>
    </rPh>
    <phoneticPr fontId="3"/>
  </si>
  <si>
    <t>合同会社あいびい</t>
    <phoneticPr fontId="3"/>
  </si>
  <si>
    <t>どんぐり</t>
  </si>
  <si>
    <t>医療法人社団
鈴木小児科医院</t>
    <rPh sb="0" eb="2">
      <t>イリョウ</t>
    </rPh>
    <rPh sb="2" eb="4">
      <t>ホウジン</t>
    </rPh>
    <rPh sb="4" eb="6">
      <t>シャダン</t>
    </rPh>
    <rPh sb="7" eb="14">
      <t>スズキショウニカイイン</t>
    </rPh>
    <phoneticPr fontId="3"/>
  </si>
  <si>
    <t>チャイルドハート宇部</t>
    <rPh sb="8" eb="10">
      <t>ウベ</t>
    </rPh>
    <phoneticPr fontId="3"/>
  </si>
  <si>
    <t>株式会社優心</t>
    <rPh sb="0" eb="6">
      <t>カブシキガイシャユウココロ</t>
    </rPh>
    <phoneticPr fontId="3"/>
  </si>
  <si>
    <t>就労準備型療育
シエロ</t>
    <rPh sb="0" eb="5">
      <t>シュウロウジュンビガタ</t>
    </rPh>
    <rPh sb="5" eb="7">
      <t>リョウイク</t>
    </rPh>
    <phoneticPr fontId="3"/>
  </si>
  <si>
    <t>株式会社アノニモ</t>
    <rPh sb="0" eb="4">
      <t>カブシキカイシャ</t>
    </rPh>
    <phoneticPr fontId="3"/>
  </si>
  <si>
    <t>サンライズ新川校</t>
    <rPh sb="5" eb="7">
      <t>シンカワ</t>
    </rPh>
    <rPh sb="7" eb="8">
      <t>コウ</t>
    </rPh>
    <phoneticPr fontId="3"/>
  </si>
  <si>
    <t>株式会社サンライズ</t>
    <rPh sb="0" eb="4">
      <t>カブシキカイシャ</t>
    </rPh>
    <phoneticPr fontId="3"/>
  </si>
  <si>
    <t>こども発達ひろばフォレスト</t>
    <rPh sb="3" eb="5">
      <t>ハッタツ</t>
    </rPh>
    <phoneticPr fontId="3"/>
  </si>
  <si>
    <t>医療法人社団鈴木小児科医院</t>
    <rPh sb="4" eb="6">
      <t>シャダン</t>
    </rPh>
    <rPh sb="6" eb="8">
      <t>スズキ</t>
    </rPh>
    <rPh sb="8" eb="11">
      <t>ショウニカ</t>
    </rPh>
    <rPh sb="11" eb="13">
      <t>イイン</t>
    </rPh>
    <phoneticPr fontId="3"/>
  </si>
  <si>
    <t>サンライズ医大前</t>
    <rPh sb="5" eb="8">
      <t>イダイマエ</t>
    </rPh>
    <phoneticPr fontId="3"/>
  </si>
  <si>
    <t>まえば小児科こども支援小郡事業所</t>
    <rPh sb="3" eb="6">
      <t>ショウニカ</t>
    </rPh>
    <rPh sb="9" eb="11">
      <t>シエン</t>
    </rPh>
    <rPh sb="11" eb="13">
      <t>オゴオリ</t>
    </rPh>
    <rPh sb="13" eb="16">
      <t>ジギョウショ</t>
    </rPh>
    <phoneticPr fontId="3"/>
  </si>
  <si>
    <t>医療法人まえば小児科クリニック</t>
    <rPh sb="0" eb="2">
      <t>イリョウ</t>
    </rPh>
    <rPh sb="2" eb="4">
      <t>ホウジン</t>
    </rPh>
    <rPh sb="7" eb="10">
      <t>ショウニカ</t>
    </rPh>
    <phoneticPr fontId="3"/>
  </si>
  <si>
    <t>はあとｍ＋Ｍ２新山口</t>
    <rPh sb="7" eb="10">
      <t>シンヤマグチ</t>
    </rPh>
    <phoneticPr fontId="3"/>
  </si>
  <si>
    <t>社会福祉法人青藍会</t>
    <rPh sb="0" eb="2">
      <t>シャカイ</t>
    </rPh>
    <rPh sb="2" eb="4">
      <t>フクシ</t>
    </rPh>
    <rPh sb="4" eb="6">
      <t>ホウジン</t>
    </rPh>
    <rPh sb="6" eb="8">
      <t>セイラン</t>
    </rPh>
    <rPh sb="8" eb="9">
      <t>カイ</t>
    </rPh>
    <phoneticPr fontId="3"/>
  </si>
  <si>
    <t>ミントブルー</t>
  </si>
  <si>
    <t>特定非営利活動法人
クロスロード</t>
    <rPh sb="0" eb="9">
      <t>トクテイヒエイリカツドウホウジン</t>
    </rPh>
    <phoneticPr fontId="2"/>
  </si>
  <si>
    <t>ネムハイスクール　学習センター</t>
    <rPh sb="9" eb="11">
      <t>ガクシュウ</t>
    </rPh>
    <phoneticPr fontId="3"/>
  </si>
  <si>
    <t>株式会社ノムラエキスパートモール</t>
    <rPh sb="0" eb="4">
      <t>カブシキカイシャ</t>
    </rPh>
    <phoneticPr fontId="3"/>
  </si>
  <si>
    <t>はあとf＋ｊ中央</t>
    <rPh sb="6" eb="8">
      <t>チュウオウ</t>
    </rPh>
    <phoneticPr fontId="3"/>
  </si>
  <si>
    <t>社会福祉法人青藍会</t>
    <rPh sb="0" eb="6">
      <t>シャカイフクシホウジン</t>
    </rPh>
    <rPh sb="6" eb="9">
      <t>セイランカイ</t>
    </rPh>
    <phoneticPr fontId="3"/>
  </si>
  <si>
    <t>チャイルドハート
やまぐち</t>
  </si>
  <si>
    <t>株式会社Salto</t>
    <rPh sb="0" eb="4">
      <t>カブシキガイシャ</t>
    </rPh>
    <phoneticPr fontId="3"/>
  </si>
  <si>
    <t>ＮＰＯ法人
かるみあ</t>
    <rPh sb="3" eb="5">
      <t>ホウジン</t>
    </rPh>
    <phoneticPr fontId="3"/>
  </si>
  <si>
    <t>子ども発達サポートどんぐり</t>
    <rPh sb="0" eb="1">
      <t>コ</t>
    </rPh>
    <rPh sb="3" eb="5">
      <t>ハッタツ</t>
    </rPh>
    <phoneticPr fontId="3"/>
  </si>
  <si>
    <t>子ども発達支援
てだのふあ２</t>
    <phoneticPr fontId="3"/>
  </si>
  <si>
    <t>ＮＰＯ法人
すもーるすてっぷ</t>
    <phoneticPr fontId="3"/>
  </si>
  <si>
    <t>子ども発達支援ステーション茉莉花</t>
    <rPh sb="0" eb="1">
      <t>コ</t>
    </rPh>
    <rPh sb="3" eb="7">
      <t>ハッタツシエン</t>
    </rPh>
    <rPh sb="13" eb="16">
      <t>マツリカ</t>
    </rPh>
    <phoneticPr fontId="3"/>
  </si>
  <si>
    <t>合同会社児童通所デイサービス空薫</t>
    <rPh sb="0" eb="4">
      <t>ゴウドウガイシャ</t>
    </rPh>
    <rPh sb="4" eb="6">
      <t>ジドウ</t>
    </rPh>
    <rPh sb="6" eb="8">
      <t>ツウショ</t>
    </rPh>
    <rPh sb="14" eb="15">
      <t>ソラ</t>
    </rPh>
    <rPh sb="15" eb="16">
      <t>カオル</t>
    </rPh>
    <phoneticPr fontId="3"/>
  </si>
  <si>
    <t>岩国市障害者
サービスセンター</t>
    <rPh sb="0" eb="3">
      <t>イワクニシ</t>
    </rPh>
    <rPh sb="3" eb="6">
      <t>ショウガイシャ</t>
    </rPh>
    <phoneticPr fontId="3"/>
  </si>
  <si>
    <t>社会福祉法人岩国市
社会福祉協議会</t>
  </si>
  <si>
    <t>放課後等デイサービス　ウィズ・ユー岩国</t>
  </si>
  <si>
    <t>株式会社
キネマティクス</t>
  </si>
  <si>
    <t>ぱすてる</t>
  </si>
  <si>
    <t>COMPASS発達支援センターミヤベ岩国</t>
  </si>
  <si>
    <t>株式会社　三葉</t>
  </si>
  <si>
    <t>のびすく柳井</t>
    <rPh sb="4" eb="6">
      <t>ヤナイ</t>
    </rPh>
    <phoneticPr fontId="3"/>
  </si>
  <si>
    <t>株式会社のびすく</t>
    <rPh sb="0" eb="4">
      <t>カブシキガイシャ</t>
    </rPh>
    <phoneticPr fontId="2"/>
  </si>
  <si>
    <t>〇</t>
  </si>
  <si>
    <t>多機能型事業所
こてる018</t>
    <phoneticPr fontId="3"/>
  </si>
  <si>
    <t>合同会社ＹｕＷａ</t>
  </si>
  <si>
    <t>こどもいろはぶ</t>
  </si>
  <si>
    <t>多機能型児童通所支援ﾐｯｸｽﾍﾞﾘｰONODA</t>
    <rPh sb="0" eb="4">
      <t>タキノウガタ</t>
    </rPh>
    <rPh sb="4" eb="6">
      <t>ジドウ</t>
    </rPh>
    <rPh sb="6" eb="10">
      <t>ツウショシエン</t>
    </rPh>
    <phoneticPr fontId="3"/>
  </si>
  <si>
    <t>医療法人永孝会</t>
    <rPh sb="0" eb="4">
      <t>イリョウホウジン</t>
    </rPh>
    <rPh sb="4" eb="5">
      <t>エイ</t>
    </rPh>
    <rPh sb="5" eb="6">
      <t>タカシ</t>
    </rPh>
    <rPh sb="6" eb="7">
      <t>カイ</t>
    </rPh>
    <phoneticPr fontId="3"/>
  </si>
  <si>
    <t>子どもサポート
ひろばつむぎ</t>
    <rPh sb="0" eb="1">
      <t>コ</t>
    </rPh>
    <phoneticPr fontId="3"/>
  </si>
  <si>
    <t>合同会社未来へつなぐ育成会つむぎ</t>
  </si>
  <si>
    <t>停止</t>
    <rPh sb="0" eb="2">
      <t>テイシ</t>
    </rPh>
    <phoneticPr fontId="3"/>
  </si>
  <si>
    <t>友永　栄子</t>
    <rPh sb="0" eb="2">
      <t>トモナガ</t>
    </rPh>
    <rPh sb="3" eb="5">
      <t>エイコ</t>
    </rPh>
    <phoneticPr fontId="3"/>
  </si>
  <si>
    <t>大屋　美智子</t>
    <rPh sb="0" eb="2">
      <t>オオヤ</t>
    </rPh>
    <rPh sb="3" eb="6">
      <t>ミチコ</t>
    </rPh>
    <phoneticPr fontId="2"/>
  </si>
  <si>
    <t>柴田　真宏</t>
    <rPh sb="0" eb="2">
      <t>シバタ</t>
    </rPh>
    <rPh sb="3" eb="4">
      <t>マコト</t>
    </rPh>
    <rPh sb="4" eb="5">
      <t>ヒロ</t>
    </rPh>
    <phoneticPr fontId="2"/>
  </si>
  <si>
    <t>流田　幸彦</t>
    <rPh sb="0" eb="1">
      <t>ナガ</t>
    </rPh>
    <rPh sb="1" eb="2">
      <t>タ</t>
    </rPh>
    <rPh sb="3" eb="5">
      <t>サチヒコ</t>
    </rPh>
    <phoneticPr fontId="4"/>
  </si>
  <si>
    <t>芦村　秀樹</t>
    <rPh sb="0" eb="2">
      <t>ヨシムラ</t>
    </rPh>
    <rPh sb="3" eb="5">
      <t>ヒデキ</t>
    </rPh>
    <phoneticPr fontId="3"/>
  </si>
  <si>
    <t>徳永　祥三</t>
    <rPh sb="0" eb="2">
      <t>トクナガ</t>
    </rPh>
    <rPh sb="3" eb="4">
      <t>ショウ</t>
    </rPh>
    <rPh sb="4" eb="5">
      <t>サン</t>
    </rPh>
    <phoneticPr fontId="4"/>
  </si>
  <si>
    <t>津田　浩道</t>
    <rPh sb="0" eb="2">
      <t>ツダ</t>
    </rPh>
    <rPh sb="3" eb="4">
      <t>ヒロシ</t>
    </rPh>
    <rPh sb="4" eb="5">
      <t>ミチ</t>
    </rPh>
    <phoneticPr fontId="14"/>
  </si>
  <si>
    <t>山本　陽子</t>
    <rPh sb="0" eb="2">
      <t>ヤマモト</t>
    </rPh>
    <rPh sb="3" eb="5">
      <t>ヨウコ</t>
    </rPh>
    <phoneticPr fontId="14"/>
  </si>
  <si>
    <t>内田　敏彦</t>
  </si>
  <si>
    <t>楠乃2丁目691番地4</t>
    <rPh sb="0" eb="2">
      <t>クスノ</t>
    </rPh>
    <rPh sb="3" eb="5">
      <t>チョウメ</t>
    </rPh>
    <rPh sb="8" eb="10">
      <t>バンチ</t>
    </rPh>
    <phoneticPr fontId="25"/>
  </si>
  <si>
    <t>新谷　惠</t>
  </si>
  <si>
    <t>759-6605</t>
  </si>
  <si>
    <t>083-
263-5336</t>
  </si>
  <si>
    <t>大字小野64番地1</t>
    <rPh sb="0" eb="2">
      <t>オオアザ</t>
    </rPh>
    <rPh sb="2" eb="4">
      <t>オノ</t>
    </rPh>
    <rPh sb="6" eb="8">
      <t>バンチ</t>
    </rPh>
    <phoneticPr fontId="26"/>
  </si>
  <si>
    <t>中川　伸也</t>
  </si>
  <si>
    <t>豊北町大字滝部3762番地</t>
    <rPh sb="3" eb="5">
      <t>オオアザ</t>
    </rPh>
    <rPh sb="11" eb="13">
      <t>バンチ</t>
    </rPh>
    <phoneticPr fontId="3"/>
  </si>
  <si>
    <t>083-
227-4171</t>
  </si>
  <si>
    <t>吉水　千賀子</t>
  </si>
  <si>
    <t>藤野　紘文</t>
  </si>
  <si>
    <t>083-
242-4116</t>
  </si>
  <si>
    <t>中川　嘉一</t>
  </si>
  <si>
    <t>083-
250-8210</t>
  </si>
  <si>
    <t>083-
227-2876</t>
  </si>
  <si>
    <t>083-
252-2227</t>
  </si>
  <si>
    <t>083-
224-0088</t>
  </si>
  <si>
    <t>083-
242-0880</t>
  </si>
  <si>
    <t>083-
248-5400</t>
  </si>
  <si>
    <t>中津　義和</t>
  </si>
  <si>
    <t>丸橋　力</t>
  </si>
  <si>
    <t>なごみの里ありどみ</t>
  </si>
  <si>
    <t>社会福祉法人下関市民生事業助成会</t>
  </si>
  <si>
    <t>社会福祉法人
下関市
民生事業助成会
（時田　俊男）</t>
  </si>
  <si>
    <t>時田　俊男</t>
  </si>
  <si>
    <t>751-0868</t>
  </si>
  <si>
    <t>083-
263-2000</t>
  </si>
  <si>
    <t>大字有冨４１４番地２</t>
  </si>
  <si>
    <t>ﾅｺﾞﾐﾉｻﾄｱﾘﾄﾞﾐ</t>
  </si>
  <si>
    <t>夢活動センター
ｐｏｒｔｏ</t>
  </si>
  <si>
    <t>稗田南町10-12</t>
  </si>
  <si>
    <t>ﾕﾒｶﾂﾄﾞｳｾﾝﾀｰﾎﾟﾙﾄ</t>
  </si>
  <si>
    <t>藤嶋　和美</t>
  </si>
  <si>
    <t>豊嶋　百合</t>
  </si>
  <si>
    <t>合同会社エポ８</t>
  </si>
  <si>
    <t>752-0986</t>
  </si>
  <si>
    <t>083-227-4388</t>
  </si>
  <si>
    <t>長府黒門東町１０番７－２０５号かがわビル２階</t>
  </si>
  <si>
    <t>エンジョイライフ就労継続支援Ａ型事業所</t>
  </si>
  <si>
    <t>高橋　淳子</t>
  </si>
  <si>
    <t>松本　正子</t>
  </si>
  <si>
    <t>083-
250-7222</t>
  </si>
  <si>
    <t>083-
250-7115</t>
  </si>
  <si>
    <t>083-
227-2800</t>
  </si>
  <si>
    <t>083-
227-4388</t>
  </si>
  <si>
    <t>株式会社ＭＩＮＡＩＥ</t>
  </si>
  <si>
    <t>株式会社ＭＩＮＡＩＥ
（近藤　賢一）</t>
  </si>
  <si>
    <t>759-6604</t>
  </si>
  <si>
    <t>083-
227-2746</t>
  </si>
  <si>
    <t>横野町一丁目２１番１８号</t>
  </si>
  <si>
    <t>ｼﾞｮﾌﾞﾀｽｼﾓﾉｾｷｼﾞｷﾞｮｳｼｮ</t>
  </si>
  <si>
    <t>合同会社Ｃｈｅｅｒｓ</t>
  </si>
  <si>
    <t>合同会社Ｃｈｅｅｒｓ
（ローカル・エンターテイメント・デザイン
株式会社
職務執行者中村圭）</t>
  </si>
  <si>
    <t>石津　育幸</t>
  </si>
  <si>
    <t>ﾎﾞｸﾉﾜﾀｼﾉｱﾝｾﾞﾝﾝｷﾁﾍﾞｰｽ</t>
  </si>
  <si>
    <t>ジョブタス下関事業所</t>
  </si>
  <si>
    <t>ぼくのわたしの安全基地ＢＡＳＥ</t>
  </si>
  <si>
    <t>ｴﾝｼﾞｮｲﾗｲﾌｼｭｳﾛｳｹｲｿﾞｸｼｴﾝｴｲｶﾞﾀｼﾞｷﾞｮｳｼｮ</t>
  </si>
  <si>
    <t>豊浦町川棚11680番地1</t>
    <rPh sb="11" eb="12">
      <t>チ</t>
    </rPh>
    <phoneticPr fontId="3"/>
  </si>
  <si>
    <t>特定非営利活動法人マザーズホーム</t>
  </si>
  <si>
    <t>特定非営利活動法人マザーズホーム
（原口　美貴）</t>
  </si>
  <si>
    <t>豊浦町大字吉永野田浜10627番地2</t>
    <rPh sb="0" eb="3">
      <t>トヨウラチョウ</t>
    </rPh>
    <rPh sb="3" eb="5">
      <t>オオアザ</t>
    </rPh>
    <rPh sb="5" eb="7">
      <t>ヨシナガ</t>
    </rPh>
    <rPh sb="7" eb="9">
      <t>ノダ</t>
    </rPh>
    <rPh sb="9" eb="10">
      <t>ハマ</t>
    </rPh>
    <rPh sb="15" eb="17">
      <t>バンチ</t>
    </rPh>
    <phoneticPr fontId="3"/>
  </si>
  <si>
    <t>彦島本村町三丁目５番２号</t>
  </si>
  <si>
    <t>障がい福祉サービス事業所ブルーファーム</t>
    <rPh sb="0" eb="1">
      <t>ショウ</t>
    </rPh>
    <rPh sb="3" eb="5">
      <t>フクシ</t>
    </rPh>
    <rPh sb="9" eb="12">
      <t>ジギョウショ</t>
    </rPh>
    <phoneticPr fontId="2"/>
  </si>
  <si>
    <t>750-0074</t>
  </si>
  <si>
    <t>083-
250-6507</t>
  </si>
  <si>
    <t>豊浦町大字川棚６３３９番地１５</t>
  </si>
  <si>
    <t>彦島西山町二丁目５番３６号</t>
  </si>
  <si>
    <t>ひこるふ</t>
  </si>
  <si>
    <t>750-0093</t>
  </si>
  <si>
    <t>田中　恩</t>
  </si>
  <si>
    <t>750-0059</t>
  </si>
  <si>
    <t>080-4942-3475</t>
  </si>
  <si>
    <t>083-
249-6113</t>
  </si>
  <si>
    <t>汐入町３４番１０号</t>
  </si>
  <si>
    <t>090-8429-9721</t>
  </si>
  <si>
    <t>759-6615</t>
  </si>
  <si>
    <t>濵本　奈緒美</t>
  </si>
  <si>
    <t>夢活動センター
ｐａｓｓｏ</t>
  </si>
  <si>
    <t>冨田　新一</t>
  </si>
  <si>
    <t>083-
242-1717</t>
  </si>
  <si>
    <t>楽華生</t>
  </si>
  <si>
    <t>株式会社
ライフネット</t>
  </si>
  <si>
    <t>株式会社
ライフネット
(金田　茂)</t>
  </si>
  <si>
    <t>金田　茂</t>
  </si>
  <si>
    <t>7520965</t>
  </si>
  <si>
    <t>083-227-2666</t>
  </si>
  <si>
    <t>長府三島町４番１５号</t>
  </si>
  <si>
    <t>ﾗｯｶｾｲ</t>
  </si>
  <si>
    <t>チャレンジド
人材センター</t>
  </si>
  <si>
    <t>合同会社
おもいやり</t>
  </si>
  <si>
    <t>合同会社
おもいやり
(谷口　利典)</t>
  </si>
  <si>
    <t>083-249-5313</t>
  </si>
  <si>
    <t>豊田町大字殿敷１８２０番地４０</t>
  </si>
  <si>
    <t>ﾁｬﾚﾝｼﾞﾄﾞｼﾞﾝｻﾞｲｾﾝﾀｰ</t>
  </si>
  <si>
    <t>夢活動センターporto</t>
  </si>
  <si>
    <t>083-
222-0121</t>
  </si>
  <si>
    <t>新椋野一丁目６番３５号</t>
  </si>
  <si>
    <t>豊北町大字滝部397番地1</t>
    <rPh sb="0" eb="3">
      <t>ホウホクチョウ</t>
    </rPh>
    <rPh sb="3" eb="5">
      <t>オオアザ</t>
    </rPh>
    <rPh sb="5" eb="7">
      <t>タキベ</t>
    </rPh>
    <rPh sb="10" eb="12">
      <t>バンチ</t>
    </rPh>
    <phoneticPr fontId="25"/>
  </si>
  <si>
    <t>083-
287-0733</t>
  </si>
  <si>
    <t>大字小野８５番地１</t>
  </si>
  <si>
    <t>特定非営利活動法人ヒューマンネットワーク ピア</t>
  </si>
  <si>
    <t>特定非営利活動法人ヒューマンネットワーク ピア
（川田　和也）</t>
  </si>
  <si>
    <t>岩﨑　恭平</t>
  </si>
  <si>
    <t>荒川　奈津枝</t>
  </si>
  <si>
    <t>江頭　知美</t>
  </si>
  <si>
    <t>岡田　知子</t>
  </si>
  <si>
    <t>河田　博晶</t>
  </si>
  <si>
    <t>小野　理絵</t>
  </si>
  <si>
    <t>下関地域福祉事業所 きしゃぽっぽ</t>
  </si>
  <si>
    <t>労働者協同組合ワーカーズコープ・センター事業団</t>
  </si>
  <si>
    <t>株式会社Ｆｓｔａｇｅ</t>
    <rPh sb="0" eb="4">
      <t>カブシキガイシャ</t>
    </rPh>
    <phoneticPr fontId="2"/>
  </si>
  <si>
    <t>障害福祉サービス事業所安岡苑</t>
  </si>
  <si>
    <t>むくっこ</t>
  </si>
  <si>
    <t>社会福祉法人
じねんじょ</t>
    <rPh sb="0" eb="2">
      <t>シャカイ</t>
    </rPh>
    <rPh sb="2" eb="4">
      <t>フクシ</t>
    </rPh>
    <rPh sb="4" eb="6">
      <t>ホウジン</t>
    </rPh>
    <phoneticPr fontId="2"/>
  </si>
  <si>
    <t>にじいろ</t>
  </si>
  <si>
    <t>株式会社Believe and Trust</t>
    <rPh sb="0" eb="4">
      <t>カブシキガイシャ</t>
    </rPh>
    <phoneticPr fontId="3"/>
  </si>
  <si>
    <t>児童発達支援センターこむぎ</t>
  </si>
  <si>
    <t>株式会社紬</t>
    <rPh sb="0" eb="4">
      <t>カブシキガイシャ</t>
    </rPh>
    <rPh sb="4" eb="5">
      <t>ツムギ</t>
    </rPh>
    <phoneticPr fontId="3"/>
  </si>
  <si>
    <t>社会福祉法人
下関市
民生事業助成会
（時田　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3" eb="24">
      <t>シュン</t>
    </rPh>
    <rPh sb="24" eb="25">
      <t>オ</t>
    </rPh>
    <phoneticPr fontId="27"/>
  </si>
  <si>
    <t>社会福祉法人
暁会
（吉水　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27"/>
  </si>
  <si>
    <t>社会福祉法人
豊心福祉会
(松尾　暢生)</t>
    <rPh sb="14" eb="16">
      <t>マツオ</t>
    </rPh>
    <rPh sb="17" eb="19">
      <t>ノブオ</t>
    </rPh>
    <phoneticPr fontId="30"/>
  </si>
  <si>
    <t>社会福祉法人
開成会
（森　健二）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3"/>
  </si>
  <si>
    <t>社会福祉法人
夢の会
（齊藤　昌昭）</t>
    <rPh sb="0" eb="2">
      <t>シャカイ</t>
    </rPh>
    <rPh sb="2" eb="4">
      <t>フクシ</t>
    </rPh>
    <rPh sb="4" eb="6">
      <t>ホウジン</t>
    </rPh>
    <rPh sb="7" eb="8">
      <t>ユメ</t>
    </rPh>
    <rPh sb="9" eb="10">
      <t>カイ</t>
    </rPh>
    <rPh sb="12" eb="14">
      <t>サイトウ</t>
    </rPh>
    <rPh sb="15" eb="17">
      <t>マサアキ</t>
    </rPh>
    <phoneticPr fontId="28"/>
  </si>
  <si>
    <t>社会福祉法人
礼和会
（長富　伊佐穗）</t>
    <rPh sb="0" eb="2">
      <t>シャカイ</t>
    </rPh>
    <rPh sb="2" eb="4">
      <t>フクシ</t>
    </rPh>
    <rPh sb="4" eb="6">
      <t>ホウジン</t>
    </rPh>
    <rPh sb="7" eb="8">
      <t>レイ</t>
    </rPh>
    <rPh sb="8" eb="9">
      <t>ワ</t>
    </rPh>
    <rPh sb="9" eb="10">
      <t>カイ</t>
    </rPh>
    <rPh sb="12" eb="14">
      <t>ナガトミ</t>
    </rPh>
    <rPh sb="15" eb="17">
      <t>イサ</t>
    </rPh>
    <rPh sb="17" eb="18">
      <t>ホ</t>
    </rPh>
    <phoneticPr fontId="28"/>
  </si>
  <si>
    <t>一般社団法人
ひきこもりねっと
（佐藤　国英）</t>
    <rPh sb="0" eb="6">
      <t>イッパンシ</t>
    </rPh>
    <phoneticPr fontId="28"/>
  </si>
  <si>
    <r>
      <t xml:space="preserve">ＮＰＯ法人
</t>
    </r>
    <r>
      <rPr>
        <sz val="9"/>
        <rFont val="ＭＳ Ｐ明朝"/>
        <family val="1"/>
        <charset val="128"/>
      </rPr>
      <t>テンダーハートDonMin</t>
    </r>
    <r>
      <rPr>
        <sz val="10"/>
        <rFont val="ＭＳ Ｐ明朝"/>
        <family val="1"/>
        <charset val="128"/>
      </rPr>
      <t xml:space="preserve">
（松下美樹）</t>
    </r>
    <rPh sb="3" eb="5">
      <t>ホウジン</t>
    </rPh>
    <rPh sb="21" eb="23">
      <t>マツシタ</t>
    </rPh>
    <rPh sb="23" eb="25">
      <t>ミキ</t>
    </rPh>
    <phoneticPr fontId="3"/>
  </si>
  <si>
    <t>友村栄幸</t>
    <rPh sb="0" eb="2">
      <t>トモムラ</t>
    </rPh>
    <rPh sb="2" eb="3">
      <t>サカエ</t>
    </rPh>
    <rPh sb="3" eb="4">
      <t>サチ</t>
    </rPh>
    <phoneticPr fontId="28"/>
  </si>
  <si>
    <t>特定非営利活動法人灯親会</t>
  </si>
  <si>
    <t>社会福祉法人
ピースオブマインド・
はまゆう
（土井　健一）</t>
    <rPh sb="0" eb="2">
      <t>シャカイ</t>
    </rPh>
    <rPh sb="2" eb="4">
      <t>フクシ</t>
    </rPh>
    <rPh sb="4" eb="6">
      <t>ホウジン</t>
    </rPh>
    <rPh sb="24" eb="26">
      <t>ドイ</t>
    </rPh>
    <rPh sb="27" eb="29">
      <t>ケンイチ</t>
    </rPh>
    <phoneticPr fontId="3"/>
  </si>
  <si>
    <t>ＮＰＯ法人
シンフォニーネット
（岸田　あすか）</t>
    <rPh sb="3" eb="5">
      <t>ホウジン</t>
    </rPh>
    <rPh sb="17" eb="19">
      <t>キシダ</t>
    </rPh>
    <phoneticPr fontId="28"/>
  </si>
  <si>
    <t>医療法人
新生会
（石井　忍）</t>
    <rPh sb="5" eb="6">
      <t>シン</t>
    </rPh>
    <rPh sb="6" eb="7">
      <t>セイ</t>
    </rPh>
    <rPh sb="7" eb="8">
      <t>カイ</t>
    </rPh>
    <rPh sb="10" eb="12">
      <t>イシイ</t>
    </rPh>
    <rPh sb="13" eb="14">
      <t>シノブ</t>
    </rPh>
    <phoneticPr fontId="14"/>
  </si>
  <si>
    <t>まえば小児科こども
支援吉敷事業所</t>
    <rPh sb="3" eb="6">
      <t>ショウニカ</t>
    </rPh>
    <rPh sb="10" eb="12">
      <t>シエン</t>
    </rPh>
    <rPh sb="12" eb="14">
      <t>ヨシキ</t>
    </rPh>
    <rPh sb="14" eb="16">
      <t>ジギョウ</t>
    </rPh>
    <rPh sb="16" eb="17">
      <t>ショ</t>
    </rPh>
    <phoneticPr fontId="3"/>
  </si>
  <si>
    <t>○</t>
    <phoneticPr fontId="3"/>
  </si>
  <si>
    <t>所在地</t>
    <rPh sb="0" eb="3">
      <t>ショザイチ</t>
    </rPh>
    <phoneticPr fontId="3"/>
  </si>
  <si>
    <t>藤元　孝明</t>
    <rPh sb="0" eb="2">
      <t>フジモト</t>
    </rPh>
    <rPh sb="3" eb="5">
      <t>タカアキ</t>
    </rPh>
    <phoneticPr fontId="3"/>
  </si>
  <si>
    <t>細井　直己</t>
    <rPh sb="0" eb="2">
      <t>ホソイ</t>
    </rPh>
    <rPh sb="3" eb="4">
      <t>ナオ</t>
    </rPh>
    <rPh sb="4" eb="5">
      <t>オノレ</t>
    </rPh>
    <phoneticPr fontId="3"/>
  </si>
  <si>
    <t>083-987-0008</t>
    <phoneticPr fontId="3"/>
  </si>
  <si>
    <t>桝谷紀幸</t>
    <rPh sb="0" eb="2">
      <t>マスタニ</t>
    </rPh>
    <rPh sb="2" eb="3">
      <t>キ</t>
    </rPh>
    <rPh sb="3" eb="4">
      <t>サチ</t>
    </rPh>
    <phoneticPr fontId="3"/>
  </si>
  <si>
    <t>河村　未紀</t>
    <rPh sb="0" eb="2">
      <t>カワムラ</t>
    </rPh>
    <rPh sb="3" eb="5">
      <t>ミキ</t>
    </rPh>
    <phoneticPr fontId="3"/>
  </si>
  <si>
    <t>本清　貴之</t>
    <rPh sb="0" eb="1">
      <t>ホン</t>
    </rPh>
    <rPh sb="1" eb="2">
      <t>キヨ</t>
    </rPh>
    <rPh sb="3" eb="5">
      <t>タカユキ</t>
    </rPh>
    <phoneticPr fontId="3"/>
  </si>
  <si>
    <t>吉田2340-3</t>
    <rPh sb="0" eb="2">
      <t>ヨシダ</t>
    </rPh>
    <phoneticPr fontId="3"/>
  </si>
  <si>
    <t>川脇　裕子</t>
    <rPh sb="0" eb="2">
      <t>カワワキ</t>
    </rPh>
    <rPh sb="3" eb="5">
      <t>ユウコ</t>
    </rPh>
    <phoneticPr fontId="3"/>
  </si>
  <si>
    <t>障害福祉センター
頂上</t>
    <rPh sb="0" eb="4">
      <t>ショウガイフクシ</t>
    </rPh>
    <rPh sb="9" eb="11">
      <t>チョウジョウ</t>
    </rPh>
    <phoneticPr fontId="3"/>
  </si>
  <si>
    <t>特定非営利活動法プライム</t>
    <rPh sb="0" eb="2">
      <t>トクテイ</t>
    </rPh>
    <rPh sb="2" eb="5">
      <t>ヒエイリ</t>
    </rPh>
    <rPh sb="5" eb="7">
      <t>カツドウ</t>
    </rPh>
    <rPh sb="7" eb="8">
      <t>ホウ</t>
    </rPh>
    <phoneticPr fontId="3"/>
  </si>
  <si>
    <t>河村　かほる</t>
    <rPh sb="0" eb="2">
      <t>カワムラ</t>
    </rPh>
    <phoneticPr fontId="3"/>
  </si>
  <si>
    <t>児玉町2丁目5-1三星児玉ハイツ1A</t>
    <rPh sb="0" eb="2">
      <t>コダマ</t>
    </rPh>
    <rPh sb="2" eb="3">
      <t>マチ</t>
    </rPh>
    <rPh sb="4" eb="6">
      <t>チョウメ</t>
    </rPh>
    <rPh sb="9" eb="11">
      <t>サンセイ</t>
    </rPh>
    <rPh sb="11" eb="13">
      <t>コダマ</t>
    </rPh>
    <phoneticPr fontId="3"/>
  </si>
  <si>
    <t>ｼｮｳｶﾞｲﾌｸｼｻｰﾋﾞｽﾁｮｳｼﾞｮｳ</t>
    <phoneticPr fontId="3"/>
  </si>
  <si>
    <t>特定非営利活動法人プライム
(樫部　清高)</t>
    <rPh sb="0" eb="9">
      <t>トクテイヒエイリカツドウホウジン</t>
    </rPh>
    <rPh sb="15" eb="16">
      <t>カシ</t>
    </rPh>
    <rPh sb="16" eb="17">
      <t>ベ</t>
    </rPh>
    <rPh sb="18" eb="20">
      <t>キヨタカ</t>
    </rPh>
    <phoneticPr fontId="3"/>
  </si>
  <si>
    <t>745-0005</t>
    <phoneticPr fontId="3"/>
  </si>
  <si>
    <t>0834-51-5207</t>
    <phoneticPr fontId="3"/>
  </si>
  <si>
    <t>徳永　祥三</t>
    <rPh sb="0" eb="2">
      <t>トクナガ</t>
    </rPh>
    <phoneticPr fontId="4"/>
  </si>
  <si>
    <t>植木　亨</t>
    <rPh sb="0" eb="2">
      <t>ウエキ</t>
    </rPh>
    <rPh sb="3" eb="4">
      <t>リョウ</t>
    </rPh>
    <phoneticPr fontId="3"/>
  </si>
  <si>
    <t>サルビアの家なごみ</t>
    <rPh sb="5" eb="6">
      <t>イエ</t>
    </rPh>
    <phoneticPr fontId="3"/>
  </si>
  <si>
    <t>株式会社ゆうせい</t>
    <rPh sb="0" eb="4">
      <t>カブシキガイシャ</t>
    </rPh>
    <phoneticPr fontId="3"/>
  </si>
  <si>
    <t>周南市</t>
    <rPh sb="0" eb="3">
      <t>シュウナンシ</t>
    </rPh>
    <phoneticPr fontId="3"/>
  </si>
  <si>
    <t>ソーシャルインクルー株式会社
（松下　展千）</t>
    <rPh sb="16" eb="18">
      <t>マツシタ</t>
    </rPh>
    <rPh sb="19" eb="20">
      <t>テン</t>
    </rPh>
    <rPh sb="20" eb="21">
      <t>セン</t>
    </rPh>
    <phoneticPr fontId="3"/>
  </si>
  <si>
    <t>津田　隆志</t>
    <rPh sb="0" eb="2">
      <t>ツダ</t>
    </rPh>
    <rPh sb="3" eb="4">
      <t>タカシ</t>
    </rPh>
    <rPh sb="4" eb="5">
      <t>シ</t>
    </rPh>
    <phoneticPr fontId="3"/>
  </si>
  <si>
    <t>ワークサポートセンターあくてぃ</t>
    <phoneticPr fontId="3"/>
  </si>
  <si>
    <t>株式会社ACTY</t>
    <rPh sb="0" eb="4">
      <t>カブシキガイシャ</t>
    </rPh>
    <phoneticPr fontId="3"/>
  </si>
  <si>
    <t>株式会社ACTY
（山本　数磨）</t>
    <rPh sb="0" eb="4">
      <t>カブシキガイシャ</t>
    </rPh>
    <rPh sb="10" eb="12">
      <t>ヤマモト</t>
    </rPh>
    <rPh sb="13" eb="14">
      <t>スウ</t>
    </rPh>
    <rPh sb="14" eb="15">
      <t>マ</t>
    </rPh>
    <phoneticPr fontId="3"/>
  </si>
  <si>
    <t>大村　一雄</t>
    <rPh sb="0" eb="2">
      <t>オオムラ</t>
    </rPh>
    <rPh sb="3" eb="5">
      <t>カズオ</t>
    </rPh>
    <phoneticPr fontId="3"/>
  </si>
  <si>
    <t>747-0034</t>
    <phoneticPr fontId="3"/>
  </si>
  <si>
    <t>0835-28-3939</t>
    <phoneticPr fontId="3"/>
  </si>
  <si>
    <t>天神1丁目9-10</t>
    <rPh sb="3" eb="5">
      <t>チョウメ</t>
    </rPh>
    <phoneticPr fontId="3"/>
  </si>
  <si>
    <t>ﾜｰｸｻﾎﾟｰﾄｾﾝﾀｰｱｸﾃｨ</t>
    <phoneticPr fontId="3"/>
  </si>
  <si>
    <t>三藤　賢次</t>
    <rPh sb="0" eb="2">
      <t>ミトウ</t>
    </rPh>
    <rPh sb="3" eb="5">
      <t>ケンジ</t>
    </rPh>
    <phoneticPr fontId="14"/>
  </si>
  <si>
    <t>三藤　賢次</t>
    <rPh sb="0" eb="2">
      <t>ミトウ</t>
    </rPh>
    <rPh sb="3" eb="4">
      <t>ケン</t>
    </rPh>
    <rPh sb="4" eb="5">
      <t>ツギ</t>
    </rPh>
    <phoneticPr fontId="2"/>
  </si>
  <si>
    <t>俣賀保宏</t>
    <phoneticPr fontId="3"/>
  </si>
  <si>
    <t>上土井　隼</t>
    <rPh sb="0" eb="3">
      <t>カミドイ</t>
    </rPh>
    <rPh sb="4" eb="5">
      <t>ハヤブサ</t>
    </rPh>
    <phoneticPr fontId="3"/>
  </si>
  <si>
    <t>上土井隼</t>
    <rPh sb="0" eb="3">
      <t>カミドイ</t>
    </rPh>
    <rPh sb="3" eb="4">
      <t>ハヤブサ</t>
    </rPh>
    <phoneticPr fontId="3"/>
  </si>
  <si>
    <t>多機能型事業所
ジョブ・プレイス</t>
    <rPh sb="0" eb="4">
      <t>タキノウガタ</t>
    </rPh>
    <rPh sb="4" eb="7">
      <t>ジギョウショ</t>
    </rPh>
    <phoneticPr fontId="3"/>
  </si>
  <si>
    <t>一般社団法人つなぎ</t>
    <rPh sb="0" eb="6">
      <t>イッパンシャダンホウジン</t>
    </rPh>
    <phoneticPr fontId="3"/>
  </si>
  <si>
    <t>一般社団法人つなぎ
（小野　憲昭）</t>
    <rPh sb="0" eb="6">
      <t>イッパンシャダンホウジン</t>
    </rPh>
    <rPh sb="11" eb="13">
      <t>オノ</t>
    </rPh>
    <rPh sb="14" eb="16">
      <t>ノリアキ</t>
    </rPh>
    <phoneticPr fontId="3"/>
  </si>
  <si>
    <t>上土井隼</t>
    <rPh sb="0" eb="3">
      <t>カミドイ</t>
    </rPh>
    <rPh sb="3" eb="4">
      <t>ハヤブサ</t>
    </rPh>
    <phoneticPr fontId="4"/>
  </si>
  <si>
    <t>757-0002</t>
    <phoneticPr fontId="3"/>
  </si>
  <si>
    <t>0836-78-0062</t>
    <phoneticPr fontId="3"/>
  </si>
  <si>
    <t>大字郡上ノ浜3005番地6</t>
    <rPh sb="0" eb="2">
      <t>オオアザ</t>
    </rPh>
    <rPh sb="2" eb="3">
      <t>グン</t>
    </rPh>
    <rPh sb="3" eb="4">
      <t>カミ</t>
    </rPh>
    <rPh sb="5" eb="6">
      <t>ハマ</t>
    </rPh>
    <rPh sb="10" eb="12">
      <t>バンチ</t>
    </rPh>
    <phoneticPr fontId="3"/>
  </si>
  <si>
    <t>ﾀｷﾉｳｶﾞﾀｼﾞｷﾞｮｳｼｮｼﾞｮﾌﾞ.ﾌﾟﾚｲｽ</t>
    <phoneticPr fontId="4"/>
  </si>
  <si>
    <t>牧　小織</t>
    <rPh sb="0" eb="1">
      <t>マキ</t>
    </rPh>
    <rPh sb="2" eb="3">
      <t>コ</t>
    </rPh>
    <rPh sb="3" eb="4">
      <t>オリ</t>
    </rPh>
    <phoneticPr fontId="3"/>
  </si>
  <si>
    <t>下森眞利子</t>
    <rPh sb="0" eb="2">
      <t>シタモリ</t>
    </rPh>
    <rPh sb="2" eb="3">
      <t>マコト</t>
    </rPh>
    <rPh sb="3" eb="5">
      <t>リシ</t>
    </rPh>
    <phoneticPr fontId="3"/>
  </si>
  <si>
    <t>宮地　希美恵</t>
    <rPh sb="0" eb="2">
      <t>ミヤチ</t>
    </rPh>
    <rPh sb="3" eb="5">
      <t>ノゾミ</t>
    </rPh>
    <rPh sb="5" eb="6">
      <t>メグミ</t>
    </rPh>
    <phoneticPr fontId="3"/>
  </si>
  <si>
    <t>ガーベラ</t>
    <phoneticPr fontId="3"/>
  </si>
  <si>
    <t>サービス山口合同会社</t>
    <rPh sb="4" eb="10">
      <t>ヤマグチゴウドウガイシャ</t>
    </rPh>
    <phoneticPr fontId="3"/>
  </si>
  <si>
    <t>サービス山口合同会社
（井堀　翔太）</t>
    <rPh sb="4" eb="10">
      <t>ヤマグチゴウドウカイシャ</t>
    </rPh>
    <rPh sb="12" eb="14">
      <t>イホリ</t>
    </rPh>
    <rPh sb="15" eb="17">
      <t>ショウタ</t>
    </rPh>
    <phoneticPr fontId="3"/>
  </si>
  <si>
    <t>前原　康典</t>
    <rPh sb="0" eb="2">
      <t>マエハラ</t>
    </rPh>
    <rPh sb="3" eb="5">
      <t>ヤスノリ</t>
    </rPh>
    <phoneticPr fontId="3"/>
  </si>
  <si>
    <t>759-0207</t>
    <phoneticPr fontId="3"/>
  </si>
  <si>
    <t>際波213-20</t>
    <rPh sb="0" eb="2">
      <t>キワナミ</t>
    </rPh>
    <phoneticPr fontId="3"/>
  </si>
  <si>
    <t>ｶﾞｰﾍﾞﾗ</t>
    <phoneticPr fontId="3"/>
  </si>
  <si>
    <t>0836-52-8111</t>
    <phoneticPr fontId="3"/>
  </si>
  <si>
    <t>083-
921-2050</t>
    <phoneticPr fontId="3"/>
  </si>
  <si>
    <t>宮野上1515</t>
    <phoneticPr fontId="3"/>
  </si>
  <si>
    <t>田中博士</t>
    <rPh sb="0" eb="2">
      <t>タナカ</t>
    </rPh>
    <rPh sb="2" eb="4">
      <t>ハクシ</t>
    </rPh>
    <phoneticPr fontId="3"/>
  </si>
  <si>
    <t>山本享明</t>
    <rPh sb="0" eb="2">
      <t>ヤマモト</t>
    </rPh>
    <phoneticPr fontId="3"/>
  </si>
  <si>
    <t>西丸太佳夫</t>
    <rPh sb="0" eb="2">
      <t>ニシマル</t>
    </rPh>
    <rPh sb="2" eb="3">
      <t>フト</t>
    </rPh>
    <rPh sb="3" eb="4">
      <t>カ</t>
    </rPh>
    <rPh sb="4" eb="5">
      <t>オット</t>
    </rPh>
    <phoneticPr fontId="3"/>
  </si>
  <si>
    <t>寺尾　賢治</t>
    <rPh sb="0" eb="2">
      <t>テラオ</t>
    </rPh>
    <rPh sb="3" eb="4">
      <t>ケン</t>
    </rPh>
    <rPh sb="4" eb="5">
      <t>ジ</t>
    </rPh>
    <phoneticPr fontId="3"/>
  </si>
  <si>
    <t>水上　透</t>
    <rPh sb="0" eb="2">
      <t>ミズカミ</t>
    </rPh>
    <rPh sb="3" eb="4">
      <t>トオル</t>
    </rPh>
    <phoneticPr fontId="3"/>
  </si>
  <si>
    <t>0836-43-6300</t>
    <phoneticPr fontId="3"/>
  </si>
  <si>
    <t>日野　敦子</t>
    <rPh sb="0" eb="2">
      <t>ヒノ</t>
    </rPh>
    <rPh sb="3" eb="5">
      <t>アツコ</t>
    </rPh>
    <phoneticPr fontId="3"/>
  </si>
  <si>
    <t>笹部　豊</t>
    <rPh sb="0" eb="2">
      <t>ササベ</t>
    </rPh>
    <rPh sb="3" eb="4">
      <t>ユタカ</t>
    </rPh>
    <phoneticPr fontId="1"/>
  </si>
  <si>
    <t>ツインカンパニー</t>
    <phoneticPr fontId="3"/>
  </si>
  <si>
    <t>一般社団法人ツインクロス</t>
    <phoneticPr fontId="3"/>
  </si>
  <si>
    <t>一般社団法人ツインクロス
（山根　律子）</t>
    <rPh sb="5" eb="6">
      <t>ヒト</t>
    </rPh>
    <rPh sb="14" eb="16">
      <t>ヤマネ</t>
    </rPh>
    <rPh sb="17" eb="19">
      <t>リツコ</t>
    </rPh>
    <phoneticPr fontId="3"/>
  </si>
  <si>
    <t>藤田　浩</t>
    <rPh sb="0" eb="2">
      <t>フジタ</t>
    </rPh>
    <rPh sb="3" eb="4">
      <t>ヒロシ</t>
    </rPh>
    <phoneticPr fontId="3"/>
  </si>
  <si>
    <t>753-0841</t>
    <phoneticPr fontId="3"/>
  </si>
  <si>
    <t>083-941-5252</t>
    <phoneticPr fontId="3"/>
  </si>
  <si>
    <t>吉田2288-2</t>
    <rPh sb="0" eb="2">
      <t>ヨシダ</t>
    </rPh>
    <phoneticPr fontId="3"/>
  </si>
  <si>
    <t>ﾂｲﾝｶﾝﾊﾟﾆｰ</t>
    <phoneticPr fontId="3"/>
  </si>
  <si>
    <t>ツインカンパニー</t>
    <phoneticPr fontId="3"/>
  </si>
  <si>
    <t>ﾂｲﾝｶﾝﾊﾟﾆｰ</t>
    <phoneticPr fontId="3"/>
  </si>
  <si>
    <t>山本　太郎</t>
    <rPh sb="0" eb="2">
      <t>ヤマモト</t>
    </rPh>
    <rPh sb="3" eb="5">
      <t>タロウ</t>
    </rPh>
    <phoneticPr fontId="3"/>
  </si>
  <si>
    <t>馬場　柚希</t>
    <rPh sb="0" eb="2">
      <t>ババ</t>
    </rPh>
    <rPh sb="3" eb="5">
      <t>ユズキ</t>
    </rPh>
    <phoneticPr fontId="3"/>
  </si>
  <si>
    <t>内藤　秀治</t>
    <rPh sb="0" eb="2">
      <t>ナイトウ</t>
    </rPh>
    <rPh sb="3" eb="5">
      <t>ヒデハル</t>
    </rPh>
    <phoneticPr fontId="3"/>
  </si>
  <si>
    <t>藤本　尚美</t>
    <rPh sb="0" eb="2">
      <t>フジモト</t>
    </rPh>
    <rPh sb="3" eb="5">
      <t>ナオミ</t>
    </rPh>
    <phoneticPr fontId="3"/>
  </si>
  <si>
    <t>臼井　勝利</t>
    <rPh sb="0" eb="2">
      <t>ウスイ</t>
    </rPh>
    <rPh sb="3" eb="5">
      <t>ショウリ</t>
    </rPh>
    <phoneticPr fontId="3"/>
  </si>
  <si>
    <t>臼井　勝利</t>
    <rPh sb="0" eb="2">
      <t>ウスイ</t>
    </rPh>
    <rPh sb="3" eb="5">
      <t>ショウリ</t>
    </rPh>
    <phoneticPr fontId="2"/>
  </si>
  <si>
    <t>細井　直己</t>
    <rPh sb="0" eb="1">
      <t>ホソ</t>
    </rPh>
    <rPh sb="1" eb="2">
      <t>イ</t>
    </rPh>
    <rPh sb="3" eb="5">
      <t>ナオミ</t>
    </rPh>
    <phoneticPr fontId="3"/>
  </si>
  <si>
    <t>河村　達</t>
    <rPh sb="0" eb="2">
      <t>カワムラ</t>
    </rPh>
    <rPh sb="3" eb="4">
      <t>タチ</t>
    </rPh>
    <phoneticPr fontId="3"/>
  </si>
  <si>
    <t>山本陽子</t>
    <rPh sb="2" eb="4">
      <t>ヨウコ</t>
    </rPh>
    <phoneticPr fontId="3"/>
  </si>
  <si>
    <t>関谷　一美</t>
    <rPh sb="0" eb="2">
      <t>セキヤ</t>
    </rPh>
    <rPh sb="3" eb="5">
      <t>カズミ</t>
    </rPh>
    <phoneticPr fontId="3"/>
  </si>
  <si>
    <t>福井　愛</t>
    <rPh sb="0" eb="2">
      <t>フクイ</t>
    </rPh>
    <rPh sb="3" eb="4">
      <t>メグミ</t>
    </rPh>
    <phoneticPr fontId="14"/>
  </si>
  <si>
    <t>757-0001</t>
    <phoneticPr fontId="3"/>
  </si>
  <si>
    <t>大字厚狭415-1</t>
    <rPh sb="0" eb="2">
      <t>オオアザ</t>
    </rPh>
    <rPh sb="2" eb="4">
      <t>アサ</t>
    </rPh>
    <phoneticPr fontId="3"/>
  </si>
  <si>
    <t>坂元　啓介</t>
    <rPh sb="0" eb="2">
      <t>サカモト</t>
    </rPh>
    <rPh sb="3" eb="5">
      <t>テツスケ</t>
    </rPh>
    <phoneticPr fontId="3"/>
  </si>
  <si>
    <t>チャイルドハート
おおうち</t>
    <phoneticPr fontId="3"/>
  </si>
  <si>
    <t>株式会社Salto</t>
    <phoneticPr fontId="3"/>
  </si>
  <si>
    <t>おれんじエコル</t>
    <phoneticPr fontId="3"/>
  </si>
  <si>
    <t>岩﨑　慶太</t>
    <rPh sb="0" eb="1">
      <t>イワ</t>
    </rPh>
    <rPh sb="1" eb="2">
      <t>サキ</t>
    </rPh>
    <rPh sb="3" eb="5">
      <t>ケイタ</t>
    </rPh>
    <phoneticPr fontId="14"/>
  </si>
  <si>
    <t>斉藤　真理</t>
    <rPh sb="0" eb="2">
      <t>サイトウ</t>
    </rPh>
    <rPh sb="3" eb="5">
      <t>マリ</t>
    </rPh>
    <phoneticPr fontId="2"/>
  </si>
  <si>
    <t>ネム療育センターすきっぷ</t>
    <rPh sb="2" eb="4">
      <t>リョウイク</t>
    </rPh>
    <phoneticPr fontId="3"/>
  </si>
  <si>
    <t>合同会社NEM</t>
    <rPh sb="0" eb="4">
      <t>ゴウドウガイシャ</t>
    </rPh>
    <phoneticPr fontId="3"/>
  </si>
  <si>
    <t>山口市</t>
    <rPh sb="0" eb="1">
      <t>ヤマ</t>
    </rPh>
    <rPh sb="1" eb="2">
      <t>クチ</t>
    </rPh>
    <rPh sb="2" eb="3">
      <t>シ</t>
    </rPh>
    <phoneticPr fontId="3"/>
  </si>
  <si>
    <t>金崎　幸子</t>
    <rPh sb="0" eb="2">
      <t>カネサキ</t>
    </rPh>
    <rPh sb="3" eb="5">
      <t>サチコ</t>
    </rPh>
    <phoneticPr fontId="2"/>
  </si>
  <si>
    <t>株式会社グローアップ　グループホーム事業部</t>
    <rPh sb="0" eb="4">
      <t>カブシキガイシャ</t>
    </rPh>
    <rPh sb="18" eb="21">
      <t>ジギョウブ</t>
    </rPh>
    <phoneticPr fontId="3"/>
  </si>
  <si>
    <t>株式会社グローアップ</t>
    <rPh sb="0" eb="4">
      <t>カブシキガイシャ</t>
    </rPh>
    <phoneticPr fontId="3"/>
  </si>
  <si>
    <t>株式会社グローアップ
（李洋平）</t>
    <rPh sb="0" eb="4">
      <t>カブシキガイシャ</t>
    </rPh>
    <rPh sb="12" eb="13">
      <t>イ</t>
    </rPh>
    <rPh sb="13" eb="15">
      <t>ヨウヘイ</t>
    </rPh>
    <phoneticPr fontId="3"/>
  </si>
  <si>
    <t>西増　早苗</t>
    <rPh sb="0" eb="2">
      <t>ニシマシ</t>
    </rPh>
    <rPh sb="3" eb="5">
      <t>サナエ</t>
    </rPh>
    <phoneticPr fontId="3"/>
  </si>
  <si>
    <t>755-0066</t>
    <phoneticPr fontId="3"/>
  </si>
  <si>
    <t>0836-52-9870</t>
    <phoneticPr fontId="3"/>
  </si>
  <si>
    <t>宇部市</t>
    <rPh sb="0" eb="3">
      <t>ウベシ</t>
    </rPh>
    <phoneticPr fontId="3"/>
  </si>
  <si>
    <t>小松原1丁目8-20</t>
    <rPh sb="0" eb="3">
      <t>コマツハラ</t>
    </rPh>
    <rPh sb="4" eb="6">
      <t>チョウメ</t>
    </rPh>
    <phoneticPr fontId="3"/>
  </si>
  <si>
    <t>ｶﾌﾞｼｷｶﾞｲｼｬｸﾞﾛｰｱｯﾌﾟｸﾞﾙｰﾌﾟﾎｰﾑｼﾞｷﾞｮｳﾌﾞ</t>
    <phoneticPr fontId="3"/>
  </si>
  <si>
    <t>社会福祉法人
美祢市
社会福祉協議会
（山田　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3" eb="25">
      <t>エツコ</t>
    </rPh>
    <rPh sb="25" eb="26">
      <t>ヨシフミ</t>
    </rPh>
    <phoneticPr fontId="3"/>
  </si>
  <si>
    <t>要田　俊彦</t>
    <rPh sb="0" eb="2">
      <t>ヨウタ</t>
    </rPh>
    <rPh sb="3" eb="5">
      <t>トシヒコ</t>
    </rPh>
    <phoneticPr fontId="2"/>
  </si>
  <si>
    <t>有冨　隆史</t>
    <rPh sb="0" eb="2">
      <t>アリトミ</t>
    </rPh>
    <rPh sb="3" eb="5">
      <t>タカシ</t>
    </rPh>
    <phoneticPr fontId="3"/>
  </si>
  <si>
    <t>山田　綾美</t>
    <rPh sb="0" eb="2">
      <t>ヤマダ</t>
    </rPh>
    <rPh sb="3" eb="4">
      <t>アヤ</t>
    </rPh>
    <rPh sb="4" eb="5">
      <t>ビ</t>
    </rPh>
    <phoneticPr fontId="3"/>
  </si>
  <si>
    <t>近藤　榮伸</t>
    <rPh sb="0" eb="2">
      <t>コンドウ</t>
    </rPh>
    <phoneticPr fontId="2"/>
  </si>
  <si>
    <t>吉本　眞司</t>
    <rPh sb="0" eb="2">
      <t>ヨシモト</t>
    </rPh>
    <rPh sb="3" eb="4">
      <t>マサ</t>
    </rPh>
    <rPh sb="4" eb="5">
      <t>ツカサ</t>
    </rPh>
    <phoneticPr fontId="3"/>
  </si>
  <si>
    <t>周南市</t>
    <rPh sb="0" eb="3">
      <t>シュウナンシ</t>
    </rPh>
    <phoneticPr fontId="3"/>
  </si>
  <si>
    <t>インクルー・ユース若宮</t>
    <rPh sb="9" eb="11">
      <t>ワカミヤ</t>
    </rPh>
    <phoneticPr fontId="3"/>
  </si>
  <si>
    <t>株式会社
グローバルパートナーズ</t>
    <rPh sb="0" eb="4">
      <t>カブシキカイシャ</t>
    </rPh>
    <phoneticPr fontId="3"/>
  </si>
  <si>
    <t>河野　薫</t>
    <rPh sb="0" eb="2">
      <t>カワノ</t>
    </rPh>
    <rPh sb="3" eb="4">
      <t>カオル</t>
    </rPh>
    <phoneticPr fontId="2"/>
  </si>
  <si>
    <t>住出　政虎</t>
    <rPh sb="0" eb="1">
      <t>スミ</t>
    </rPh>
    <rPh sb="1" eb="2">
      <t>イズル</t>
    </rPh>
    <rPh sb="3" eb="4">
      <t>セイ</t>
    </rPh>
    <rPh sb="4" eb="5">
      <t>トラ</t>
    </rPh>
    <phoneticPr fontId="4"/>
  </si>
  <si>
    <t>住出　政虎</t>
    <rPh sb="0" eb="1">
      <t>ス</t>
    </rPh>
    <rPh sb="1" eb="2">
      <t>デ</t>
    </rPh>
    <rPh sb="3" eb="5">
      <t>マサトラ</t>
    </rPh>
    <phoneticPr fontId="4"/>
  </si>
  <si>
    <t>徳本　武司</t>
    <rPh sb="0" eb="2">
      <t>トクモト</t>
    </rPh>
    <rPh sb="3" eb="4">
      <t>タケシ</t>
    </rPh>
    <rPh sb="4" eb="5">
      <t>ツカサ</t>
    </rPh>
    <phoneticPr fontId="4"/>
  </si>
  <si>
    <t>向井　康雄</t>
    <rPh sb="0" eb="2">
      <t>ムカイ</t>
    </rPh>
    <rPh sb="3" eb="5">
      <t>ヤスオ</t>
    </rPh>
    <phoneticPr fontId="3"/>
  </si>
  <si>
    <t>みなくるほーむ1号館</t>
    <rPh sb="8" eb="10">
      <t>ゴウカン</t>
    </rPh>
    <phoneticPr fontId="3"/>
  </si>
  <si>
    <t>特定非営利活動法人キセキ
（徳本　武司）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トクモト</t>
    </rPh>
    <rPh sb="17" eb="19">
      <t>タケシツカサ</t>
    </rPh>
    <phoneticPr fontId="14"/>
  </si>
  <si>
    <t>特定非営利活動法人キセキ</t>
    <phoneticPr fontId="3"/>
  </si>
  <si>
    <t>榎並　宏子</t>
    <rPh sb="0" eb="2">
      <t>エナミ</t>
    </rPh>
    <rPh sb="3" eb="5">
      <t>ヒロコ</t>
    </rPh>
    <phoneticPr fontId="3"/>
  </si>
  <si>
    <t>743-0063</t>
    <phoneticPr fontId="3"/>
  </si>
  <si>
    <t>0833-44-7692</t>
    <phoneticPr fontId="3"/>
  </si>
  <si>
    <t>島田5丁目12番15号</t>
    <rPh sb="0" eb="2">
      <t>シマタ</t>
    </rPh>
    <rPh sb="3" eb="5">
      <t>チョウメ</t>
    </rPh>
    <rPh sb="7" eb="8">
      <t>バン</t>
    </rPh>
    <rPh sb="10" eb="11">
      <t>ゴウ</t>
    </rPh>
    <phoneticPr fontId="3"/>
  </si>
  <si>
    <t>ﾐﾅｸﾙﾎｰﾑ1ｺﾞｳｶﾝ</t>
    <phoneticPr fontId="3"/>
  </si>
  <si>
    <t>ここいろ</t>
    <phoneticPr fontId="3"/>
  </si>
  <si>
    <t>合同会社
十人十色</t>
    <rPh sb="5" eb="9">
      <t>ジュウニントイロ</t>
    </rPh>
    <phoneticPr fontId="3"/>
  </si>
  <si>
    <t>合同会社
十人十色
（重永　千穂）</t>
    <rPh sb="5" eb="9">
      <t>ジュウニントイロ</t>
    </rPh>
    <rPh sb="11" eb="13">
      <t>シゲナガ</t>
    </rPh>
    <rPh sb="14" eb="16">
      <t>チホ</t>
    </rPh>
    <phoneticPr fontId="3"/>
  </si>
  <si>
    <t>川中　靖子</t>
    <rPh sb="0" eb="2">
      <t>カワナカ</t>
    </rPh>
    <rPh sb="3" eb="5">
      <t>ヤスコ</t>
    </rPh>
    <phoneticPr fontId="3"/>
  </si>
  <si>
    <t>740-1451</t>
    <phoneticPr fontId="3"/>
  </si>
  <si>
    <t>0827-35-4320</t>
    <phoneticPr fontId="3"/>
  </si>
  <si>
    <t>由宇町南5丁目10-27</t>
    <rPh sb="2" eb="3">
      <t>マチ</t>
    </rPh>
    <rPh sb="3" eb="4">
      <t>ミナミ</t>
    </rPh>
    <rPh sb="5" eb="7">
      <t>チョウメ</t>
    </rPh>
    <phoneticPr fontId="3"/>
  </si>
  <si>
    <t>ｺｺｲﾛ</t>
    <phoneticPr fontId="3"/>
  </si>
  <si>
    <t>原野　義則</t>
    <rPh sb="0" eb="2">
      <t>ハラノ</t>
    </rPh>
    <rPh sb="3" eb="5">
      <t>ヨシノリ</t>
    </rPh>
    <phoneticPr fontId="4"/>
  </si>
  <si>
    <t>中田　正美</t>
    <rPh sb="0" eb="2">
      <t>ナカタ</t>
    </rPh>
    <rPh sb="3" eb="5">
      <t>マサミ</t>
    </rPh>
    <phoneticPr fontId="2"/>
  </si>
  <si>
    <t>山中　順子</t>
    <rPh sb="0" eb="2">
      <t>ヤマナカ</t>
    </rPh>
    <rPh sb="3" eb="5">
      <t>ジュンコ</t>
    </rPh>
    <phoneticPr fontId="14"/>
  </si>
  <si>
    <t>指定多機能型事業所たんぽぽの家</t>
    <rPh sb="0" eb="9">
      <t>シテイタキノウガタジギョウショ</t>
    </rPh>
    <rPh sb="14" eb="15">
      <t>イエ</t>
    </rPh>
    <phoneticPr fontId="3"/>
  </si>
  <si>
    <t>社会福祉法人
城南学園</t>
    <rPh sb="0" eb="6">
      <t>シャカイフクシホウジン</t>
    </rPh>
    <rPh sb="7" eb="11">
      <t>ジョウナンガクエン</t>
    </rPh>
    <phoneticPr fontId="3"/>
  </si>
  <si>
    <t>熊毛郡
田布施町</t>
    <rPh sb="0" eb="3">
      <t>クマゲグン</t>
    </rPh>
    <rPh sb="4" eb="8">
      <t>タブセチョウ</t>
    </rPh>
    <phoneticPr fontId="3"/>
  </si>
  <si>
    <t>〇</t>
    <phoneticPr fontId="3"/>
  </si>
  <si>
    <t>内田　典生</t>
    <rPh sb="0" eb="2">
      <t>ウチダ</t>
    </rPh>
    <rPh sb="3" eb="5">
      <t>ノリオ</t>
    </rPh>
    <phoneticPr fontId="14"/>
  </si>
  <si>
    <t>東岐波2197番地</t>
    <rPh sb="7" eb="9">
      <t>バンチ</t>
    </rPh>
    <phoneticPr fontId="3"/>
  </si>
  <si>
    <t>丸山　洋二</t>
    <rPh sb="0" eb="2">
      <t>マルヤマ</t>
    </rPh>
    <rPh sb="3" eb="5">
      <t>ヨウジ</t>
    </rPh>
    <phoneticPr fontId="2"/>
  </si>
  <si>
    <t>佐野　育実</t>
    <rPh sb="0" eb="2">
      <t>サノ</t>
    </rPh>
    <rPh sb="3" eb="5">
      <t>イクミ</t>
    </rPh>
    <phoneticPr fontId="25"/>
  </si>
  <si>
    <t>木村　義政</t>
    <rPh sb="0" eb="2">
      <t>キムラ</t>
    </rPh>
    <rPh sb="3" eb="5">
      <t>ヨシマサ</t>
    </rPh>
    <phoneticPr fontId="28"/>
  </si>
  <si>
    <t>社会福祉法人
暁会
（吉水秋子）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3" eb="15">
      <t>アキコ</t>
    </rPh>
    <phoneticPr fontId="27"/>
  </si>
  <si>
    <t>株式会社
ウェルケア
（安井英貴）</t>
    <rPh sb="0" eb="4">
      <t>カブシキガイシャ</t>
    </rPh>
    <rPh sb="12" eb="13">
      <t>ヤス</t>
    </rPh>
    <rPh sb="13" eb="14">
      <t>イ</t>
    </rPh>
    <rPh sb="14" eb="16">
      <t>ヒデキ</t>
    </rPh>
    <phoneticPr fontId="28"/>
  </si>
  <si>
    <t>山根　丈治</t>
    <rPh sb="0" eb="2">
      <t>ヤマネ</t>
    </rPh>
    <rPh sb="3" eb="5">
      <t>ジョウジ</t>
    </rPh>
    <phoneticPr fontId="28"/>
  </si>
  <si>
    <t>上野　奈美</t>
    <rPh sb="0" eb="2">
      <t>ウエノ</t>
    </rPh>
    <rPh sb="3" eb="5">
      <t>ナミ</t>
    </rPh>
    <phoneticPr fontId="28"/>
  </si>
  <si>
    <t>松岡　寛子</t>
    <rPh sb="0" eb="2">
      <t>マツオカ</t>
    </rPh>
    <rPh sb="3" eb="5">
      <t>ヒロコ</t>
    </rPh>
    <phoneticPr fontId="28"/>
  </si>
  <si>
    <t>乙部　博美</t>
    <rPh sb="0" eb="2">
      <t>オトベ</t>
    </rPh>
    <rPh sb="3" eb="5">
      <t>ヒロミ</t>
    </rPh>
    <phoneticPr fontId="28"/>
  </si>
  <si>
    <t>平川　理恵</t>
    <rPh sb="0" eb="2">
      <t>ヒラカワ</t>
    </rPh>
    <rPh sb="3" eb="5">
      <t>リエ</t>
    </rPh>
    <phoneticPr fontId="28"/>
  </si>
  <si>
    <t>福井　千恵</t>
    <rPh sb="0" eb="2">
      <t>フクイ</t>
    </rPh>
    <rPh sb="3" eb="5">
      <t>チエ</t>
    </rPh>
    <phoneticPr fontId="28"/>
  </si>
  <si>
    <t>オーシャンビュー
まえだ
デイサービスセンター</t>
  </si>
  <si>
    <t>馬込　裕后子</t>
    <rPh sb="0" eb="2">
      <t>マゴメ</t>
    </rPh>
    <rPh sb="3" eb="4">
      <t>ユウ</t>
    </rPh>
    <rPh sb="4" eb="5">
      <t>ゴ</t>
    </rPh>
    <rPh sb="5" eb="6">
      <t>コ</t>
    </rPh>
    <phoneticPr fontId="3"/>
  </si>
  <si>
    <t>下関市前田2-1-21</t>
  </si>
  <si>
    <t>752-0997</t>
  </si>
  <si>
    <t>083-
242-1303</t>
  </si>
  <si>
    <t>前田2-1-21</t>
    <rPh sb="0" eb="2">
      <t>マエダ</t>
    </rPh>
    <phoneticPr fontId="3"/>
  </si>
  <si>
    <t>ｵｰｼｬﾝﾋﾞｭｰﾏｴﾀﾞﾃﾞｲｻｰﾋﾞｽｾﾝﾀｰ</t>
  </si>
  <si>
    <t>新規</t>
    <rPh sb="0" eb="2">
      <t>シンキ</t>
    </rPh>
    <phoneticPr fontId="3"/>
  </si>
  <si>
    <t>ライフサポート
フェニックス</t>
  </si>
  <si>
    <t>藤岡　正利</t>
    <rPh sb="0" eb="2">
      <t>フジオカ</t>
    </rPh>
    <rPh sb="3" eb="5">
      <t>マサトシ</t>
    </rPh>
    <phoneticPr fontId="3"/>
  </si>
  <si>
    <t>下関市汐入町27-3</t>
  </si>
  <si>
    <t>083-
227-2620</t>
  </si>
  <si>
    <t>汐入町27-3</t>
    <rPh sb="0" eb="3">
      <t>シオイリチョウ</t>
    </rPh>
    <phoneticPr fontId="3"/>
  </si>
  <si>
    <t>ﾗｲﾌｻﾎﾟｰﾄﾌｪﾆｯｸｽ</t>
  </si>
  <si>
    <t>ハッピーデザイン</t>
  </si>
  <si>
    <t>合同会社エポ８
（牧村　貞利）</t>
    <rPh sb="9" eb="11">
      <t>マキムラ</t>
    </rPh>
    <rPh sb="12" eb="14">
      <t>サダトシ</t>
    </rPh>
    <phoneticPr fontId="25"/>
  </si>
  <si>
    <t>村田　一郎</t>
    <rPh sb="0" eb="2">
      <t>ムラタ</t>
    </rPh>
    <rPh sb="3" eb="5">
      <t>イチロウ</t>
    </rPh>
    <phoneticPr fontId="3"/>
  </si>
  <si>
    <t>下関市稗田南町10-12</t>
  </si>
  <si>
    <t>083-227-2911</t>
  </si>
  <si>
    <t>スプライフ下関センター</t>
    <rPh sb="5" eb="7">
      <t>シモノセキ</t>
    </rPh>
    <phoneticPr fontId="3"/>
  </si>
  <si>
    <t>西日本自立支援
株式会社</t>
    <rPh sb="0" eb="3">
      <t>ニシニホン</t>
    </rPh>
    <rPh sb="3" eb="7">
      <t>ジリツシエン</t>
    </rPh>
    <rPh sb="8" eb="12">
      <t>カブシキガイシャ</t>
    </rPh>
    <phoneticPr fontId="25"/>
  </si>
  <si>
    <t>西日本自立支援
株式会社
（寄神拓磨）</t>
    <rPh sb="0" eb="3">
      <t>ニシニホン</t>
    </rPh>
    <rPh sb="3" eb="7">
      <t>ジリツシエン</t>
    </rPh>
    <rPh sb="8" eb="12">
      <t>カブシキガイシャ</t>
    </rPh>
    <rPh sb="14" eb="16">
      <t>ヨリガミ</t>
    </rPh>
    <rPh sb="16" eb="18">
      <t>タクマ</t>
    </rPh>
    <phoneticPr fontId="25"/>
  </si>
  <si>
    <t>下関市細江町2－2－1　原弘産ビル8階</t>
  </si>
  <si>
    <t>750-0016</t>
  </si>
  <si>
    <t>080-7615-9515</t>
  </si>
  <si>
    <t>細江町2－2－1　原弘産ビル8階</t>
    <rPh sb="0" eb="2">
      <t>ホソエ</t>
    </rPh>
    <rPh sb="9" eb="12">
      <t>ハラコウサン</t>
    </rPh>
    <rPh sb="15" eb="16">
      <t>カイ</t>
    </rPh>
    <phoneticPr fontId="3"/>
  </si>
  <si>
    <t>ｽﾌﾟﾗｲﾌｼﾓﾉｾｷｾﾝﾀｰ</t>
  </si>
  <si>
    <t>751-0877</t>
  </si>
  <si>
    <t>合同会社エポ８
（牧村　貞利）</t>
    <rPh sb="12" eb="14">
      <t>サダトシ</t>
    </rPh>
    <phoneticPr fontId="3"/>
  </si>
  <si>
    <t>今仁　優衣</t>
    <rPh sb="1" eb="2">
      <t>ジン</t>
    </rPh>
    <phoneticPr fontId="3"/>
  </si>
  <si>
    <t>今村　真由美</t>
    <rPh sb="0" eb="2">
      <t>イマムラ</t>
    </rPh>
    <rPh sb="3" eb="6">
      <t>マユミ</t>
    </rPh>
    <phoneticPr fontId="3"/>
  </si>
  <si>
    <t>083-
242-2766</t>
  </si>
  <si>
    <t>特定非営利活動法人灯親会
（村田晴美）</t>
    <rPh sb="14" eb="16">
      <t>ムラタ</t>
    </rPh>
    <rPh sb="16" eb="18">
      <t>ハルミ</t>
    </rPh>
    <phoneticPr fontId="3"/>
  </si>
  <si>
    <t>村田晴美</t>
    <rPh sb="0" eb="2">
      <t>ムラタ</t>
    </rPh>
    <rPh sb="2" eb="4">
      <t>ハルミ</t>
    </rPh>
    <phoneticPr fontId="3"/>
  </si>
  <si>
    <t>社会福祉法人
下関市
社会福祉協議会
(児玉典彦)</t>
    <rPh sb="11" eb="13">
      <t>シャカイ</t>
    </rPh>
    <rPh sb="13" eb="15">
      <t>フクシ</t>
    </rPh>
    <rPh sb="15" eb="18">
      <t>キョウギカイ</t>
    </rPh>
    <rPh sb="20" eb="22">
      <t>コダマ</t>
    </rPh>
    <rPh sb="22" eb="24">
      <t>ノリヒコ</t>
    </rPh>
    <phoneticPr fontId="30"/>
  </si>
  <si>
    <t>時田俊男</t>
    <rPh sb="0" eb="2">
      <t>トキタ</t>
    </rPh>
    <rPh sb="2" eb="4">
      <t>トシオ</t>
    </rPh>
    <phoneticPr fontId="27"/>
  </si>
  <si>
    <t>松田　真</t>
    <rPh sb="0" eb="2">
      <t>マツダ</t>
    </rPh>
    <rPh sb="3" eb="4">
      <t>シン</t>
    </rPh>
    <phoneticPr fontId="28"/>
  </si>
  <si>
    <t>川瀬　美保</t>
  </si>
  <si>
    <t>岸田　あすか</t>
    <rPh sb="0" eb="2">
      <t>キシダ</t>
    </rPh>
    <phoneticPr fontId="28"/>
  </si>
  <si>
    <t>福富　博恵</t>
    <rPh sb="0" eb="2">
      <t>フクトミ</t>
    </rPh>
    <rPh sb="3" eb="5">
      <t>ヒロエ</t>
    </rPh>
    <phoneticPr fontId="28"/>
  </si>
  <si>
    <t>北川昌世</t>
    <rPh sb="0" eb="2">
      <t>キタガワ</t>
    </rPh>
    <rPh sb="2" eb="4">
      <t>マサヨ</t>
    </rPh>
    <phoneticPr fontId="28"/>
  </si>
  <si>
    <t>ファイン就労ルーム</t>
    <rPh sb="4" eb="6">
      <t>シュウロウ</t>
    </rPh>
    <phoneticPr fontId="28"/>
  </si>
  <si>
    <t>株式会社
ルナー
（伊吹優嬉子）</t>
    <rPh sb="0" eb="4">
      <t>カブシキガイシャ</t>
    </rPh>
    <rPh sb="10" eb="12">
      <t>イブキ</t>
    </rPh>
    <rPh sb="12" eb="13">
      <t>ユウ</t>
    </rPh>
    <rPh sb="13" eb="14">
      <t>キ</t>
    </rPh>
    <rPh sb="14" eb="15">
      <t>コ</t>
    </rPh>
    <phoneticPr fontId="28"/>
  </si>
  <si>
    <t>小川　ひろみ</t>
    <rPh sb="0" eb="2">
      <t>オガワ</t>
    </rPh>
    <phoneticPr fontId="3"/>
  </si>
  <si>
    <t>瓦そばたかせ
Ｆａｃｔｏｒｙ</t>
    <rPh sb="0" eb="1">
      <t>カワラ</t>
    </rPh>
    <phoneticPr fontId="3"/>
  </si>
  <si>
    <t>株式会社
瓦そばたかせ</t>
    <rPh sb="0" eb="2">
      <t>カブシキ</t>
    </rPh>
    <rPh sb="5" eb="6">
      <t>カワラ</t>
    </rPh>
    <phoneticPr fontId="3"/>
  </si>
  <si>
    <t>株式会社
瓦そばたかせ
(髙瀬愛)</t>
    <rPh sb="0" eb="2">
      <t>カブシキ</t>
    </rPh>
    <rPh sb="5" eb="6">
      <t>カワラ</t>
    </rPh>
    <rPh sb="13" eb="14">
      <t>タカ</t>
    </rPh>
    <rPh sb="15" eb="16">
      <t>アイ</t>
    </rPh>
    <phoneticPr fontId="3"/>
  </si>
  <si>
    <t>前原恵美</t>
    <rPh sb="0" eb="2">
      <t>マエハラ</t>
    </rPh>
    <rPh sb="2" eb="4">
      <t>エミ</t>
    </rPh>
    <phoneticPr fontId="3"/>
  </si>
  <si>
    <t>下関市豊浦町大字川棚5258番地6</t>
  </si>
  <si>
    <t>083-772-2680</t>
  </si>
  <si>
    <t>豊浦町大字川棚5258番地6</t>
    <rPh sb="1" eb="2">
      <t>ウラ</t>
    </rPh>
    <rPh sb="5" eb="7">
      <t>カワタナ</t>
    </rPh>
    <phoneticPr fontId="3"/>
  </si>
  <si>
    <t>ｶﾜﾗｿﾊﾞﾀｶｾﾌｧｸﾄﾘｨ</t>
  </si>
  <si>
    <t>サードチャレンジ
ｔｅａｍ下関
山の田ベース</t>
    <rPh sb="13" eb="15">
      <t>シモノセキ</t>
    </rPh>
    <rPh sb="16" eb="17">
      <t>ヤマ</t>
    </rPh>
    <rPh sb="18" eb="19">
      <t>タ</t>
    </rPh>
    <phoneticPr fontId="3"/>
  </si>
  <si>
    <t>株式会社
サードチャレンジ</t>
    <rPh sb="0" eb="2">
      <t>カブシキ</t>
    </rPh>
    <phoneticPr fontId="3"/>
  </si>
  <si>
    <t>株式会社
サードチャレンジ
(岡本昭宏)</t>
    <rPh sb="0" eb="2">
      <t>カブシキ</t>
    </rPh>
    <rPh sb="15" eb="17">
      <t>オカモト</t>
    </rPh>
    <rPh sb="17" eb="19">
      <t>アキヒロ</t>
    </rPh>
    <phoneticPr fontId="3"/>
  </si>
  <si>
    <t>中村直樹</t>
    <rPh sb="0" eb="2">
      <t>ナカムラ</t>
    </rPh>
    <rPh sb="2" eb="4">
      <t>ナオキ</t>
    </rPh>
    <phoneticPr fontId="3"/>
  </si>
  <si>
    <t>下関市山の田東町7-2　アウラビル2階</t>
  </si>
  <si>
    <t>083-250-7373</t>
  </si>
  <si>
    <t>山の田東町7-2　アウラビル2階</t>
    <rPh sb="0" eb="1">
      <t>ヤマ</t>
    </rPh>
    <rPh sb="2" eb="5">
      <t>タヒガシマチ</t>
    </rPh>
    <rPh sb="15" eb="16">
      <t>カイ</t>
    </rPh>
    <phoneticPr fontId="3"/>
  </si>
  <si>
    <t>ｻｰﾄﾞﾁｬﾚﾝｼﾞﾁｰﾑｼﾓﾉｾｷﾔﾏﾉﾀﾍﾞｰｽ</t>
  </si>
  <si>
    <t>就労継続支援
Ｂ型事業所
なないろ</t>
    <rPh sb="0" eb="6">
      <t>シュウロウケイゾクシエン</t>
    </rPh>
    <rPh sb="8" eb="9">
      <t>ガタ</t>
    </rPh>
    <rPh sb="9" eb="12">
      <t>ジギョウショ</t>
    </rPh>
    <phoneticPr fontId="3"/>
  </si>
  <si>
    <t>株式会社
ユニバーサル</t>
    <rPh sb="0" eb="2">
      <t>カブシキ</t>
    </rPh>
    <phoneticPr fontId="3"/>
  </si>
  <si>
    <t>株式会社
ユニバーサル
(山根由美)</t>
    <rPh sb="0" eb="2">
      <t>カブシキ</t>
    </rPh>
    <rPh sb="13" eb="15">
      <t>ヤマネ</t>
    </rPh>
    <rPh sb="15" eb="17">
      <t>ユミ</t>
    </rPh>
    <phoneticPr fontId="3"/>
  </si>
  <si>
    <t>酒田　浩</t>
    <rPh sb="0" eb="2">
      <t>サカタ</t>
    </rPh>
    <rPh sb="3" eb="4">
      <t>ヒロシ</t>
    </rPh>
    <phoneticPr fontId="3"/>
  </si>
  <si>
    <t>下関市山の田南町1番10号</t>
  </si>
  <si>
    <t>083-249-5065</t>
  </si>
  <si>
    <t>山の田南町1番10号</t>
    <rPh sb="0" eb="1">
      <t>ヤマ</t>
    </rPh>
    <rPh sb="2" eb="4">
      <t>タミナミ</t>
    </rPh>
    <rPh sb="6" eb="7">
      <t>バン</t>
    </rPh>
    <rPh sb="9" eb="10">
      <t>ゴウ</t>
    </rPh>
    <phoneticPr fontId="3"/>
  </si>
  <si>
    <t>ｼｭｳﾛｳｹｲｿﾞｸｼｴﾝﾋﾞｰｶﾞﾀｼﾞｷﾞｮｳｼｮﾅﾅｲﾛ</t>
  </si>
  <si>
    <t>ピースフル</t>
  </si>
  <si>
    <t>ＮＰＯ法人
ネットワークプラス
北九州</t>
    <rPh sb="3" eb="5">
      <t>ホウジン</t>
    </rPh>
    <rPh sb="16" eb="19">
      <t>キタキュウシュウ</t>
    </rPh>
    <phoneticPr fontId="3"/>
  </si>
  <si>
    <t>ＮＰＯ法人
ネットワークプラス
北九州
（井上靖）</t>
    <rPh sb="3" eb="5">
      <t>ホウジン</t>
    </rPh>
    <rPh sb="16" eb="19">
      <t>キタキュウシュウ</t>
    </rPh>
    <rPh sb="21" eb="23">
      <t>イノウエ</t>
    </rPh>
    <rPh sb="23" eb="24">
      <t>ヤスシ</t>
    </rPh>
    <phoneticPr fontId="3"/>
  </si>
  <si>
    <t>辰島　圭</t>
    <rPh sb="0" eb="2">
      <t>タツシマ</t>
    </rPh>
    <rPh sb="3" eb="4">
      <t>ケイ</t>
    </rPh>
    <phoneticPr fontId="3"/>
  </si>
  <si>
    <t>下関市一の宮町二丁目13番23号</t>
  </si>
  <si>
    <t>083-242-1087</t>
  </si>
  <si>
    <t>一の宮町二丁目13番23号</t>
    <rPh sb="0" eb="1">
      <t>イチ</t>
    </rPh>
    <rPh sb="2" eb="3">
      <t>ミヤ</t>
    </rPh>
    <rPh sb="4" eb="7">
      <t>ニチョウメ</t>
    </rPh>
    <rPh sb="12" eb="13">
      <t>ゴウ</t>
    </rPh>
    <phoneticPr fontId="3"/>
  </si>
  <si>
    <t>ﾋﾟｰｽﾌﾙ</t>
  </si>
  <si>
    <t>デイジー・ワークス</t>
  </si>
  <si>
    <t>澄田大介</t>
    <rPh sb="0" eb="2">
      <t>スミダ</t>
    </rPh>
    <rPh sb="2" eb="4">
      <t>ダイスケ</t>
    </rPh>
    <phoneticPr fontId="3"/>
  </si>
  <si>
    <t>下関市菊川町大字下岡枝508番地1</t>
  </si>
  <si>
    <t>080-3569-9478</t>
  </si>
  <si>
    <t>菊川町大字下岡枝508番地1</t>
    <rPh sb="0" eb="2">
      <t>キクガワ</t>
    </rPh>
    <rPh sb="5" eb="8">
      <t>シモオカエダ</t>
    </rPh>
    <phoneticPr fontId="3"/>
  </si>
  <si>
    <t>ﾃﾞｲｼﾞｰﾜｰｸｽ</t>
  </si>
  <si>
    <t>751-0855</t>
  </si>
  <si>
    <t>ウェルビー株式会社</t>
    <rPh sb="5" eb="9">
      <t>カブシキガイシャ</t>
    </rPh>
    <phoneticPr fontId="25"/>
  </si>
  <si>
    <t>ウェルビー株式会社
（大田　誠）</t>
    <rPh sb="5" eb="9">
      <t>カブシキガイシャ</t>
    </rPh>
    <rPh sb="11" eb="13">
      <t>オオタ</t>
    </rPh>
    <rPh sb="14" eb="15">
      <t>マコト</t>
    </rPh>
    <phoneticPr fontId="25"/>
  </si>
  <si>
    <t>下関市竹崎町四丁目４番８号シーモール３階　３３５号</t>
  </si>
  <si>
    <t>083-
242-4355</t>
  </si>
  <si>
    <t>横山　美恵子</t>
    <rPh sb="3" eb="6">
      <t>ミエコ</t>
    </rPh>
    <phoneticPr fontId="3"/>
  </si>
  <si>
    <t>グループホーム
東山・小町の里</t>
    <rPh sb="8" eb="10">
      <t>ヒガシヤマ</t>
    </rPh>
    <rPh sb="11" eb="13">
      <t>コマチ</t>
    </rPh>
    <rPh sb="14" eb="15">
      <t>サト</t>
    </rPh>
    <phoneticPr fontId="29"/>
  </si>
  <si>
    <t>吉水　千賀子</t>
    <rPh sb="0" eb="2">
      <t>ヨシミズ</t>
    </rPh>
    <rPh sb="3" eb="6">
      <t>チカコ</t>
    </rPh>
    <phoneticPr fontId="29"/>
  </si>
  <si>
    <t>濵根幸江</t>
    <rPh sb="0" eb="1">
      <t>ハマ</t>
    </rPh>
    <rPh sb="1" eb="2">
      <t>ネ</t>
    </rPh>
    <rPh sb="2" eb="4">
      <t>ユキエ</t>
    </rPh>
    <phoneticPr fontId="3"/>
  </si>
  <si>
    <t>ひまわり
～太陽っ子～</t>
    <rPh sb="6" eb="8">
      <t>タイヨウ</t>
    </rPh>
    <rPh sb="9" eb="10">
      <t>コ</t>
    </rPh>
    <phoneticPr fontId="28"/>
  </si>
  <si>
    <t>ひまわり
～大地っ子～</t>
    <rPh sb="6" eb="8">
      <t>ダイチ</t>
    </rPh>
    <rPh sb="9" eb="10">
      <t>コ</t>
    </rPh>
    <phoneticPr fontId="28"/>
  </si>
  <si>
    <t>ハッピーテラス
長府教室</t>
    <rPh sb="8" eb="10">
      <t>チョウフ</t>
    </rPh>
    <rPh sb="10" eb="12">
      <t>キョウシツ</t>
    </rPh>
    <phoneticPr fontId="28"/>
  </si>
  <si>
    <t>株式会社メルシィ</t>
    <rPh sb="0" eb="4">
      <t>カブシキガイシャ</t>
    </rPh>
    <phoneticPr fontId="3"/>
  </si>
  <si>
    <t>かもん丸吉見</t>
    <rPh sb="3" eb="4">
      <t>マル</t>
    </rPh>
    <rPh sb="4" eb="6">
      <t>ヨシミ</t>
    </rPh>
    <phoneticPr fontId="3"/>
  </si>
  <si>
    <t>合同会社知養</t>
    <rPh sb="0" eb="2">
      <t>ゴウドウ</t>
    </rPh>
    <rPh sb="2" eb="4">
      <t>ガイシャ</t>
    </rPh>
    <rPh sb="4" eb="5">
      <t>チ</t>
    </rPh>
    <rPh sb="5" eb="6">
      <t>ヨウ</t>
    </rPh>
    <phoneticPr fontId="3"/>
  </si>
  <si>
    <t>運動療育センター
ぱるこ</t>
    <rPh sb="0" eb="4">
      <t>ウンドウリョウイク</t>
    </rPh>
    <phoneticPr fontId="3"/>
  </si>
  <si>
    <t>株式会社リハピス</t>
    <rPh sb="0" eb="4">
      <t>カブシキガイシャ</t>
    </rPh>
    <phoneticPr fontId="3"/>
  </si>
  <si>
    <t>ひまわり
～恵みっ子～</t>
    <rPh sb="6" eb="7">
      <t>メグ</t>
    </rPh>
    <rPh sb="9" eb="10">
      <t>コ</t>
    </rPh>
    <phoneticPr fontId="3"/>
  </si>
  <si>
    <t>ひまわり
～輝きっ子～</t>
    <rPh sb="6" eb="7">
      <t>カガヤ</t>
    </rPh>
    <rPh sb="9" eb="10">
      <t>コ</t>
    </rPh>
    <phoneticPr fontId="3"/>
  </si>
  <si>
    <t>あんじゅ</t>
  </si>
  <si>
    <t>クオーレ合同会社</t>
    <rPh sb="4" eb="8">
      <t>ゴウドウガイシャ</t>
    </rPh>
    <phoneticPr fontId="3"/>
  </si>
  <si>
    <t>ハッピーテラス
安岡教室</t>
    <rPh sb="8" eb="10">
      <t>ヤスオカ</t>
    </rPh>
    <rPh sb="10" eb="12">
      <t>キョウシツ</t>
    </rPh>
    <phoneticPr fontId="28"/>
  </si>
  <si>
    <t>一般社団法人
童仁会</t>
    <rPh sb="7" eb="8">
      <t>ワラベ</t>
    </rPh>
    <rPh sb="8" eb="9">
      <t>ジン</t>
    </rPh>
    <rPh sb="9" eb="10">
      <t>カイ</t>
    </rPh>
    <phoneticPr fontId="3"/>
  </si>
  <si>
    <t>厚南バンビ</t>
    <rPh sb="0" eb="2">
      <t>コウナン</t>
    </rPh>
    <phoneticPr fontId="3"/>
  </si>
  <si>
    <t>一般社団法人童仁会</t>
    <rPh sb="0" eb="6">
      <t>イッパンシャダンホウジン</t>
    </rPh>
    <rPh sb="6" eb="9">
      <t>ワラベジンカイ</t>
    </rPh>
    <phoneticPr fontId="3"/>
  </si>
  <si>
    <t>株式会社ＤＯＮＧＵＲＩ</t>
  </si>
  <si>
    <t>サルビアの家
FLAGSHIP</t>
    <rPh sb="5" eb="6">
      <t>イエ</t>
    </rPh>
    <phoneticPr fontId="3"/>
  </si>
  <si>
    <t>児童発達支援・放課後等デイサービスめばえ</t>
  </si>
  <si>
    <t>一般社団法人Shadow</t>
  </si>
  <si>
    <t>グランデール
ハウス</t>
  </si>
  <si>
    <t>児童発達支援・放課後等デイサービス　アルセベベ</t>
    <rPh sb="0" eb="6">
      <t>ジドウハッタツシエン</t>
    </rPh>
    <rPh sb="7" eb="11">
      <t>ホウカゴナド</t>
    </rPh>
    <phoneticPr fontId="3"/>
  </si>
  <si>
    <t>一般社団法人アルセ</t>
    <rPh sb="0" eb="6">
      <t>イッパンシャダンホウジン</t>
    </rPh>
    <phoneticPr fontId="3"/>
  </si>
  <si>
    <t>サルビアの家しゅうなん</t>
    <rPh sb="5" eb="6">
      <t>イエ</t>
    </rPh>
    <phoneticPr fontId="3"/>
  </si>
  <si>
    <t>株式会社くすの木</t>
    <rPh sb="0" eb="4">
      <t>カブシキカイシャ</t>
    </rPh>
    <rPh sb="7" eb="8">
      <t>キ</t>
    </rPh>
    <phoneticPr fontId="3"/>
  </si>
  <si>
    <t>コペルプラス
周南久米教室</t>
    <rPh sb="7" eb="11">
      <t>シュウナンクメ</t>
    </rPh>
    <rPh sb="11" eb="13">
      <t>キョウシツ</t>
    </rPh>
    <phoneticPr fontId="3"/>
  </si>
  <si>
    <t>株式会社クラ・ゼミ</t>
    <rPh sb="0" eb="4">
      <t>カブシキカイシャ</t>
    </rPh>
    <phoneticPr fontId="3"/>
  </si>
  <si>
    <t>合同会社こどもいろ</t>
    <rPh sb="0" eb="4">
      <t>ゴウドウカイシャ</t>
    </rPh>
    <phoneticPr fontId="3"/>
  </si>
  <si>
    <t>デイサービス
セービング浜町</t>
    <rPh sb="12" eb="14">
      <t>ハママチ</t>
    </rPh>
    <phoneticPr fontId="3"/>
  </si>
  <si>
    <t>株式会社セービング</t>
    <rPh sb="0" eb="4">
      <t>カブシキガイシャ</t>
    </rPh>
    <phoneticPr fontId="3"/>
  </si>
  <si>
    <t>株式会社セービング（近藤和正）</t>
    <rPh sb="10" eb="12">
      <t>コンドウ</t>
    </rPh>
    <rPh sb="12" eb="14">
      <t>カズマサ</t>
    </rPh>
    <phoneticPr fontId="3"/>
  </si>
  <si>
    <t>新居田　義幸</t>
    <rPh sb="0" eb="3">
      <t>ニイダ</t>
    </rPh>
    <rPh sb="4" eb="6">
      <t>ヨシユキ</t>
    </rPh>
    <phoneticPr fontId="3"/>
  </si>
  <si>
    <t>宇部市浜町2-4-11</t>
  </si>
  <si>
    <t>755-0065</t>
  </si>
  <si>
    <t>0836-35-5077</t>
  </si>
  <si>
    <t>浜町2-4-11</t>
  </si>
  <si>
    <t>ﾃﾞｲｻｰﾋﾞｽｾｰﾋﾞﾝｸﾞﾊﾏﾁｮｳ</t>
  </si>
  <si>
    <t>障害者支援センターこころ</t>
    <rPh sb="0" eb="3">
      <t>ショウガイシャ</t>
    </rPh>
    <rPh sb="3" eb="5">
      <t>シエン</t>
    </rPh>
    <phoneticPr fontId="3"/>
  </si>
  <si>
    <t>合同会社障害者支援センターこころ</t>
    <rPh sb="0" eb="4">
      <t>ゴウドウガイシャ</t>
    </rPh>
    <rPh sb="4" eb="7">
      <t>ショウガイシャ</t>
    </rPh>
    <rPh sb="7" eb="9">
      <t>シエン</t>
    </rPh>
    <phoneticPr fontId="3"/>
  </si>
  <si>
    <t>合同会社障害者支援センターこころ
（宇多村　忍）</t>
    <rPh sb="0" eb="4">
      <t>ゴウドウガイシャ</t>
    </rPh>
    <rPh sb="4" eb="7">
      <t>ショウガイシャ</t>
    </rPh>
    <rPh sb="7" eb="9">
      <t>シエン</t>
    </rPh>
    <rPh sb="18" eb="21">
      <t>ウタムラ</t>
    </rPh>
    <rPh sb="22" eb="23">
      <t>シノブ</t>
    </rPh>
    <phoneticPr fontId="3"/>
  </si>
  <si>
    <t>宇多村　忍</t>
    <rPh sb="0" eb="3">
      <t>ウタムラ</t>
    </rPh>
    <rPh sb="4" eb="5">
      <t>シノブ</t>
    </rPh>
    <phoneticPr fontId="3"/>
  </si>
  <si>
    <t>宇部市西平原二丁目5-5</t>
  </si>
  <si>
    <t>0836-
43-7278</t>
  </si>
  <si>
    <t>西平原二丁目5-5</t>
    <rPh sb="0" eb="1">
      <t>ニシ</t>
    </rPh>
    <rPh sb="1" eb="3">
      <t>ヒラハラ</t>
    </rPh>
    <rPh sb="3" eb="6">
      <t>ニチョウメ</t>
    </rPh>
    <phoneticPr fontId="3"/>
  </si>
  <si>
    <t>ｼｮｳｶﾞｲｼｬｼｴﾝｾﾝﾀｰｺｺﾛ</t>
  </si>
  <si>
    <t>ワークプレイス
中川</t>
    <rPh sb="8" eb="10">
      <t>ナカガワ</t>
    </rPh>
    <phoneticPr fontId="3"/>
  </si>
  <si>
    <t>古賀　りか子</t>
    <rPh sb="0" eb="2">
      <t>コガ</t>
    </rPh>
    <rPh sb="5" eb="6">
      <t>コ</t>
    </rPh>
    <phoneticPr fontId="3"/>
  </si>
  <si>
    <t>山陽小野田市中川二丁目2-20</t>
  </si>
  <si>
    <t>756-0038</t>
  </si>
  <si>
    <t>0836-
43-6457</t>
  </si>
  <si>
    <t>中川二丁目2-20</t>
    <rPh sb="0" eb="2">
      <t>ナカガワ</t>
    </rPh>
    <rPh sb="2" eb="5">
      <t>ニチョウメ</t>
    </rPh>
    <phoneticPr fontId="3"/>
  </si>
  <si>
    <t>ﾜｰｸﾌﾟﾚｲｽﾅｶｶﾞﾜ</t>
  </si>
  <si>
    <t>Ｂ型バンビ</t>
    <rPh sb="1" eb="2">
      <t>ガタ</t>
    </rPh>
    <phoneticPr fontId="3"/>
  </si>
  <si>
    <t>一般社団法人
童仁会</t>
    <rPh sb="0" eb="6">
      <t>イッパンシャダンホウジン</t>
    </rPh>
    <rPh sb="7" eb="10">
      <t>ドウジンカイ</t>
    </rPh>
    <phoneticPr fontId="3"/>
  </si>
  <si>
    <t>一般社団法人
童仁会
（池田　亜美）</t>
    <rPh sb="12" eb="14">
      <t>イケダ</t>
    </rPh>
    <rPh sb="15" eb="17">
      <t>アミ</t>
    </rPh>
    <phoneticPr fontId="3"/>
  </si>
  <si>
    <t>池田　亜美</t>
    <rPh sb="0" eb="2">
      <t>イケダ</t>
    </rPh>
    <rPh sb="3" eb="5">
      <t>アミ</t>
    </rPh>
    <phoneticPr fontId="3"/>
  </si>
  <si>
    <t>宇部市寿町2丁目6-28</t>
  </si>
  <si>
    <t>755-0041</t>
  </si>
  <si>
    <t>0836-
43-7337</t>
  </si>
  <si>
    <t>寿町2丁目6-28</t>
  </si>
  <si>
    <t>ﾋﾞｰｶﾞﾀﾊﾞﾝﾋﾞ</t>
  </si>
  <si>
    <t>理創舎</t>
    <rPh sb="0" eb="3">
      <t>リソウシャ</t>
    </rPh>
    <phoneticPr fontId="3"/>
  </si>
  <si>
    <t>合同会社
理創舎</t>
    <rPh sb="0" eb="4">
      <t>ゴウドウガイシャ</t>
    </rPh>
    <rPh sb="5" eb="8">
      <t>リソウシャ</t>
    </rPh>
    <phoneticPr fontId="3"/>
  </si>
  <si>
    <t>合同会社
理創舎
（日比野　理恵）</t>
    <rPh sb="0" eb="4">
      <t>ゴウドウガイシャ</t>
    </rPh>
    <rPh sb="5" eb="8">
      <t>リソウシャ</t>
    </rPh>
    <rPh sb="10" eb="13">
      <t>ヒビノ</t>
    </rPh>
    <rPh sb="14" eb="16">
      <t>リエ</t>
    </rPh>
    <phoneticPr fontId="3"/>
  </si>
  <si>
    <t>山口市下竪小路79番地 森脇ビル305</t>
  </si>
  <si>
    <t>753-
0034</t>
  </si>
  <si>
    <t>090-6838-6667</t>
  </si>
  <si>
    <t>下竪小路79番地 森脇ビル305</t>
    <rPh sb="9" eb="11">
      <t>モリワキ</t>
    </rPh>
    <phoneticPr fontId="3"/>
  </si>
  <si>
    <t>ﾘｿｳｼｬ</t>
  </si>
  <si>
    <t>メタゲーム下松</t>
    <rPh sb="5" eb="7">
      <t>クダマツ</t>
    </rPh>
    <phoneticPr fontId="3"/>
  </si>
  <si>
    <t>ＮＰＯ法人
ＮＯ　ＢＯＲＤＥＲ</t>
    <rPh sb="3" eb="5">
      <t>ホウジン</t>
    </rPh>
    <phoneticPr fontId="3"/>
  </si>
  <si>
    <t>ＮＰＯ法人
ＮＯ　ＢＯＲＤＥＲ
（松本　奈津美）</t>
    <rPh sb="17" eb="19">
      <t>マツモト</t>
    </rPh>
    <rPh sb="20" eb="23">
      <t>ナツミ</t>
    </rPh>
    <phoneticPr fontId="3"/>
  </si>
  <si>
    <t>中村　二朗</t>
    <rPh sb="0" eb="2">
      <t>ナカムラ</t>
    </rPh>
    <rPh sb="3" eb="5">
      <t>ジロウ</t>
    </rPh>
    <phoneticPr fontId="3"/>
  </si>
  <si>
    <t>下松市北斗町5-14</t>
  </si>
  <si>
    <t>744-0012</t>
  </si>
  <si>
    <t>0833-
44-7811</t>
  </si>
  <si>
    <t>北斗町5-14</t>
    <rPh sb="0" eb="3">
      <t>ホクトチョウ</t>
    </rPh>
    <phoneticPr fontId="3"/>
  </si>
  <si>
    <t>ﾒﾀｹﾞｰﾑｸﾀﾞﾏﾂ</t>
  </si>
  <si>
    <t>田布施あけぼの園</t>
    <rPh sb="0" eb="3">
      <t>タブセ</t>
    </rPh>
    <rPh sb="7" eb="8">
      <t>エン</t>
    </rPh>
    <phoneticPr fontId="3"/>
  </si>
  <si>
    <t>社会福祉法人
大和福祉会</t>
    <rPh sb="0" eb="6">
      <t>シャカイフクシホウジン</t>
    </rPh>
    <rPh sb="7" eb="9">
      <t>ヤマト</t>
    </rPh>
    <rPh sb="9" eb="12">
      <t>フクシカイ</t>
    </rPh>
    <phoneticPr fontId="3"/>
  </si>
  <si>
    <t>社会福祉法人
大和福祉会
（永廣　重元）</t>
    <rPh sb="0" eb="6">
      <t>シャカイフクシホウジン</t>
    </rPh>
    <rPh sb="7" eb="9">
      <t>ヤマト</t>
    </rPh>
    <rPh sb="9" eb="12">
      <t>フクシカイ</t>
    </rPh>
    <phoneticPr fontId="3"/>
  </si>
  <si>
    <t>熊毛郡田布施町大字下田布施750-1</t>
  </si>
  <si>
    <t>742-1511</t>
  </si>
  <si>
    <t>0820-
25-0707</t>
  </si>
  <si>
    <t>大字下田布施750-1</t>
    <rPh sb="0" eb="2">
      <t>オオアザ</t>
    </rPh>
    <rPh sb="2" eb="6">
      <t>シモタブセ</t>
    </rPh>
    <phoneticPr fontId="3"/>
  </si>
  <si>
    <t>ﾀﾌﾞｾｱｹﾎﾞﾉｴﾝ</t>
  </si>
  <si>
    <t>三藤　賢次</t>
    <rPh sb="0" eb="2">
      <t>ミトウ</t>
    </rPh>
    <rPh sb="3" eb="5">
      <t>ケンジ</t>
    </rPh>
    <phoneticPr fontId="3"/>
  </si>
  <si>
    <t>徳本　福子</t>
    <rPh sb="0" eb="2">
      <t>トクモト</t>
    </rPh>
    <rPh sb="3" eb="5">
      <t>フクコ</t>
    </rPh>
    <phoneticPr fontId="3"/>
  </si>
  <si>
    <t>日中支援型
グループホーム
私の家</t>
    <rPh sb="0" eb="5">
      <t>ニッチュウシエンガタ</t>
    </rPh>
    <rPh sb="14" eb="15">
      <t>ワタシ</t>
    </rPh>
    <rPh sb="16" eb="17">
      <t>イエ</t>
    </rPh>
    <phoneticPr fontId="3"/>
  </si>
  <si>
    <t>矢原　茜</t>
    <rPh sb="0" eb="2">
      <t>ヤハラ</t>
    </rPh>
    <rPh sb="3" eb="4">
      <t>アカネ</t>
    </rPh>
    <phoneticPr fontId="3"/>
  </si>
  <si>
    <t>宇部市浜田3-1-6</t>
  </si>
  <si>
    <t xml:space="preserve">755-0806 </t>
  </si>
  <si>
    <t>0836-38-8111</t>
  </si>
  <si>
    <t>日中サービス支援型
ショートステイ</t>
  </si>
  <si>
    <t>浜田3-1-6</t>
    <rPh sb="0" eb="2">
      <t>ハマダ</t>
    </rPh>
    <phoneticPr fontId="3"/>
  </si>
  <si>
    <t>ﾆｯﾁｭｳｼｴﾝｶﾞﾀｸﾞﾙｰﾌﾟﾎｰﾑﾜﾀｼﾉｲｴ</t>
  </si>
  <si>
    <t>とわ光</t>
    <rPh sb="2" eb="3">
      <t>ヒカリ</t>
    </rPh>
    <phoneticPr fontId="3"/>
  </si>
  <si>
    <t>株式会社
中村鉄工所</t>
    <rPh sb="0" eb="4">
      <t>カブシキガイシャ</t>
    </rPh>
    <rPh sb="5" eb="10">
      <t>ナカムラテッコウショ</t>
    </rPh>
    <phoneticPr fontId="3"/>
  </si>
  <si>
    <t>株式会社
中村鉄工所
(中村毅一郎)</t>
    <rPh sb="0" eb="4">
      <t>カブシキガイシャ</t>
    </rPh>
    <rPh sb="5" eb="10">
      <t>ナカムラテッコウショ</t>
    </rPh>
    <rPh sb="12" eb="14">
      <t>ナカムラ</t>
    </rPh>
    <rPh sb="14" eb="15">
      <t>ツヨシ</t>
    </rPh>
    <rPh sb="15" eb="17">
      <t>イチロウ</t>
    </rPh>
    <phoneticPr fontId="3"/>
  </si>
  <si>
    <t>福田　浩志</t>
    <rPh sb="0" eb="2">
      <t>フクダ</t>
    </rPh>
    <rPh sb="3" eb="4">
      <t>コウ</t>
    </rPh>
    <rPh sb="4" eb="5">
      <t>シ</t>
    </rPh>
    <phoneticPr fontId="3"/>
  </si>
  <si>
    <t>光市島田2丁目22番11号</t>
  </si>
  <si>
    <t>743-0063</t>
  </si>
  <si>
    <t>0833-74-1611</t>
  </si>
  <si>
    <t>島田2丁目22番11号</t>
    <rPh sb="0" eb="2">
      <t>シマタ</t>
    </rPh>
    <rPh sb="3" eb="5">
      <t>チョウメ</t>
    </rPh>
    <rPh sb="7" eb="8">
      <t>バン</t>
    </rPh>
    <rPh sb="10" eb="11">
      <t>ゴウ</t>
    </rPh>
    <phoneticPr fontId="3"/>
  </si>
  <si>
    <t>ﾄﾜﾋｶﾘ</t>
  </si>
  <si>
    <t>こむぎ山口
グループホーム</t>
    <rPh sb="3" eb="5">
      <t>ヤマグチ</t>
    </rPh>
    <phoneticPr fontId="14"/>
  </si>
  <si>
    <t>株式会社
こむぎ</t>
    <rPh sb="0" eb="4">
      <t>カブシキガイシャ</t>
    </rPh>
    <phoneticPr fontId="14"/>
  </si>
  <si>
    <t>株式会社
こむぎ
(佐野　貴子)</t>
    <rPh sb="0" eb="4">
      <t>カブシキガイシャ</t>
    </rPh>
    <rPh sb="10" eb="12">
      <t>サノ</t>
    </rPh>
    <rPh sb="13" eb="15">
      <t>タカコ</t>
    </rPh>
    <phoneticPr fontId="14"/>
  </si>
  <si>
    <t>グループホーム
田布施</t>
    <rPh sb="8" eb="11">
      <t>タブセ</t>
    </rPh>
    <phoneticPr fontId="3"/>
  </si>
  <si>
    <t>永廣　彰子</t>
    <rPh sb="0" eb="2">
      <t>ナガヒロ</t>
    </rPh>
    <rPh sb="3" eb="4">
      <t>ショウ</t>
    </rPh>
    <rPh sb="4" eb="5">
      <t>コ</t>
    </rPh>
    <phoneticPr fontId="14"/>
  </si>
  <si>
    <t>熊毛郡田布施町下田布施750-1</t>
  </si>
  <si>
    <t>0820-25-1111</t>
  </si>
  <si>
    <t>下田布施750-1</t>
    <rPh sb="0" eb="4">
      <t>シモタブセ</t>
    </rPh>
    <phoneticPr fontId="3"/>
  </si>
  <si>
    <t>ｸﾞﾙｰﾌﾟﾎｰﾑﾀﾌﾞｾ</t>
  </si>
  <si>
    <t>ﾊｯﾋﾟｰﾃﾞｻﾞｲﾝ</t>
    <phoneticPr fontId="3"/>
  </si>
  <si>
    <t>ﾌｧｲﾝｼｭｳﾛｳﾙｰﾑ</t>
    <phoneticPr fontId="3"/>
  </si>
  <si>
    <t>ｺﾑｷﾞﾔﾏｸﾞﾁｸﾞﾙｰﾌﾟﾎｰﾑ</t>
    <phoneticPr fontId="3"/>
  </si>
  <si>
    <t>秋根東町3-39</t>
  </si>
  <si>
    <t>富任町一丁目4番5号</t>
  </si>
  <si>
    <t>稗田北町10-27　ＹＫビル1階</t>
  </si>
  <si>
    <t>稗田西町23番2号</t>
  </si>
  <si>
    <t>大字冨任131番地</t>
  </si>
  <si>
    <t>一の宮本町一丁目7番17号</t>
  </si>
  <si>
    <t>社会福祉法人
親生会
（杉本　繫雄）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5" eb="17">
      <t>シゲオ</t>
    </rPh>
    <phoneticPr fontId="3"/>
  </si>
  <si>
    <t>高本一朗</t>
    <rPh sb="0" eb="2">
      <t>タカモト</t>
    </rPh>
    <rPh sb="2" eb="4">
      <t>イチロウ</t>
    </rPh>
    <phoneticPr fontId="3"/>
  </si>
  <si>
    <t>社会福祉法人
施福会
(田縁　和明)</t>
    <rPh sb="12" eb="13">
      <t>タ</t>
    </rPh>
    <rPh sb="13" eb="14">
      <t>エン</t>
    </rPh>
    <rPh sb="15" eb="17">
      <t>カズアキ</t>
    </rPh>
    <phoneticPr fontId="3"/>
  </si>
  <si>
    <t>小松　貴彦</t>
    <rPh sb="0" eb="2">
      <t>コマツ</t>
    </rPh>
    <rPh sb="3" eb="5">
      <t>タカヒコ</t>
    </rPh>
    <phoneticPr fontId="3"/>
  </si>
  <si>
    <t>ＮＰＯ法人
ｆｅｌｉｃｅ
（河村　未紀）</t>
    <rPh sb="3" eb="5">
      <t>ホウジン</t>
    </rPh>
    <rPh sb="14" eb="16">
      <t>カワムラ</t>
    </rPh>
    <rPh sb="17" eb="18">
      <t>ミ</t>
    </rPh>
    <rPh sb="18" eb="19">
      <t>キ</t>
    </rPh>
    <phoneticPr fontId="3"/>
  </si>
  <si>
    <t>株式会社アズユー</t>
    <rPh sb="0" eb="4">
      <t>カブシキガイシャ</t>
    </rPh>
    <phoneticPr fontId="1"/>
  </si>
  <si>
    <t>株式会社アズユー
（道祖悟史）</t>
    <rPh sb="0" eb="4">
      <t>カブシキガイシャ</t>
    </rPh>
    <rPh sb="10" eb="12">
      <t>ミチソ</t>
    </rPh>
    <rPh sb="12" eb="14">
      <t>サトシ</t>
    </rPh>
    <phoneticPr fontId="1"/>
  </si>
  <si>
    <t>株式会社
千寿</t>
    <rPh sb="0" eb="2">
      <t>カブシキ</t>
    </rPh>
    <rPh sb="5" eb="7">
      <t>センジュ</t>
    </rPh>
    <phoneticPr fontId="14"/>
  </si>
  <si>
    <t>株式会社
千寿
（長沼　幸忠）</t>
    <rPh sb="0" eb="2">
      <t>カブシキ</t>
    </rPh>
    <rPh sb="9" eb="11">
      <t>ナガヌマ</t>
    </rPh>
    <rPh sb="12" eb="14">
      <t>ユキタダ</t>
    </rPh>
    <phoneticPr fontId="14"/>
  </si>
  <si>
    <t>児童デイサービス・
バンビ
B型バンビ</t>
    <rPh sb="0" eb="2">
      <t>ジドウ</t>
    </rPh>
    <rPh sb="15" eb="16">
      <t>ガタ</t>
    </rPh>
    <phoneticPr fontId="2"/>
  </si>
  <si>
    <t>所在地</t>
    <phoneticPr fontId="3"/>
  </si>
  <si>
    <t>長谷川麻紀子</t>
    <rPh sb="0" eb="3">
      <t>ハセガワ</t>
    </rPh>
    <rPh sb="3" eb="6">
      <t>マキコ</t>
    </rPh>
    <phoneticPr fontId="3"/>
  </si>
  <si>
    <t>聴覚障害者
生活支援センター
こすもすの家</t>
    <rPh sb="0" eb="2">
      <t>チョウカク</t>
    </rPh>
    <rPh sb="2" eb="5">
      <t>ショウガイシャ</t>
    </rPh>
    <rPh sb="6" eb="8">
      <t>セイカツ</t>
    </rPh>
    <rPh sb="8" eb="10">
      <t>シエン</t>
    </rPh>
    <rPh sb="20" eb="21">
      <t>イエ</t>
    </rPh>
    <phoneticPr fontId="3"/>
  </si>
  <si>
    <r>
      <rPr>
        <sz val="9"/>
        <rFont val="ＭＳ Ｐ明朝"/>
        <family val="1"/>
        <charset val="128"/>
      </rPr>
      <t>自立生活援助事業所</t>
    </r>
    <r>
      <rPr>
        <sz val="10"/>
        <rFont val="ＭＳ Ｐ明朝"/>
        <family val="1"/>
        <charset val="128"/>
      </rPr>
      <t xml:space="preserve">
トイロ</t>
    </r>
    <rPh sb="0" eb="2">
      <t>ジリツ</t>
    </rPh>
    <rPh sb="2" eb="4">
      <t>セイカツ</t>
    </rPh>
    <rPh sb="4" eb="6">
      <t>エンジョ</t>
    </rPh>
    <rPh sb="6" eb="9">
      <t>ジギョウショ</t>
    </rPh>
    <phoneticPr fontId="3"/>
  </si>
  <si>
    <r>
      <rPr>
        <sz val="9"/>
        <rFont val="ＭＳ Ｐ明朝"/>
        <family val="1"/>
        <charset val="128"/>
      </rPr>
      <t>特定非営利活動法人</t>
    </r>
    <r>
      <rPr>
        <sz val="10"/>
        <rFont val="ＭＳ Ｐ明朝"/>
        <family val="1"/>
        <charset val="128"/>
      </rPr>
      <t xml:space="preserve">
青空</t>
    </r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アオゾラ</t>
    </rPh>
    <phoneticPr fontId="14"/>
  </si>
  <si>
    <r>
      <rPr>
        <sz val="9"/>
        <rFont val="ＭＳ Ｐ明朝"/>
        <family val="1"/>
        <charset val="128"/>
      </rPr>
      <t>特定非営利活動法人</t>
    </r>
    <r>
      <rPr>
        <sz val="10"/>
        <rFont val="ＭＳ Ｐ明朝"/>
        <family val="1"/>
        <charset val="128"/>
      </rPr>
      <t xml:space="preserve">
青空
（山田孝之）</t>
    </r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アオゾラ</t>
    </rPh>
    <rPh sb="14" eb="16">
      <t>ヤマダ</t>
    </rPh>
    <rPh sb="16" eb="18">
      <t>タカユキ</t>
    </rPh>
    <phoneticPr fontId="14"/>
  </si>
  <si>
    <t>ソーシャル
インクルー
株式会社
（松下　展千）</t>
    <rPh sb="18" eb="20">
      <t>マツシタ</t>
    </rPh>
    <rPh sb="21" eb="22">
      <t>テン</t>
    </rPh>
    <rPh sb="22" eb="23">
      <t>セン</t>
    </rPh>
    <phoneticPr fontId="3"/>
  </si>
  <si>
    <t>ソーシャル
インクルー
株式会社</t>
    <phoneticPr fontId="3"/>
  </si>
  <si>
    <r>
      <rPr>
        <sz val="9"/>
        <rFont val="ＭＳ Ｐ明朝"/>
        <family val="1"/>
        <charset val="128"/>
      </rPr>
      <t>特定非営利活動法人</t>
    </r>
    <r>
      <rPr>
        <sz val="10"/>
        <rFont val="ＭＳ Ｐ明朝"/>
        <family val="1"/>
        <charset val="128"/>
      </rPr>
      <t xml:space="preserve">
優喜会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</si>
</sst>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</font>
    <font>
      <sz val="9"/>
      <name val="ＭＳ ゴシック"/>
      <family val="3"/>
    </font>
    <font>
      <sz val="9"/>
      <color indexed="8"/>
      <name val="ＭＳ ゴシック"/>
      <family val="3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9"/>
      <color indexed="10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</font>
    <font>
      <strike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</font>
    <font>
      <sz val="8.5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trike/>
      <sz val="10"/>
      <color theme="1"/>
      <name val="ＭＳ Ｐ明朝"/>
      <family val="1"/>
      <charset val="128"/>
    </font>
    <font>
      <strike/>
      <sz val="9"/>
      <color theme="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strike/>
      <sz val="12"/>
      <name val="ＭＳ Ｐ明朝"/>
      <family val="1"/>
      <charset val="128"/>
    </font>
    <font>
      <sz val="11"/>
      <name val="ＭＳ Ｐ明朝"/>
      <family val="1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634">
    <xf numFmtId="0" fontId="0" fillId="0" borderId="0" xfId="0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8" fillId="2" borderId="2" xfId="0" applyFont="1" applyFill="1" applyBorder="1">
      <alignment vertical="center"/>
    </xf>
    <xf numFmtId="0" fontId="18" fillId="2" borderId="3" xfId="0" applyFont="1" applyFill="1" applyBorder="1" applyAlignment="1">
      <alignment horizontal="right" vertical="center"/>
    </xf>
    <xf numFmtId="38" fontId="18" fillId="2" borderId="1" xfId="1" applyFont="1" applyFill="1" applyBorder="1">
      <alignment vertical="center"/>
    </xf>
    <xf numFmtId="0" fontId="18" fillId="2" borderId="4" xfId="0" applyFont="1" applyFill="1" applyBorder="1" applyAlignment="1">
      <alignment horizontal="right" vertical="center"/>
    </xf>
    <xf numFmtId="0" fontId="18" fillId="2" borderId="5" xfId="0" applyFont="1" applyFill="1" applyBorder="1">
      <alignment vertical="center"/>
    </xf>
    <xf numFmtId="0" fontId="18" fillId="2" borderId="6" xfId="0" applyFont="1" applyFill="1" applyBorder="1" applyAlignment="1">
      <alignment horizontal="right" vertical="center"/>
    </xf>
    <xf numFmtId="38" fontId="18" fillId="2" borderId="4" xfId="1" applyFont="1" applyFill="1" applyBorder="1">
      <alignment vertical="center"/>
    </xf>
    <xf numFmtId="0" fontId="18" fillId="2" borderId="70" xfId="3" applyFont="1" applyFill="1" applyBorder="1" applyAlignment="1">
      <alignment horizontal="left" vertical="center" wrapText="1"/>
    </xf>
    <xf numFmtId="0" fontId="18" fillId="2" borderId="70" xfId="0" applyFont="1" applyFill="1" applyBorder="1" applyAlignment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7" fillId="2" borderId="8" xfId="0" applyFont="1" applyFill="1" applyBorder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7" fillId="2" borderId="1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5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7" fillId="2" borderId="19" xfId="0" applyFont="1" applyFill="1" applyBorder="1">
      <alignment vertical="center"/>
    </xf>
    <xf numFmtId="0" fontId="21" fillId="2" borderId="20" xfId="0" applyFont="1" applyFill="1" applyBorder="1" applyAlignment="1">
      <alignment horizontal="center" vertical="center"/>
    </xf>
    <xf numFmtId="0" fontId="20" fillId="2" borderId="21" xfId="0" applyFont="1" applyFill="1" applyBorder="1">
      <alignment vertical="center"/>
    </xf>
    <xf numFmtId="0" fontId="19" fillId="2" borderId="22" xfId="0" applyFont="1" applyFill="1" applyBorder="1" applyAlignment="1">
      <alignment horizontal="center" vertical="center"/>
    </xf>
    <xf numFmtId="0" fontId="17" fillId="2" borderId="15" xfId="0" applyFont="1" applyFill="1" applyBorder="1">
      <alignment vertical="center"/>
    </xf>
    <xf numFmtId="0" fontId="21" fillId="2" borderId="23" xfId="0" applyFont="1" applyFill="1" applyBorder="1" applyAlignment="1">
      <alignment horizontal="center" vertical="center"/>
    </xf>
    <xf numFmtId="0" fontId="20" fillId="2" borderId="24" xfId="0" applyFont="1" applyFill="1" applyBorder="1">
      <alignment vertical="center"/>
    </xf>
    <xf numFmtId="0" fontId="18" fillId="3" borderId="25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 wrapText="1"/>
    </xf>
    <xf numFmtId="0" fontId="18" fillId="3" borderId="27" xfId="3" applyFont="1" applyFill="1" applyBorder="1" applyAlignment="1">
      <alignment horizontal="center" vertical="center"/>
    </xf>
    <xf numFmtId="49" fontId="18" fillId="3" borderId="71" xfId="3" applyNumberFormat="1" applyFont="1" applyFill="1" applyBorder="1" applyAlignment="1">
      <alignment horizontal="center" vertical="center" wrapText="1"/>
    </xf>
    <xf numFmtId="49" fontId="18" fillId="3" borderId="72" xfId="3" applyNumberFormat="1" applyFont="1" applyFill="1" applyBorder="1" applyAlignment="1">
      <alignment horizontal="center" vertical="center" wrapText="1"/>
    </xf>
    <xf numFmtId="0" fontId="18" fillId="3" borderId="72" xfId="3" applyFont="1" applyFill="1" applyBorder="1" applyAlignment="1">
      <alignment horizontal="center" vertical="center"/>
    </xf>
    <xf numFmtId="49" fontId="18" fillId="3" borderId="73" xfId="3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1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8" fillId="3" borderId="26" xfId="3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center"/>
    </xf>
    <xf numFmtId="49" fontId="18" fillId="2" borderId="74" xfId="3" applyNumberFormat="1" applyFont="1" applyFill="1" applyBorder="1" applyAlignment="1">
      <alignment horizontal="left" vertical="center" wrapText="1"/>
    </xf>
    <xf numFmtId="0" fontId="16" fillId="2" borderId="0" xfId="0" applyFont="1" applyFill="1">
      <alignment vertical="center"/>
    </xf>
    <xf numFmtId="0" fontId="10" fillId="2" borderId="28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8" fillId="0" borderId="29" xfId="3" applyFont="1" applyFill="1" applyBorder="1" applyAlignment="1">
      <alignment horizontal="distributed" vertical="center" wrapText="1"/>
    </xf>
    <xf numFmtId="0" fontId="8" fillId="0" borderId="30" xfId="3" applyFont="1" applyFill="1" applyBorder="1" applyAlignment="1">
      <alignment horizontal="distributed" vertical="center" wrapText="1"/>
    </xf>
    <xf numFmtId="0" fontId="8" fillId="0" borderId="30" xfId="3" applyFont="1" applyFill="1" applyBorder="1" applyAlignment="1">
      <alignment horizontal="left" vertical="center" wrapText="1"/>
    </xf>
    <xf numFmtId="176" fontId="8" fillId="0" borderId="30" xfId="3" applyNumberFormat="1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left" vertical="center" wrapText="1"/>
    </xf>
    <xf numFmtId="49" fontId="8" fillId="0" borderId="70" xfId="3" applyNumberFormat="1" applyFont="1" applyFill="1" applyBorder="1" applyAlignment="1">
      <alignment horizontal="left" vertical="center" wrapText="1"/>
    </xf>
    <xf numFmtId="0" fontId="8" fillId="0" borderId="70" xfId="3" applyFont="1" applyFill="1" applyBorder="1" applyAlignment="1">
      <alignment horizontal="left" vertical="center" wrapText="1"/>
    </xf>
    <xf numFmtId="0" fontId="8" fillId="0" borderId="70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8" fillId="0" borderId="32" xfId="3" applyFont="1" applyFill="1" applyBorder="1" applyAlignment="1">
      <alignment horizontal="distributed" vertical="center" wrapText="1"/>
    </xf>
    <xf numFmtId="0" fontId="8" fillId="0" borderId="33" xfId="3" applyFont="1" applyFill="1" applyBorder="1" applyAlignment="1">
      <alignment horizontal="distributed" vertical="center" wrapText="1"/>
    </xf>
    <xf numFmtId="0" fontId="8" fillId="0" borderId="33" xfId="3" applyFont="1" applyFill="1" applyBorder="1" applyAlignment="1">
      <alignment horizontal="left" vertical="center" wrapText="1"/>
    </xf>
    <xf numFmtId="176" fontId="8" fillId="0" borderId="33" xfId="3" applyNumberFormat="1" applyFont="1" applyFill="1" applyBorder="1" applyAlignment="1">
      <alignment horizontal="center" vertical="center" shrinkToFit="1"/>
    </xf>
    <xf numFmtId="0" fontId="8" fillId="0" borderId="34" xfId="3" applyFont="1" applyFill="1" applyBorder="1" applyAlignment="1">
      <alignment horizontal="left" vertical="center" wrapText="1"/>
    </xf>
    <xf numFmtId="49" fontId="8" fillId="0" borderId="76" xfId="3" applyNumberFormat="1" applyFont="1" applyFill="1" applyBorder="1" applyAlignment="1">
      <alignment horizontal="left" vertical="center" wrapText="1"/>
    </xf>
    <xf numFmtId="0" fontId="8" fillId="0" borderId="76" xfId="3" applyFont="1" applyFill="1" applyBorder="1" applyAlignment="1">
      <alignment horizontal="left" vertical="center" wrapText="1"/>
    </xf>
    <xf numFmtId="0" fontId="8" fillId="0" borderId="76" xfId="0" applyFont="1" applyFill="1" applyBorder="1" applyAlignment="1">
      <alignment vertical="center"/>
    </xf>
    <xf numFmtId="0" fontId="8" fillId="0" borderId="77" xfId="0" applyFont="1" applyFill="1" applyBorder="1" applyAlignment="1">
      <alignment vertical="center"/>
    </xf>
    <xf numFmtId="0" fontId="8" fillId="0" borderId="38" xfId="3" applyFont="1" applyFill="1" applyBorder="1" applyAlignment="1">
      <alignment horizontal="left" vertical="center" wrapText="1"/>
    </xf>
    <xf numFmtId="0" fontId="8" fillId="0" borderId="81" xfId="3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>
      <alignment vertical="center"/>
    </xf>
    <xf numFmtId="0" fontId="8" fillId="3" borderId="2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49" fontId="8" fillId="3" borderId="87" xfId="3" applyNumberFormat="1" applyFont="1" applyFill="1" applyBorder="1" applyAlignment="1">
      <alignment horizontal="center" vertical="center" wrapText="1"/>
    </xf>
    <xf numFmtId="49" fontId="8" fillId="3" borderId="88" xfId="3" applyNumberFormat="1" applyFont="1" applyFill="1" applyBorder="1" applyAlignment="1">
      <alignment horizontal="center" vertical="center" wrapText="1"/>
    </xf>
    <xf numFmtId="0" fontId="8" fillId="3" borderId="88" xfId="3" applyFont="1" applyFill="1" applyBorder="1" applyAlignment="1">
      <alignment horizontal="center" vertical="center"/>
    </xf>
    <xf numFmtId="49" fontId="8" fillId="3" borderId="89" xfId="3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>
      <alignment vertical="center"/>
    </xf>
    <xf numFmtId="0" fontId="8" fillId="3" borderId="43" xfId="3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8" fillId="2" borderId="44" xfId="0" applyFont="1" applyFill="1" applyBorder="1" applyAlignment="1">
      <alignment horizontal="right" vertical="center"/>
    </xf>
    <xf numFmtId="0" fontId="18" fillId="2" borderId="45" xfId="0" applyFont="1" applyFill="1" applyBorder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8" fillId="0" borderId="47" xfId="3" applyFont="1" applyFill="1" applyBorder="1" applyAlignment="1">
      <alignment horizontal="left" vertical="center" wrapText="1"/>
    </xf>
    <xf numFmtId="0" fontId="8" fillId="0" borderId="48" xfId="3" applyFont="1" applyFill="1" applyBorder="1" applyAlignment="1">
      <alignment horizontal="left" vertical="center" wrapText="1"/>
    </xf>
    <xf numFmtId="0" fontId="23" fillId="2" borderId="0" xfId="0" applyFont="1" applyFill="1">
      <alignment vertical="center"/>
    </xf>
    <xf numFmtId="0" fontId="8" fillId="3" borderId="1" xfId="3" applyFont="1" applyFill="1" applyBorder="1" applyAlignment="1">
      <alignment horizontal="center" vertical="center" wrapText="1" shrinkToFi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0" fontId="8" fillId="2" borderId="4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8" fillId="0" borderId="40" xfId="3" applyFont="1" applyFill="1" applyBorder="1" applyAlignment="1">
      <alignment horizontal="distributed" vertical="center" wrapText="1"/>
    </xf>
    <xf numFmtId="0" fontId="8" fillId="0" borderId="38" xfId="3" applyFont="1" applyFill="1" applyBorder="1" applyAlignment="1">
      <alignment horizontal="distributed" vertical="center" wrapText="1"/>
    </xf>
    <xf numFmtId="0" fontId="8" fillId="0" borderId="41" xfId="3" applyFont="1" applyFill="1" applyBorder="1" applyAlignment="1">
      <alignment horizontal="left" vertical="center" wrapText="1"/>
    </xf>
    <xf numFmtId="49" fontId="8" fillId="0" borderId="90" xfId="3" applyNumberFormat="1" applyFont="1" applyFill="1" applyBorder="1" applyAlignment="1">
      <alignment horizontal="left" vertical="center" wrapText="1"/>
    </xf>
    <xf numFmtId="0" fontId="8" fillId="0" borderId="81" xfId="0" applyFont="1" applyFill="1" applyBorder="1" applyAlignment="1">
      <alignment vertical="center"/>
    </xf>
    <xf numFmtId="0" fontId="8" fillId="0" borderId="91" xfId="0" applyFont="1" applyFill="1" applyBorder="1" applyAlignment="1">
      <alignment vertical="center"/>
    </xf>
    <xf numFmtId="0" fontId="8" fillId="0" borderId="25" xfId="3" applyFont="1" applyFill="1" applyBorder="1" applyAlignment="1">
      <alignment horizontal="distributed" vertical="center" wrapText="1"/>
    </xf>
    <xf numFmtId="0" fontId="8" fillId="0" borderId="26" xfId="3" applyFont="1" applyFill="1" applyBorder="1" applyAlignment="1">
      <alignment horizontal="distributed" vertical="center" wrapText="1"/>
    </xf>
    <xf numFmtId="0" fontId="8" fillId="0" borderId="26" xfId="3" applyFont="1" applyFill="1" applyBorder="1" applyAlignment="1">
      <alignment horizontal="left" vertical="center" wrapText="1"/>
    </xf>
    <xf numFmtId="176" fontId="8" fillId="0" borderId="26" xfId="3" applyNumberFormat="1" applyFont="1" applyFill="1" applyBorder="1" applyAlignment="1">
      <alignment horizontal="center" vertical="center" shrinkToFit="1"/>
    </xf>
    <xf numFmtId="0" fontId="8" fillId="0" borderId="26" xfId="3" applyNumberFormat="1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left" vertical="center" wrapText="1"/>
    </xf>
    <xf numFmtId="176" fontId="8" fillId="0" borderId="38" xfId="3" applyNumberFormat="1" applyFont="1" applyFill="1" applyBorder="1" applyAlignment="1">
      <alignment horizontal="left" vertical="center" shrinkToFit="1"/>
    </xf>
    <xf numFmtId="0" fontId="8" fillId="0" borderId="1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49" fontId="8" fillId="0" borderId="97" xfId="3" applyNumberFormat="1" applyFont="1" applyFill="1" applyBorder="1" applyAlignment="1">
      <alignment horizontal="left" vertical="center" wrapText="1"/>
    </xf>
    <xf numFmtId="0" fontId="8" fillId="0" borderId="98" xfId="3" applyFont="1" applyFill="1" applyBorder="1" applyAlignment="1">
      <alignment horizontal="left" vertical="center" wrapText="1"/>
    </xf>
    <xf numFmtId="0" fontId="8" fillId="0" borderId="98" xfId="0" applyFont="1" applyFill="1" applyBorder="1" applyAlignment="1">
      <alignment vertical="center"/>
    </xf>
    <xf numFmtId="0" fontId="8" fillId="0" borderId="99" xfId="0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2" borderId="35" xfId="3" applyFont="1" applyFill="1" applyBorder="1" applyAlignment="1">
      <alignment horizontal="distributed" vertical="center" wrapText="1"/>
    </xf>
    <xf numFmtId="0" fontId="8" fillId="2" borderId="36" xfId="3" applyFont="1" applyFill="1" applyBorder="1" applyAlignment="1">
      <alignment horizontal="distributed" vertical="center" wrapText="1"/>
    </xf>
    <xf numFmtId="0" fontId="8" fillId="2" borderId="36" xfId="3" applyFont="1" applyFill="1" applyBorder="1" applyAlignment="1">
      <alignment horizontal="left" vertical="center" wrapText="1"/>
    </xf>
    <xf numFmtId="176" fontId="8" fillId="2" borderId="36" xfId="3" applyNumberFormat="1" applyFont="1" applyFill="1" applyBorder="1" applyAlignment="1">
      <alignment horizontal="center" vertical="center" shrinkToFit="1"/>
    </xf>
    <xf numFmtId="0" fontId="8" fillId="2" borderId="36" xfId="3" applyNumberFormat="1" applyFont="1" applyFill="1" applyBorder="1" applyAlignment="1">
      <alignment horizontal="center" vertical="center" wrapText="1"/>
    </xf>
    <xf numFmtId="0" fontId="8" fillId="2" borderId="37" xfId="3" applyFont="1" applyFill="1" applyBorder="1" applyAlignment="1">
      <alignment horizontal="left" vertical="center" wrapText="1"/>
    </xf>
    <xf numFmtId="0" fontId="8" fillId="2" borderId="78" xfId="3" applyFont="1" applyFill="1" applyBorder="1" applyAlignment="1">
      <alignment horizontal="left" vertical="center" wrapText="1"/>
    </xf>
    <xf numFmtId="0" fontId="8" fillId="2" borderId="79" xfId="0" applyFont="1" applyFill="1" applyBorder="1" applyAlignment="1">
      <alignment vertical="center"/>
    </xf>
    <xf numFmtId="0" fontId="8" fillId="2" borderId="49" xfId="3" applyFont="1" applyFill="1" applyBorder="1" applyAlignment="1">
      <alignment horizontal="left" vertical="center" wrapText="1"/>
    </xf>
    <xf numFmtId="49" fontId="8" fillId="2" borderId="78" xfId="3" applyNumberFormat="1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18" fillId="0" borderId="33" xfId="3" applyFont="1" applyFill="1" applyBorder="1" applyAlignment="1">
      <alignment horizontal="distributed" vertical="center" wrapText="1"/>
    </xf>
    <xf numFmtId="0" fontId="19" fillId="0" borderId="0" xfId="0" applyFont="1" applyFill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6" xfId="3" applyFont="1" applyFill="1" applyBorder="1" applyAlignment="1">
      <alignment horizontal="distributed" vertical="center" wrapText="1"/>
    </xf>
    <xf numFmtId="0" fontId="18" fillId="0" borderId="35" xfId="3" applyFont="1" applyFill="1" applyBorder="1" applyAlignment="1">
      <alignment horizontal="distributed" vertical="center" wrapText="1"/>
    </xf>
    <xf numFmtId="0" fontId="18" fillId="0" borderId="36" xfId="3" applyFont="1" applyFill="1" applyBorder="1" applyAlignment="1">
      <alignment horizontal="left" vertical="center" wrapText="1"/>
    </xf>
    <xf numFmtId="0" fontId="18" fillId="0" borderId="62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 wrapText="1"/>
    </xf>
    <xf numFmtId="49" fontId="18" fillId="0" borderId="97" xfId="3" applyNumberFormat="1" applyFont="1" applyFill="1" applyBorder="1" applyAlignment="1">
      <alignment horizontal="left" vertical="center" wrapText="1"/>
    </xf>
    <xf numFmtId="0" fontId="18" fillId="0" borderId="98" xfId="3" applyFont="1" applyFill="1" applyBorder="1" applyAlignment="1">
      <alignment horizontal="left" vertical="center" wrapText="1"/>
    </xf>
    <xf numFmtId="0" fontId="18" fillId="0" borderId="98" xfId="0" applyFont="1" applyFill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0" fontId="32" fillId="0" borderId="0" xfId="0" applyFont="1" applyFill="1" applyBorder="1" applyAlignment="1">
      <alignment wrapText="1"/>
    </xf>
    <xf numFmtId="0" fontId="9" fillId="2" borderId="0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8" fillId="0" borderId="100" xfId="3" applyFont="1" applyFill="1" applyBorder="1" applyAlignment="1">
      <alignment horizontal="distributed" vertical="center" wrapText="1"/>
    </xf>
    <xf numFmtId="0" fontId="8" fillId="0" borderId="61" xfId="3" applyFont="1" applyFill="1" applyBorder="1" applyAlignment="1">
      <alignment horizontal="distributed" vertical="center" wrapText="1"/>
    </xf>
    <xf numFmtId="0" fontId="8" fillId="0" borderId="61" xfId="3" applyFont="1" applyFill="1" applyBorder="1" applyAlignment="1">
      <alignment horizontal="left" vertical="center" wrapText="1"/>
    </xf>
    <xf numFmtId="176" fontId="8" fillId="0" borderId="61" xfId="3" applyNumberFormat="1" applyFont="1" applyFill="1" applyBorder="1" applyAlignment="1">
      <alignment horizontal="left" vertical="center" shrinkToFit="1"/>
    </xf>
    <xf numFmtId="176" fontId="18" fillId="0" borderId="36" xfId="3" applyNumberFormat="1" applyFont="1" applyFill="1" applyBorder="1" applyAlignment="1">
      <alignment horizontal="left" vertical="center" shrinkToFit="1"/>
    </xf>
    <xf numFmtId="0" fontId="18" fillId="2" borderId="33" xfId="3" applyNumberFormat="1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8" fillId="3" borderId="26" xfId="3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9" fillId="0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3" borderId="2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18" fillId="0" borderId="42" xfId="3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8" fillId="0" borderId="33" xfId="3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8" fillId="0" borderId="34" xfId="0" applyFont="1" applyFill="1" applyBorder="1" applyAlignment="1">
      <alignment vertical="center"/>
    </xf>
    <xf numFmtId="49" fontId="18" fillId="0" borderId="32" xfId="3" applyNumberFormat="1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vertical="center"/>
    </xf>
    <xf numFmtId="0" fontId="18" fillId="0" borderId="30" xfId="3" applyFont="1" applyFill="1" applyBorder="1" applyAlignment="1">
      <alignment horizontal="left" vertical="center" wrapText="1"/>
    </xf>
    <xf numFmtId="49" fontId="18" fillId="0" borderId="29" xfId="3" applyNumberFormat="1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2" borderId="33" xfId="3" applyFont="1" applyFill="1" applyBorder="1" applyAlignment="1">
      <alignment horizontal="distributed" vertical="center" wrapText="1"/>
    </xf>
    <xf numFmtId="0" fontId="18" fillId="2" borderId="33" xfId="3" applyFont="1" applyFill="1" applyBorder="1" applyAlignment="1">
      <alignment horizontal="left" vertical="center" wrapText="1"/>
    </xf>
    <xf numFmtId="0" fontId="18" fillId="2" borderId="42" xfId="3" applyFont="1" applyFill="1" applyBorder="1" applyAlignment="1">
      <alignment horizontal="left" vertical="center" wrapText="1"/>
    </xf>
    <xf numFmtId="49" fontId="18" fillId="2" borderId="32" xfId="3" applyNumberFormat="1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/>
    </xf>
    <xf numFmtId="0" fontId="18" fillId="2" borderId="33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33" xfId="2" applyFont="1" applyFill="1" applyBorder="1" applyAlignment="1">
      <alignment horizontal="left" vertical="center" wrapText="1"/>
    </xf>
    <xf numFmtId="0" fontId="18" fillId="2" borderId="33" xfId="0" applyFont="1" applyFill="1" applyBorder="1">
      <alignment vertical="center"/>
    </xf>
    <xf numFmtId="0" fontId="18" fillId="2" borderId="33" xfId="3" applyNumberFormat="1" applyFont="1" applyFill="1" applyBorder="1" applyAlignment="1">
      <alignment horizontal="left" vertical="center" wrapText="1"/>
    </xf>
    <xf numFmtId="49" fontId="18" fillId="2" borderId="33" xfId="3" applyNumberFormat="1" applyFont="1" applyFill="1" applyBorder="1" applyAlignment="1">
      <alignment horizontal="left" vertical="center" wrapText="1"/>
    </xf>
    <xf numFmtId="49" fontId="18" fillId="2" borderId="42" xfId="3" applyNumberFormat="1" applyFont="1" applyFill="1" applyBorder="1" applyAlignment="1">
      <alignment horizontal="left" vertical="center" wrapText="1"/>
    </xf>
    <xf numFmtId="0" fontId="18" fillId="2" borderId="42" xfId="3" applyFont="1" applyFill="1" applyBorder="1" applyAlignment="1">
      <alignment horizontal="left" vertical="center" shrinkToFit="1"/>
    </xf>
    <xf numFmtId="0" fontId="18" fillId="2" borderId="33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vertical="center" wrapText="1"/>
    </xf>
    <xf numFmtId="49" fontId="18" fillId="2" borderId="48" xfId="3" applyNumberFormat="1" applyFont="1" applyFill="1" applyBorder="1" applyAlignment="1">
      <alignment horizontal="left" vertical="center" wrapText="1"/>
    </xf>
    <xf numFmtId="0" fontId="34" fillId="2" borderId="0" xfId="3" applyFont="1" applyFill="1" applyAlignment="1">
      <alignment horizontal="left" vertical="center"/>
    </xf>
    <xf numFmtId="0" fontId="18" fillId="2" borderId="36" xfId="3" applyFont="1" applyFill="1" applyBorder="1" applyAlignment="1">
      <alignment horizontal="left" vertical="center" wrapText="1"/>
    </xf>
    <xf numFmtId="49" fontId="18" fillId="2" borderId="35" xfId="3" applyNumberFormat="1" applyFont="1" applyFill="1" applyBorder="1" applyAlignment="1">
      <alignment horizontal="left" vertical="center" wrapText="1"/>
    </xf>
    <xf numFmtId="0" fontId="18" fillId="2" borderId="36" xfId="2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/>
    </xf>
    <xf numFmtId="0" fontId="18" fillId="2" borderId="37" xfId="0" applyFont="1" applyFill="1" applyBorder="1" applyAlignment="1">
      <alignment vertical="center"/>
    </xf>
    <xf numFmtId="0" fontId="10" fillId="2" borderId="1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33" fillId="0" borderId="76" xfId="3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8" fillId="2" borderId="33" xfId="3" applyNumberFormat="1" applyFont="1" applyFill="1" applyBorder="1" applyAlignment="1">
      <alignment horizontal="center" vertical="center" wrapText="1"/>
    </xf>
    <xf numFmtId="0" fontId="8" fillId="2" borderId="51" xfId="3" applyFont="1" applyFill="1" applyBorder="1" applyAlignment="1">
      <alignment horizontal="distributed" vertical="center" wrapText="1"/>
    </xf>
    <xf numFmtId="0" fontId="8" fillId="2" borderId="58" xfId="3" applyFont="1" applyFill="1" applyBorder="1" applyAlignment="1">
      <alignment horizontal="left" vertical="center" wrapText="1"/>
    </xf>
    <xf numFmtId="0" fontId="8" fillId="2" borderId="52" xfId="3" applyFont="1" applyFill="1" applyBorder="1" applyAlignment="1">
      <alignment horizontal="distributed" vertical="center" wrapText="1"/>
    </xf>
    <xf numFmtId="0" fontId="8" fillId="2" borderId="54" xfId="3" applyFont="1" applyFill="1" applyBorder="1" applyAlignment="1">
      <alignment horizontal="distributed" vertical="center" wrapText="1"/>
    </xf>
    <xf numFmtId="0" fontId="8" fillId="2" borderId="53" xfId="3" applyFont="1" applyFill="1" applyBorder="1" applyAlignment="1">
      <alignment horizontal="distributed" vertical="center" wrapText="1"/>
    </xf>
    <xf numFmtId="0" fontId="8" fillId="2" borderId="53" xfId="3" applyFont="1" applyFill="1" applyBorder="1" applyAlignment="1">
      <alignment horizontal="left" vertical="center" wrapText="1"/>
    </xf>
    <xf numFmtId="176" fontId="8" fillId="2" borderId="53" xfId="3" applyNumberFormat="1" applyFont="1" applyFill="1" applyBorder="1" applyAlignment="1">
      <alignment horizontal="center" vertical="center" shrinkToFit="1"/>
    </xf>
    <xf numFmtId="0" fontId="8" fillId="2" borderId="60" xfId="3" applyFont="1" applyFill="1" applyBorder="1" applyAlignment="1">
      <alignment horizontal="left" vertical="center" wrapText="1"/>
    </xf>
    <xf numFmtId="0" fontId="8" fillId="2" borderId="34" xfId="3" applyFont="1" applyFill="1" applyBorder="1" applyAlignment="1">
      <alignment horizontal="left" vertical="center" wrapText="1" shrinkToFit="1"/>
    </xf>
    <xf numFmtId="176" fontId="8" fillId="2" borderId="33" xfId="3" applyNumberFormat="1" applyFont="1" applyFill="1" applyBorder="1" applyAlignment="1">
      <alignment horizontal="left" vertical="center" shrinkToFit="1"/>
    </xf>
    <xf numFmtId="0" fontId="8" fillId="2" borderId="34" xfId="3" applyFont="1" applyFill="1" applyBorder="1" applyAlignment="1">
      <alignment horizontal="left" vertical="center" shrinkToFit="1"/>
    </xf>
    <xf numFmtId="0" fontId="8" fillId="2" borderId="33" xfId="3" applyFont="1" applyFill="1" applyBorder="1" applyAlignment="1">
      <alignment horizontal="center" vertical="center" wrapText="1"/>
    </xf>
    <xf numFmtId="0" fontId="8" fillId="2" borderId="30" xfId="3" applyFont="1" applyFill="1" applyBorder="1" applyAlignment="1">
      <alignment horizontal="distributed" vertical="center" wrapText="1"/>
    </xf>
    <xf numFmtId="0" fontId="8" fillId="2" borderId="53" xfId="3" applyNumberFormat="1" applyFont="1" applyFill="1" applyBorder="1" applyAlignment="1">
      <alignment horizontal="center" vertical="center" wrapText="1"/>
    </xf>
    <xf numFmtId="0" fontId="8" fillId="2" borderId="56" xfId="3" applyFont="1" applyFill="1" applyBorder="1" applyAlignment="1">
      <alignment horizontal="left" vertical="center" wrapText="1"/>
    </xf>
    <xf numFmtId="38" fontId="8" fillId="2" borderId="1" xfId="1" applyFont="1" applyFill="1" applyBorder="1">
      <alignment vertical="center"/>
    </xf>
    <xf numFmtId="38" fontId="8" fillId="2" borderId="4" xfId="1" applyFont="1" applyFill="1" applyBorder="1">
      <alignment vertical="center"/>
    </xf>
    <xf numFmtId="0" fontId="35" fillId="2" borderId="40" xfId="3" applyFont="1" applyFill="1" applyBorder="1" applyAlignment="1">
      <alignment horizontal="distributed" vertical="center" wrapText="1"/>
    </xf>
    <xf numFmtId="0" fontId="8" fillId="2" borderId="38" xfId="3" applyFont="1" applyFill="1" applyBorder="1" applyAlignment="1">
      <alignment horizontal="distributed" vertical="center" wrapText="1"/>
    </xf>
    <xf numFmtId="0" fontId="8" fillId="2" borderId="38" xfId="3" applyFont="1" applyFill="1" applyBorder="1" applyAlignment="1">
      <alignment horizontal="left" vertical="center" wrapText="1"/>
    </xf>
    <xf numFmtId="176" fontId="8" fillId="2" borderId="38" xfId="3" applyNumberFormat="1" applyFont="1" applyFill="1" applyBorder="1" applyAlignment="1">
      <alignment horizontal="center" vertical="center" shrinkToFit="1"/>
    </xf>
    <xf numFmtId="0" fontId="8" fillId="2" borderId="38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35" fillId="2" borderId="29" xfId="3" applyFont="1" applyFill="1" applyBorder="1" applyAlignment="1">
      <alignment horizontal="distributed" vertical="center" wrapText="1"/>
    </xf>
    <xf numFmtId="0" fontId="8" fillId="2" borderId="30" xfId="3" applyFont="1" applyFill="1" applyBorder="1" applyAlignment="1">
      <alignment horizontal="left" vertical="center" wrapText="1"/>
    </xf>
    <xf numFmtId="176" fontId="8" fillId="2" borderId="30" xfId="3" applyNumberFormat="1" applyFont="1" applyFill="1" applyBorder="1" applyAlignment="1">
      <alignment horizontal="center" vertical="center" shrinkToFit="1"/>
    </xf>
    <xf numFmtId="0" fontId="8" fillId="2" borderId="30" xfId="3" applyNumberFormat="1" applyFont="1" applyFill="1" applyBorder="1" applyAlignment="1">
      <alignment horizontal="center" vertical="center" wrapText="1"/>
    </xf>
    <xf numFmtId="0" fontId="8" fillId="2" borderId="31" xfId="3" applyFont="1" applyFill="1" applyBorder="1" applyAlignment="1">
      <alignment horizontal="left" vertical="center" wrapText="1" shrinkToFit="1"/>
    </xf>
    <xf numFmtId="49" fontId="8" fillId="2" borderId="92" xfId="3" applyNumberFormat="1" applyFont="1" applyFill="1" applyBorder="1" applyAlignment="1">
      <alignment horizontal="left" vertical="center" wrapText="1"/>
    </xf>
    <xf numFmtId="0" fontId="8" fillId="2" borderId="93" xfId="3" applyFont="1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/>
    </xf>
    <xf numFmtId="0" fontId="8" fillId="2" borderId="94" xfId="0" applyFont="1" applyFill="1" applyBorder="1" applyAlignment="1">
      <alignment horizontal="left" vertical="center"/>
    </xf>
    <xf numFmtId="0" fontId="8" fillId="2" borderId="61" xfId="3" applyFont="1" applyFill="1" applyBorder="1" applyAlignment="1">
      <alignment horizontal="distributed" vertical="center" wrapText="1"/>
    </xf>
    <xf numFmtId="49" fontId="8" fillId="2" borderId="82" xfId="3" applyNumberFormat="1" applyFont="1" applyFill="1" applyBorder="1" applyAlignment="1">
      <alignment horizontal="left" vertical="center" wrapText="1"/>
    </xf>
    <xf numFmtId="0" fontId="8" fillId="2" borderId="83" xfId="3" applyFont="1" applyFill="1" applyBorder="1" applyAlignment="1">
      <alignment horizontal="left" vertical="center" wrapText="1"/>
    </xf>
    <xf numFmtId="0" fontId="8" fillId="2" borderId="83" xfId="0" applyFont="1" applyFill="1" applyBorder="1" applyAlignment="1">
      <alignment vertical="center"/>
    </xf>
    <xf numFmtId="0" fontId="8" fillId="2" borderId="84" xfId="0" applyFont="1" applyFill="1" applyBorder="1" applyAlignment="1">
      <alignment vertical="center"/>
    </xf>
    <xf numFmtId="0" fontId="8" fillId="2" borderId="56" xfId="3" applyFont="1" applyFill="1" applyBorder="1" applyAlignment="1">
      <alignment horizontal="left" vertical="center" shrinkToFit="1"/>
    </xf>
    <xf numFmtId="0" fontId="8" fillId="2" borderId="51" xfId="3" applyFont="1" applyFill="1" applyBorder="1" applyAlignment="1">
      <alignment horizontal="left" vertical="center" wrapText="1"/>
    </xf>
    <xf numFmtId="0" fontId="8" fillId="2" borderId="83" xfId="0" applyFont="1" applyFill="1" applyBorder="1" applyAlignment="1">
      <alignment horizontal="left" vertical="center"/>
    </xf>
    <xf numFmtId="0" fontId="8" fillId="2" borderId="84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vertical="center"/>
    </xf>
    <xf numFmtId="0" fontId="8" fillId="2" borderId="85" xfId="3" applyFont="1" applyFill="1" applyBorder="1" applyAlignment="1">
      <alignment horizontal="left" vertical="center" wrapText="1"/>
    </xf>
    <xf numFmtId="0" fontId="8" fillId="2" borderId="76" xfId="3" applyFont="1" applyFill="1" applyBorder="1" applyAlignment="1">
      <alignment horizontal="left" vertical="center" wrapText="1"/>
    </xf>
    <xf numFmtId="49" fontId="8" fillId="2" borderId="58" xfId="3" applyNumberFormat="1" applyFont="1" applyFill="1" applyBorder="1" applyAlignment="1">
      <alignment horizontal="left" vertical="center" wrapText="1"/>
    </xf>
    <xf numFmtId="0" fontId="8" fillId="2" borderId="57" xfId="3" applyFont="1" applyFill="1" applyBorder="1" applyAlignment="1">
      <alignment horizontal="distributed" vertical="center" wrapText="1"/>
    </xf>
    <xf numFmtId="0" fontId="8" fillId="2" borderId="64" xfId="3" applyFont="1" applyFill="1" applyBorder="1" applyAlignment="1">
      <alignment horizontal="left" vertical="center" wrapText="1"/>
    </xf>
    <xf numFmtId="0" fontId="8" fillId="2" borderId="37" xfId="3" applyFont="1" applyFill="1" applyBorder="1" applyAlignment="1">
      <alignment horizontal="left" vertical="center" wrapText="1" shrinkToFit="1"/>
    </xf>
    <xf numFmtId="49" fontId="8" fillId="2" borderId="95" xfId="3" applyNumberFormat="1" applyFont="1" applyFill="1" applyBorder="1" applyAlignment="1">
      <alignment horizontal="left" vertical="center" wrapText="1"/>
    </xf>
    <xf numFmtId="0" fontId="8" fillId="2" borderId="85" xfId="2" applyFont="1" applyFill="1" applyBorder="1" applyAlignment="1">
      <alignment horizontal="left" vertical="center" wrapText="1"/>
    </xf>
    <xf numFmtId="0" fontId="8" fillId="2" borderId="96" xfId="0" applyFont="1" applyFill="1" applyBorder="1" applyAlignment="1">
      <alignment vertical="center"/>
    </xf>
    <xf numFmtId="0" fontId="35" fillId="2" borderId="30" xfId="3" applyFont="1" applyFill="1" applyBorder="1" applyAlignment="1">
      <alignment horizontal="distributed" vertical="center" wrapText="1"/>
    </xf>
    <xf numFmtId="0" fontId="35" fillId="2" borderId="30" xfId="3" applyFont="1" applyFill="1" applyBorder="1" applyAlignment="1">
      <alignment horizontal="left" vertical="center" wrapText="1"/>
    </xf>
    <xf numFmtId="176" fontId="35" fillId="2" borderId="30" xfId="3" applyNumberFormat="1" applyFont="1" applyFill="1" applyBorder="1" applyAlignment="1">
      <alignment horizontal="center" vertical="center" shrinkToFit="1"/>
    </xf>
    <xf numFmtId="0" fontId="35" fillId="2" borderId="30" xfId="3" applyNumberFormat="1" applyFont="1" applyFill="1" applyBorder="1" applyAlignment="1">
      <alignment horizontal="center" vertical="center" wrapText="1"/>
    </xf>
    <xf numFmtId="0" fontId="35" fillId="2" borderId="31" xfId="3" applyFont="1" applyFill="1" applyBorder="1" applyAlignment="1">
      <alignment horizontal="left" vertical="center" wrapText="1" shrinkToFit="1"/>
    </xf>
    <xf numFmtId="49" fontId="35" fillId="2" borderId="92" xfId="3" applyNumberFormat="1" applyFont="1" applyFill="1" applyBorder="1" applyAlignment="1">
      <alignment horizontal="left" vertical="center" wrapText="1"/>
    </xf>
    <xf numFmtId="0" fontId="35" fillId="2" borderId="93" xfId="3" applyFont="1" applyFill="1" applyBorder="1" applyAlignment="1">
      <alignment horizontal="left" vertical="center" wrapText="1"/>
    </xf>
    <xf numFmtId="0" fontId="35" fillId="2" borderId="93" xfId="0" applyFont="1" applyFill="1" applyBorder="1" applyAlignment="1">
      <alignment horizontal="left" vertical="center"/>
    </xf>
    <xf numFmtId="0" fontId="35" fillId="2" borderId="94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 wrapText="1" shrinkToFit="1"/>
    </xf>
    <xf numFmtId="0" fontId="8" fillId="2" borderId="33" xfId="2" applyFont="1" applyFill="1" applyBorder="1" applyAlignment="1">
      <alignment horizontal="left" vertical="center" wrapText="1"/>
    </xf>
    <xf numFmtId="0" fontId="8" fillId="2" borderId="51" xfId="3" applyNumberFormat="1" applyFont="1" applyFill="1" applyBorder="1" applyAlignment="1">
      <alignment horizontal="center" vertical="center" wrapText="1"/>
    </xf>
    <xf numFmtId="0" fontId="8" fillId="2" borderId="59" xfId="3" applyFont="1" applyFill="1" applyBorder="1" applyAlignment="1">
      <alignment horizontal="left" vertical="center" wrapText="1"/>
    </xf>
    <xf numFmtId="0" fontId="8" fillId="2" borderId="36" xfId="2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8" fillId="3" borderId="25" xfId="3" applyNumberFormat="1" applyFont="1" applyFill="1" applyBorder="1" applyAlignment="1">
      <alignment horizontal="center" vertical="center" wrapText="1"/>
    </xf>
    <xf numFmtId="49" fontId="8" fillId="3" borderId="26" xfId="3" applyNumberFormat="1" applyFont="1" applyFill="1" applyBorder="1" applyAlignment="1">
      <alignment horizontal="center" vertical="center" wrapText="1"/>
    </xf>
    <xf numFmtId="49" fontId="8" fillId="3" borderId="27" xfId="3" applyNumberFormat="1" applyFont="1" applyFill="1" applyBorder="1" applyAlignment="1">
      <alignment horizontal="center" vertical="center" wrapText="1"/>
    </xf>
    <xf numFmtId="0" fontId="8" fillId="2" borderId="60" xfId="3" applyFont="1" applyFill="1" applyBorder="1" applyAlignment="1">
      <alignment horizontal="distributed" vertical="center" wrapText="1"/>
    </xf>
    <xf numFmtId="0" fontId="8" fillId="2" borderId="61" xfId="3" applyFont="1" applyFill="1" applyBorder="1" applyAlignment="1">
      <alignment horizontal="left" vertical="center" wrapText="1"/>
    </xf>
    <xf numFmtId="176" fontId="8" fillId="2" borderId="61" xfId="3" applyNumberFormat="1" applyFont="1" applyFill="1" applyBorder="1" applyAlignment="1">
      <alignment horizontal="center" vertical="center" shrinkToFit="1"/>
    </xf>
    <xf numFmtId="0" fontId="8" fillId="2" borderId="61" xfId="3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33" xfId="0" applyFont="1" applyFill="1" applyBorder="1">
      <alignment vertical="center"/>
    </xf>
    <xf numFmtId="0" fontId="8" fillId="2" borderId="54" xfId="3" applyNumberFormat="1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distributed" vertical="center" wrapText="1"/>
    </xf>
    <xf numFmtId="0" fontId="8" fillId="2" borderId="43" xfId="3" applyFont="1" applyFill="1" applyBorder="1" applyAlignment="1">
      <alignment horizontal="left" vertical="center" wrapText="1"/>
    </xf>
    <xf numFmtId="176" fontId="8" fillId="2" borderId="43" xfId="3" applyNumberFormat="1" applyFont="1" applyFill="1" applyBorder="1" applyAlignment="1">
      <alignment horizontal="center" vertical="center" shrinkToFit="1"/>
    </xf>
    <xf numFmtId="0" fontId="8" fillId="2" borderId="43" xfId="3" applyNumberFormat="1" applyFont="1" applyFill="1" applyBorder="1" applyAlignment="1">
      <alignment horizontal="center" vertical="center" wrapText="1"/>
    </xf>
    <xf numFmtId="0" fontId="8" fillId="2" borderId="70" xfId="3" applyFont="1" applyFill="1" applyBorder="1" applyAlignment="1">
      <alignment horizontal="left" vertical="center" wrapText="1"/>
    </xf>
    <xf numFmtId="0" fontId="37" fillId="2" borderId="33" xfId="3" applyFont="1" applyFill="1" applyBorder="1" applyAlignment="1">
      <alignment horizontal="left" vertical="center" wrapText="1"/>
    </xf>
    <xf numFmtId="0" fontId="8" fillId="2" borderId="33" xfId="3" applyNumberFormat="1" applyFont="1" applyFill="1" applyBorder="1" applyAlignment="1">
      <alignment horizontal="left" vertical="center" wrapText="1"/>
    </xf>
    <xf numFmtId="0" fontId="37" fillId="2" borderId="36" xfId="3" applyFont="1" applyFill="1" applyBorder="1" applyAlignment="1">
      <alignment horizontal="left" vertical="center" wrapText="1"/>
    </xf>
    <xf numFmtId="38" fontId="8" fillId="2" borderId="1" xfId="1" applyFont="1" applyFill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0" fontId="37" fillId="2" borderId="38" xfId="3" applyFont="1" applyFill="1" applyBorder="1" applyAlignment="1">
      <alignment horizontal="left" vertical="center" wrapText="1"/>
    </xf>
    <xf numFmtId="0" fontId="8" fillId="2" borderId="86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/>
    </xf>
    <xf numFmtId="49" fontId="8" fillId="2" borderId="33" xfId="3" applyNumberFormat="1" applyFont="1" applyFill="1" applyBorder="1" applyAlignment="1">
      <alignment horizontal="left" vertical="center" wrapText="1"/>
    </xf>
    <xf numFmtId="0" fontId="8" fillId="2" borderId="30" xfId="3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5" fillId="2" borderId="1" xfId="0" applyFont="1" applyFill="1" applyBorder="1" applyAlignment="1">
      <alignment horizontal="right" vertical="center"/>
    </xf>
    <xf numFmtId="0" fontId="35" fillId="2" borderId="0" xfId="0" applyFont="1" applyFill="1" applyAlignment="1">
      <alignment vertical="center" wrapText="1"/>
    </xf>
    <xf numFmtId="0" fontId="8" fillId="2" borderId="33" xfId="0" applyFont="1" applyFill="1" applyBorder="1" applyAlignment="1">
      <alignment horizontal="distributed" vertical="center"/>
    </xf>
    <xf numFmtId="0" fontId="8" fillId="2" borderId="65" xfId="3" applyFont="1" applyFill="1" applyBorder="1" applyAlignment="1">
      <alignment horizontal="left" vertical="center" wrapText="1"/>
    </xf>
    <xf numFmtId="0" fontId="8" fillId="2" borderId="34" xfId="0" applyFont="1" applyFill="1" applyBorder="1">
      <alignment vertical="center"/>
    </xf>
    <xf numFmtId="0" fontId="8" fillId="2" borderId="33" xfId="0" applyFont="1" applyFill="1" applyBorder="1" applyAlignment="1">
      <alignment horizontal="left" vertical="center" wrapText="1"/>
    </xf>
    <xf numFmtId="0" fontId="10" fillId="2" borderId="33" xfId="3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vertical="center"/>
    </xf>
    <xf numFmtId="177" fontId="8" fillId="2" borderId="4" xfId="0" applyNumberFormat="1" applyFont="1" applyFill="1" applyBorder="1" applyAlignment="1">
      <alignment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46" xfId="0" quotePrefix="1" applyNumberFormat="1" applyFont="1" applyFill="1" applyBorder="1" applyAlignment="1">
      <alignment horizontal="center" vertical="center" wrapText="1"/>
    </xf>
    <xf numFmtId="0" fontId="8" fillId="2" borderId="32" xfId="0" quotePrefix="1" applyNumberFormat="1" applyFont="1" applyFill="1" applyBorder="1" applyAlignment="1">
      <alignment horizontal="center" vertical="center" wrapText="1"/>
    </xf>
    <xf numFmtId="0" fontId="8" fillId="2" borderId="34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3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distributed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49" fontId="8" fillId="3" borderId="71" xfId="3" applyNumberFormat="1" applyFont="1" applyFill="1" applyBorder="1" applyAlignment="1">
      <alignment horizontal="center" vertical="center" wrapText="1"/>
    </xf>
    <xf numFmtId="49" fontId="8" fillId="3" borderId="72" xfId="3" applyNumberFormat="1" applyFont="1" applyFill="1" applyBorder="1" applyAlignment="1">
      <alignment horizontal="center" vertical="center" wrapText="1"/>
    </xf>
    <xf numFmtId="0" fontId="8" fillId="3" borderId="72" xfId="3" applyFont="1" applyFill="1" applyBorder="1" applyAlignment="1">
      <alignment horizontal="center" vertical="center"/>
    </xf>
    <xf numFmtId="49" fontId="8" fillId="3" borderId="73" xfId="3" applyNumberFormat="1" applyFont="1" applyFill="1" applyBorder="1" applyAlignment="1">
      <alignment horizontal="center" vertical="center" wrapText="1"/>
    </xf>
    <xf numFmtId="0" fontId="8" fillId="3" borderId="42" xfId="3" applyFont="1" applyFill="1" applyBorder="1" applyAlignment="1">
      <alignment horizontal="center" vertical="center"/>
    </xf>
    <xf numFmtId="49" fontId="18" fillId="2" borderId="80" xfId="3" applyNumberFormat="1" applyFont="1" applyFill="1" applyBorder="1" applyAlignment="1">
      <alignment horizontal="left" vertical="center" wrapText="1"/>
    </xf>
    <xf numFmtId="0" fontId="18" fillId="2" borderId="76" xfId="3" applyFont="1" applyFill="1" applyBorder="1" applyAlignment="1">
      <alignment horizontal="left" vertical="center" wrapText="1"/>
    </xf>
    <xf numFmtId="0" fontId="18" fillId="2" borderId="76" xfId="0" applyFont="1" applyFill="1" applyBorder="1">
      <alignment vertical="center"/>
    </xf>
    <xf numFmtId="0" fontId="18" fillId="2" borderId="77" xfId="0" applyFont="1" applyFill="1" applyBorder="1" applyAlignment="1">
      <alignment horizontal="left" vertical="center"/>
    </xf>
    <xf numFmtId="49" fontId="8" fillId="3" borderId="101" xfId="3" applyNumberFormat="1" applyFont="1" applyFill="1" applyBorder="1" applyAlignment="1">
      <alignment horizontal="center" vertical="center" wrapText="1"/>
    </xf>
    <xf numFmtId="49" fontId="8" fillId="2" borderId="102" xfId="3" applyNumberFormat="1" applyFont="1" applyFill="1" applyBorder="1" applyAlignment="1">
      <alignment horizontal="left" vertical="center" wrapText="1"/>
    </xf>
    <xf numFmtId="49" fontId="8" fillId="2" borderId="64" xfId="3" applyNumberFormat="1" applyFont="1" applyFill="1" applyBorder="1" applyAlignment="1">
      <alignment horizontal="left" vertical="center" wrapText="1"/>
    </xf>
    <xf numFmtId="49" fontId="8" fillId="2" borderId="103" xfId="3" applyNumberFormat="1" applyFont="1" applyFill="1" applyBorder="1" applyAlignment="1">
      <alignment horizontal="left" vertical="center" wrapText="1"/>
    </xf>
    <xf numFmtId="0" fontId="8" fillId="2" borderId="103" xfId="0" applyFont="1" applyFill="1" applyBorder="1" applyAlignment="1">
      <alignment vertical="center"/>
    </xf>
    <xf numFmtId="0" fontId="8" fillId="2" borderId="58" xfId="0" applyFont="1" applyFill="1" applyBorder="1">
      <alignment vertical="center"/>
    </xf>
    <xf numFmtId="0" fontId="8" fillId="2" borderId="63" xfId="0" applyFont="1" applyFill="1" applyBorder="1" applyAlignment="1">
      <alignment horizontal="center" vertical="center" wrapText="1"/>
    </xf>
    <xf numFmtId="0" fontId="8" fillId="2" borderId="29" xfId="3" applyFont="1" applyFill="1" applyBorder="1" applyAlignment="1">
      <alignment horizontal="distributed" vertical="center" wrapText="1"/>
    </xf>
    <xf numFmtId="0" fontId="8" fillId="2" borderId="63" xfId="3" applyFont="1" applyFill="1" applyBorder="1" applyAlignment="1">
      <alignment horizontal="left" vertical="center" wrapText="1"/>
    </xf>
    <xf numFmtId="0" fontId="8" fillId="2" borderId="36" xfId="3" applyFont="1" applyFill="1" applyBorder="1" applyAlignment="1">
      <alignment horizontal="center" vertical="center" wrapText="1"/>
    </xf>
    <xf numFmtId="0" fontId="8" fillId="2" borderId="100" xfId="3" applyFont="1" applyFill="1" applyBorder="1" applyAlignment="1">
      <alignment horizontal="distributed" vertical="center" wrapText="1"/>
    </xf>
    <xf numFmtId="0" fontId="8" fillId="2" borderId="105" xfId="3" applyFont="1" applyFill="1" applyBorder="1" applyAlignment="1">
      <alignment horizontal="left" vertical="center" wrapText="1"/>
    </xf>
    <xf numFmtId="0" fontId="36" fillId="2" borderId="105" xfId="3" applyFont="1" applyFill="1" applyBorder="1" applyAlignment="1">
      <alignment horizontal="left" vertical="center" wrapText="1"/>
    </xf>
    <xf numFmtId="0" fontId="8" fillId="2" borderId="106" xfId="3" applyFont="1" applyFill="1" applyBorder="1" applyAlignment="1">
      <alignment horizontal="distributed" vertical="center" wrapText="1"/>
    </xf>
    <xf numFmtId="0" fontId="8" fillId="2" borderId="62" xfId="3" applyFont="1" applyFill="1" applyBorder="1" applyAlignment="1">
      <alignment horizontal="left" vertical="center" wrapText="1"/>
    </xf>
    <xf numFmtId="0" fontId="8" fillId="2" borderId="31" xfId="3" applyFont="1" applyFill="1" applyBorder="1" applyAlignment="1">
      <alignment horizontal="left" vertical="center" wrapText="1"/>
    </xf>
    <xf numFmtId="0" fontId="10" fillId="2" borderId="32" xfId="3" applyFont="1" applyFill="1" applyBorder="1" applyAlignment="1">
      <alignment horizontal="distributed" vertical="center" wrapText="1"/>
    </xf>
    <xf numFmtId="0" fontId="8" fillId="2" borderId="40" xfId="3" applyFont="1" applyFill="1" applyBorder="1" applyAlignment="1">
      <alignment horizontal="distributed" vertical="center" wrapText="1"/>
    </xf>
    <xf numFmtId="0" fontId="8" fillId="2" borderId="35" xfId="0" applyFont="1" applyFill="1" applyBorder="1" applyAlignment="1">
      <alignment horizontal="distributed" vertical="center" wrapText="1"/>
    </xf>
    <xf numFmtId="0" fontId="8" fillId="2" borderId="36" xfId="0" applyFont="1" applyFill="1" applyBorder="1" applyAlignment="1">
      <alignment horizontal="distributed" vertical="center" wrapText="1"/>
    </xf>
    <xf numFmtId="0" fontId="8" fillId="2" borderId="52" xfId="0" applyFont="1" applyFill="1" applyBorder="1" applyAlignment="1">
      <alignment horizontal="distributed" vertical="center" wrapText="1"/>
    </xf>
    <xf numFmtId="0" fontId="39" fillId="2" borderId="32" xfId="0" applyFont="1" applyFill="1" applyBorder="1" applyAlignment="1">
      <alignment horizontal="distributed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0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3" borderId="101" xfId="3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left" vertical="center" shrinkToFit="1"/>
    </xf>
    <xf numFmtId="0" fontId="8" fillId="2" borderId="59" xfId="3" applyFont="1" applyFill="1" applyBorder="1" applyAlignment="1">
      <alignment horizontal="distributed" vertical="center" wrapText="1"/>
    </xf>
    <xf numFmtId="0" fontId="8" fillId="2" borderId="64" xfId="3" applyFont="1" applyFill="1" applyBorder="1" applyAlignment="1">
      <alignment horizontal="distributed" vertical="center" wrapText="1"/>
    </xf>
    <xf numFmtId="0" fontId="8" fillId="2" borderId="109" xfId="3" applyFont="1" applyFill="1" applyBorder="1" applyAlignment="1">
      <alignment horizontal="distributed" vertical="center" wrapText="1"/>
    </xf>
    <xf numFmtId="0" fontId="8" fillId="2" borderId="110" xfId="3" applyFont="1" applyFill="1" applyBorder="1" applyAlignment="1">
      <alignment horizontal="distributed" vertical="center" wrapText="1"/>
    </xf>
    <xf numFmtId="0" fontId="8" fillId="2" borderId="111" xfId="3" applyFont="1" applyFill="1" applyBorder="1" applyAlignment="1">
      <alignment horizontal="distributed" vertical="center" wrapText="1"/>
    </xf>
    <xf numFmtId="0" fontId="36" fillId="2" borderId="33" xfId="3" applyFont="1" applyFill="1" applyBorder="1" applyAlignment="1">
      <alignment horizontal="left" vertical="center" wrapText="1"/>
    </xf>
    <xf numFmtId="176" fontId="36" fillId="2" borderId="33" xfId="3" applyNumberFormat="1" applyFont="1" applyFill="1" applyBorder="1" applyAlignment="1">
      <alignment horizontal="center" vertical="center" shrinkToFit="1"/>
    </xf>
    <xf numFmtId="0" fontId="36" fillId="2" borderId="33" xfId="3" applyFont="1" applyFill="1" applyBorder="1" applyAlignment="1">
      <alignment horizontal="distributed" vertical="center" wrapText="1"/>
    </xf>
    <xf numFmtId="0" fontId="36" fillId="2" borderId="32" xfId="3" applyFont="1" applyFill="1" applyBorder="1" applyAlignment="1">
      <alignment horizontal="distributed" vertical="center" wrapText="1"/>
    </xf>
    <xf numFmtId="0" fontId="36" fillId="2" borderId="33" xfId="3" applyNumberFormat="1" applyFont="1" applyFill="1" applyBorder="1" applyAlignment="1">
      <alignment horizontal="center" vertical="center" wrapText="1"/>
    </xf>
    <xf numFmtId="0" fontId="41" fillId="2" borderId="42" xfId="3" applyFont="1" applyFill="1" applyBorder="1" applyAlignment="1">
      <alignment horizontal="left" vertical="center" wrapText="1"/>
    </xf>
    <xf numFmtId="49" fontId="41" fillId="2" borderId="32" xfId="3" applyNumberFormat="1" applyFont="1" applyFill="1" applyBorder="1" applyAlignment="1">
      <alignment horizontal="left" vertical="center" wrapText="1"/>
    </xf>
    <xf numFmtId="0" fontId="41" fillId="2" borderId="33" xfId="3" applyFont="1" applyFill="1" applyBorder="1" applyAlignment="1">
      <alignment horizontal="left" vertical="center" wrapText="1"/>
    </xf>
    <xf numFmtId="0" fontId="41" fillId="2" borderId="33" xfId="0" applyFont="1" applyFill="1" applyBorder="1" applyAlignment="1">
      <alignment horizontal="left" vertical="center"/>
    </xf>
    <xf numFmtId="0" fontId="41" fillId="2" borderId="34" xfId="0" applyFont="1" applyFill="1" applyBorder="1" applyAlignment="1">
      <alignment horizontal="left" vertical="center"/>
    </xf>
    <xf numFmtId="0" fontId="42" fillId="2" borderId="0" xfId="0" applyFont="1" applyFill="1">
      <alignment vertical="center"/>
    </xf>
    <xf numFmtId="0" fontId="43" fillId="0" borderId="0" xfId="0" applyFont="1" applyFill="1">
      <alignment vertical="center"/>
    </xf>
    <xf numFmtId="0" fontId="42" fillId="0" borderId="0" xfId="0" applyFont="1" applyFill="1">
      <alignment vertical="center"/>
    </xf>
    <xf numFmtId="49" fontId="36" fillId="2" borderId="58" xfId="3" applyNumberFormat="1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3" fillId="5" borderId="42" xfId="3" applyFont="1" applyFill="1" applyBorder="1" applyAlignment="1">
      <alignment horizontal="left" vertical="center" wrapText="1"/>
    </xf>
    <xf numFmtId="0" fontId="40" fillId="5" borderId="0" xfId="0" applyFont="1" applyFill="1">
      <alignment vertical="center"/>
    </xf>
    <xf numFmtId="49" fontId="33" fillId="5" borderId="80" xfId="3" applyNumberFormat="1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33" fillId="5" borderId="76" xfId="0" applyFont="1" applyFill="1" applyBorder="1">
      <alignment vertical="center"/>
    </xf>
    <xf numFmtId="0" fontId="33" fillId="5" borderId="77" xfId="0" applyFont="1" applyFill="1" applyBorder="1" applyAlignment="1">
      <alignment horizontal="left" vertical="center"/>
    </xf>
    <xf numFmtId="0" fontId="36" fillId="2" borderId="33" xfId="0" applyFont="1" applyFill="1" applyBorder="1">
      <alignment vertical="center"/>
    </xf>
    <xf numFmtId="0" fontId="17" fillId="0" borderId="0" xfId="0" applyFont="1" applyFill="1">
      <alignment vertical="center"/>
    </xf>
    <xf numFmtId="0" fontId="8" fillId="2" borderId="108" xfId="3" applyFont="1" applyFill="1" applyBorder="1" applyAlignment="1">
      <alignment horizontal="distributed" vertical="center" wrapText="1"/>
    </xf>
    <xf numFmtId="0" fontId="44" fillId="2" borderId="33" xfId="3" applyFont="1" applyFill="1" applyBorder="1" applyAlignment="1">
      <alignment horizontal="left" vertical="center" wrapText="1"/>
    </xf>
    <xf numFmtId="0" fontId="36" fillId="2" borderId="34" xfId="0" applyFont="1" applyFill="1" applyBorder="1" applyAlignment="1">
      <alignment horizontal="left" vertical="center"/>
    </xf>
    <xf numFmtId="0" fontId="8" fillId="2" borderId="58" xfId="3" applyFont="1" applyFill="1" applyBorder="1" applyAlignment="1">
      <alignment horizontal="distributed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8" fillId="2" borderId="32" xfId="3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6" fillId="2" borderId="5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36" fillId="2" borderId="32" xfId="0" applyFont="1" applyFill="1" applyBorder="1" applyAlignment="1">
      <alignment horizontal="center" vertical="center" wrapText="1"/>
    </xf>
    <xf numFmtId="0" fontId="36" fillId="2" borderId="5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6" fillId="2" borderId="46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9" fillId="2" borderId="0" xfId="0" applyFont="1" applyFill="1">
      <alignment vertical="center"/>
    </xf>
    <xf numFmtId="0" fontId="18" fillId="2" borderId="42" xfId="3" applyFont="1" applyFill="1" applyBorder="1" applyAlignment="1">
      <alignment horizontal="left" vertical="center" wrapText="1"/>
    </xf>
    <xf numFmtId="0" fontId="33" fillId="2" borderId="33" xfId="3" applyFont="1" applyFill="1" applyBorder="1" applyAlignment="1">
      <alignment horizontal="left" vertical="center" wrapText="1"/>
    </xf>
    <xf numFmtId="0" fontId="33" fillId="2" borderId="33" xfId="0" applyFont="1" applyFill="1" applyBorder="1" applyAlignment="1">
      <alignment vertical="center"/>
    </xf>
    <xf numFmtId="0" fontId="33" fillId="2" borderId="34" xfId="0" applyFont="1" applyFill="1" applyBorder="1" applyAlignment="1">
      <alignment vertical="center"/>
    </xf>
    <xf numFmtId="49" fontId="33" fillId="2" borderId="32" xfId="3" applyNumberFormat="1" applyFont="1" applyFill="1" applyBorder="1" applyAlignment="1">
      <alignment horizontal="left" vertical="center" wrapText="1"/>
    </xf>
    <xf numFmtId="0" fontId="36" fillId="2" borderId="56" xfId="3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6" fillId="2" borderId="34" xfId="3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8" fillId="2" borderId="33" xfId="3" applyFont="1" applyFill="1" applyBorder="1" applyAlignment="1">
      <alignment horizontal="distributed" vertical="center" wrapText="1"/>
    </xf>
    <xf numFmtId="0" fontId="8" fillId="2" borderId="33" xfId="3" applyFont="1" applyFill="1" applyBorder="1" applyAlignment="1">
      <alignment horizontal="left" vertical="center" wrapText="1"/>
    </xf>
    <xf numFmtId="176" fontId="8" fillId="2" borderId="33" xfId="3" applyNumberFormat="1" applyFont="1" applyFill="1" applyBorder="1" applyAlignment="1">
      <alignment horizontal="center" vertical="center" shrinkToFit="1"/>
    </xf>
    <xf numFmtId="0" fontId="8" fillId="2" borderId="34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distributed" vertical="center" wrapText="1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distributed" vertical="center" wrapText="1"/>
    </xf>
    <xf numFmtId="0" fontId="17" fillId="0" borderId="112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45" fillId="2" borderId="0" xfId="0" applyFont="1" applyFill="1">
      <alignment vertical="center"/>
    </xf>
    <xf numFmtId="0" fontId="46" fillId="2" borderId="0" xfId="0" applyFont="1" applyFill="1">
      <alignment vertical="center"/>
    </xf>
    <xf numFmtId="0" fontId="8" fillId="2" borderId="42" xfId="0" applyFont="1" applyFill="1" applyBorder="1" applyAlignment="1">
      <alignment vertical="center"/>
    </xf>
    <xf numFmtId="49" fontId="8" fillId="2" borderId="80" xfId="3" applyNumberFormat="1" applyFont="1" applyFill="1" applyBorder="1" applyAlignment="1">
      <alignment horizontal="left" vertical="center" wrapText="1"/>
    </xf>
    <xf numFmtId="0" fontId="8" fillId="2" borderId="76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vertical="center"/>
    </xf>
    <xf numFmtId="49" fontId="8" fillId="2" borderId="0" xfId="3" applyNumberFormat="1" applyFont="1" applyFill="1" applyBorder="1" applyAlignment="1">
      <alignment horizontal="left" vertical="center" wrapText="1"/>
    </xf>
    <xf numFmtId="0" fontId="8" fillId="2" borderId="76" xfId="2" applyFont="1" applyFill="1" applyBorder="1" applyAlignment="1">
      <alignment horizontal="left" vertical="center" wrapText="1"/>
    </xf>
    <xf numFmtId="0" fontId="9" fillId="5" borderId="0" xfId="0" applyFont="1" applyFill="1">
      <alignment vertical="center"/>
    </xf>
    <xf numFmtId="0" fontId="8" fillId="2" borderId="106" xfId="0" applyFont="1" applyFill="1" applyBorder="1" applyAlignment="1">
      <alignment horizontal="distributed" vertical="center" wrapText="1"/>
    </xf>
    <xf numFmtId="0" fontId="8" fillId="2" borderId="43" xfId="0" applyFont="1" applyFill="1" applyBorder="1" applyAlignment="1">
      <alignment horizontal="distributed" vertical="center" wrapText="1"/>
    </xf>
    <xf numFmtId="0" fontId="8" fillId="2" borderId="43" xfId="0" applyFont="1" applyFill="1" applyBorder="1" applyAlignment="1">
      <alignment horizontal="distributed" vertical="center"/>
    </xf>
    <xf numFmtId="0" fontId="8" fillId="2" borderId="43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62" xfId="0" applyFont="1" applyFill="1" applyBorder="1" applyAlignment="1">
      <alignment vertical="center"/>
    </xf>
    <xf numFmtId="0" fontId="36" fillId="2" borderId="50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distributed" vertical="center" wrapText="1"/>
    </xf>
    <xf numFmtId="0" fontId="8" fillId="2" borderId="54" xfId="0" applyFont="1" applyFill="1" applyBorder="1" applyAlignment="1">
      <alignment horizontal="center" vertical="center" wrapText="1" shrinkToFit="1"/>
    </xf>
    <xf numFmtId="0" fontId="9" fillId="3" borderId="0" xfId="0" applyFont="1" applyFill="1">
      <alignment vertical="center"/>
    </xf>
    <xf numFmtId="0" fontId="45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8" fillId="3" borderId="104" xfId="3" applyFont="1" applyFill="1" applyBorder="1" applyAlignment="1">
      <alignment horizontal="center" vertical="center"/>
    </xf>
    <xf numFmtId="49" fontId="8" fillId="2" borderId="111" xfId="3" applyNumberFormat="1" applyFont="1" applyFill="1" applyBorder="1" applyAlignment="1">
      <alignment horizontal="left" vertical="center" wrapText="1"/>
    </xf>
    <xf numFmtId="0" fontId="13" fillId="2" borderId="32" xfId="3" applyFont="1" applyFill="1" applyBorder="1" applyAlignment="1">
      <alignment horizontal="distributed" vertical="center" wrapText="1"/>
    </xf>
    <xf numFmtId="0" fontId="13" fillId="2" borderId="33" xfId="3" applyFont="1" applyFill="1" applyBorder="1" applyAlignment="1">
      <alignment horizontal="distributed" vertical="center" wrapText="1"/>
    </xf>
    <xf numFmtId="0" fontId="13" fillId="2" borderId="33" xfId="3" applyFont="1" applyFill="1" applyBorder="1" applyAlignment="1">
      <alignment horizontal="left" vertical="center" wrapText="1"/>
    </xf>
    <xf numFmtId="176" fontId="13" fillId="2" borderId="33" xfId="3" applyNumberFormat="1" applyFont="1" applyFill="1" applyBorder="1" applyAlignment="1">
      <alignment horizontal="center" vertical="center" shrinkToFit="1"/>
    </xf>
    <xf numFmtId="0" fontId="13" fillId="2" borderId="34" xfId="3" applyFont="1" applyFill="1" applyBorder="1" applyAlignment="1">
      <alignment horizontal="left" vertical="center" wrapText="1"/>
    </xf>
    <xf numFmtId="0" fontId="13" fillId="2" borderId="63" xfId="3" applyFont="1" applyFill="1" applyBorder="1" applyAlignment="1">
      <alignment horizontal="left" vertical="center" wrapText="1"/>
    </xf>
    <xf numFmtId="49" fontId="13" fillId="2" borderId="80" xfId="3" applyNumberFormat="1" applyFont="1" applyFill="1" applyBorder="1" applyAlignment="1">
      <alignment horizontal="left" vertical="center" wrapText="1"/>
    </xf>
    <xf numFmtId="0" fontId="13" fillId="2" borderId="76" xfId="3" applyFont="1" applyFill="1" applyBorder="1" applyAlignment="1">
      <alignment horizontal="left" vertical="center" wrapText="1"/>
    </xf>
    <xf numFmtId="0" fontId="13" fillId="2" borderId="76" xfId="0" applyFont="1" applyFill="1" applyBorder="1" applyAlignment="1">
      <alignment vertical="center"/>
    </xf>
    <xf numFmtId="0" fontId="13" fillId="2" borderId="77" xfId="0" applyFont="1" applyFill="1" applyBorder="1" applyAlignment="1">
      <alignment vertical="center"/>
    </xf>
    <xf numFmtId="0" fontId="13" fillId="2" borderId="51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distributed" vertical="center" wrapText="1"/>
    </xf>
    <xf numFmtId="0" fontId="13" fillId="2" borderId="33" xfId="0" applyFont="1" applyFill="1" applyBorder="1" applyAlignment="1">
      <alignment horizontal="distributed" vertical="center" wrapText="1"/>
    </xf>
    <xf numFmtId="0" fontId="13" fillId="2" borderId="33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1" xfId="0" applyFont="1" applyFill="1" applyBorder="1">
      <alignment vertical="center"/>
    </xf>
    <xf numFmtId="0" fontId="13" fillId="2" borderId="33" xfId="3" applyNumberFormat="1" applyFont="1" applyFill="1" applyBorder="1" applyAlignment="1">
      <alignment horizontal="center" vertical="center" wrapText="1"/>
    </xf>
    <xf numFmtId="49" fontId="13" fillId="2" borderId="58" xfId="3" applyNumberFormat="1" applyFont="1" applyFill="1" applyBorder="1" applyAlignment="1">
      <alignment horizontal="left" vertical="center" wrapText="1"/>
    </xf>
    <xf numFmtId="0" fontId="47" fillId="2" borderId="33" xfId="3" applyFont="1" applyFill="1" applyBorder="1" applyAlignment="1">
      <alignment horizontal="left" vertical="center" wrapText="1"/>
    </xf>
    <xf numFmtId="0" fontId="13" fillId="2" borderId="58" xfId="3" applyFont="1" applyFill="1" applyBorder="1" applyAlignment="1">
      <alignment horizontal="distributed" vertical="center" wrapText="1"/>
    </xf>
    <xf numFmtId="0" fontId="13" fillId="2" borderId="0" xfId="3" applyFont="1" applyFill="1" applyBorder="1" applyAlignment="1">
      <alignment horizontal="left" vertical="center" wrapText="1"/>
    </xf>
    <xf numFmtId="0" fontId="13" fillId="2" borderId="77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distributed" vertical="center"/>
    </xf>
    <xf numFmtId="0" fontId="7" fillId="2" borderId="1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13" fillId="2" borderId="70" xfId="3" applyFont="1" applyFill="1" applyBorder="1" applyAlignment="1">
      <alignment horizontal="left" vertical="center" wrapText="1"/>
    </xf>
    <xf numFmtId="0" fontId="13" fillId="2" borderId="33" xfId="0" applyFont="1" applyFill="1" applyBorder="1">
      <alignment vertical="center"/>
    </xf>
    <xf numFmtId="0" fontId="13" fillId="2" borderId="108" xfId="3" applyFont="1" applyFill="1" applyBorder="1" applyAlignment="1">
      <alignment horizontal="distributed" vertical="center" wrapText="1"/>
    </xf>
    <xf numFmtId="0" fontId="13" fillId="2" borderId="58" xfId="3" applyFont="1" applyFill="1" applyBorder="1" applyAlignment="1">
      <alignment horizontal="left" vertical="center" wrapText="1"/>
    </xf>
    <xf numFmtId="0" fontId="10" fillId="2" borderId="106" xfId="3" applyFont="1" applyFill="1" applyBorder="1" applyAlignment="1">
      <alignment horizontal="distributed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distributed" vertical="center" wrapText="1"/>
    </xf>
    <xf numFmtId="0" fontId="8" fillId="2" borderId="30" xfId="0" applyFont="1" applyFill="1" applyBorder="1" applyAlignment="1">
      <alignment horizontal="distributed" vertical="center" wrapText="1"/>
    </xf>
    <xf numFmtId="0" fontId="8" fillId="2" borderId="30" xfId="0" applyFont="1" applyFill="1" applyBorder="1" applyAlignment="1">
      <alignment horizontal="distributed" vertical="center"/>
    </xf>
    <xf numFmtId="0" fontId="8" fillId="2" borderId="30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112" xfId="3" applyFont="1" applyFill="1" applyBorder="1" applyAlignment="1">
      <alignment horizontal="distributed" vertical="center" wrapText="1"/>
    </xf>
    <xf numFmtId="0" fontId="8" fillId="2" borderId="113" xfId="3" applyFont="1" applyFill="1" applyBorder="1" applyAlignment="1">
      <alignment horizontal="left" vertical="center" wrapText="1"/>
    </xf>
    <xf numFmtId="176" fontId="8" fillId="2" borderId="113" xfId="3" applyNumberFormat="1" applyFont="1" applyFill="1" applyBorder="1" applyAlignment="1">
      <alignment horizontal="center" vertical="center" shrinkToFit="1"/>
    </xf>
    <xf numFmtId="0" fontId="8" fillId="2" borderId="113" xfId="3" applyNumberFormat="1" applyFont="1" applyFill="1" applyBorder="1" applyAlignment="1">
      <alignment horizontal="center" vertical="center" wrapText="1"/>
    </xf>
    <xf numFmtId="0" fontId="9" fillId="2" borderId="112" xfId="0" applyFont="1" applyFill="1" applyBorder="1">
      <alignment vertical="center"/>
    </xf>
    <xf numFmtId="0" fontId="12" fillId="2" borderId="114" xfId="0" applyFont="1" applyFill="1" applyBorder="1" applyAlignment="1">
      <alignment horizontal="center" vertical="center"/>
    </xf>
    <xf numFmtId="0" fontId="11" fillId="2" borderId="115" xfId="0" applyFont="1" applyFill="1" applyBorder="1">
      <alignment vertical="center"/>
    </xf>
    <xf numFmtId="0" fontId="18" fillId="2" borderId="45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 wrapText="1"/>
    </xf>
    <xf numFmtId="49" fontId="8" fillId="3" borderId="2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2" borderId="33" xfId="3" applyFont="1" applyFill="1" applyBorder="1" applyAlignment="1">
      <alignment horizontal="distributed" vertical="center" wrapText="1"/>
    </xf>
    <xf numFmtId="0" fontId="35" fillId="2" borderId="33" xfId="3" applyFont="1" applyFill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Sheet2" xfId="2" xr:uid="{00000000-0005-0000-0000-000002000000}"/>
    <cellStyle name="標準_Sheet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123190</xdr:colOff>
      <xdr:row>15</xdr:row>
      <xdr:rowOff>516890</xdr:rowOff>
    </xdr:from>
    <xdr:to>
      <xdr:col>11</xdr:col>
      <xdr:colOff>504190</xdr:colOff>
      <xdr:row>16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FF5A62-F689-4E8E-A564-B0A97CBF5FAE}"/>
            </a:ext>
          </a:extLst>
        </xdr:cNvPr>
        <xdr:cNvSpPr txBox="1"/>
      </xdr:nvSpPr>
      <xdr:spPr>
        <a:xfrm>
          <a:off x="4784090" y="9718040"/>
          <a:ext cx="3524250" cy="16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就労移行支援を廃止したため、多機能ではなくなる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view="pageBreakPreview" zoomScale="70" zoomScaleNormal="100" zoomScaleSheetLayoutView="70" workbookViewId="0">
      <pane xSplit="2" topLeftCell="C1" activePane="topRight" state="frozen"/>
      <selection activeCell="Q18" sqref="Q18"/>
      <selection pane="topRight" activeCell="Q18" sqref="Q18"/>
    </sheetView>
  </sheetViews>
  <sheetFormatPr defaultColWidth="39.36328125" defaultRowHeight="13" x14ac:dyDescent="0.2"/>
  <cols>
    <col min="1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1.90625" style="1" customWidth="1"/>
    <col min="8" max="8" width="5.6328125" style="1" customWidth="1"/>
    <col min="9" max="9" width="8.08984375" style="1" customWidth="1"/>
    <col min="10" max="10" width="8.36328125" style="1" customWidth="1"/>
    <col min="11" max="11" width="7.36328125" style="1" bestFit="1" customWidth="1"/>
    <col min="12" max="12" width="10.36328125" style="1" customWidth="1"/>
    <col min="13" max="13" width="9.08984375" style="1" customWidth="1"/>
    <col min="14" max="14" width="27.7265625" style="1" customWidth="1"/>
    <col min="15" max="15" width="39.36328125" style="1" customWidth="1"/>
    <col min="16" max="16" width="9" style="1" customWidth="1"/>
    <col min="17" max="17" width="12.26953125" style="1" bestFit="1" customWidth="1"/>
    <col min="18" max="18" width="11.7265625" style="1" customWidth="1"/>
    <col min="19" max="16384" width="39.36328125" style="1"/>
  </cols>
  <sheetData>
    <row r="1" spans="1:17" x14ac:dyDescent="0.2">
      <c r="A1" s="81" t="s">
        <v>426</v>
      </c>
    </row>
    <row r="2" spans="1:17" x14ac:dyDescent="0.2">
      <c r="A2" s="81"/>
    </row>
    <row r="3" spans="1:17" x14ac:dyDescent="0.2">
      <c r="A3" s="78" t="s">
        <v>428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610" t="str">
        <f>"〔施設"&amp;C6&amp;"（公立"&amp;C7&amp;"、"&amp;"私立"&amp;C8&amp;"）"&amp;"  定員"&amp;E6&amp;"（公立"&amp;E7&amp;"、私立"&amp;E8&amp;"）〕"</f>
        <v>〔施設3（公立2、私立1）  定員296（公立196、私立100）〕</v>
      </c>
      <c r="C5" s="610"/>
      <c r="D5" s="610"/>
      <c r="E5" s="2" t="str">
        <f>IF(H13=E6,"","おかしいぞ～？")</f>
        <v/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"/>
      <c r="B6" s="4" t="s">
        <v>84</v>
      </c>
      <c r="C6" s="5">
        <f>C7+C8</f>
        <v>3</v>
      </c>
      <c r="D6" s="6" t="s">
        <v>85</v>
      </c>
      <c r="E6" s="7">
        <f>E7+E8</f>
        <v>296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/>
      <c r="B7" s="4" t="s">
        <v>86</v>
      </c>
      <c r="C7" s="5">
        <f>COUNTIF($P$10:$P$12,B7)</f>
        <v>2</v>
      </c>
      <c r="D7" s="6" t="s">
        <v>86</v>
      </c>
      <c r="E7" s="7">
        <f>SUMIF($P$10:$P$12,D7,$H$10:$H$12)</f>
        <v>196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">
      <c r="A8" s="3"/>
      <c r="B8" s="8" t="s">
        <v>87</v>
      </c>
      <c r="C8" s="9">
        <f>COUNTIF($P$10:$P$12,B8)</f>
        <v>1</v>
      </c>
      <c r="D8" s="10" t="s">
        <v>87</v>
      </c>
      <c r="E8" s="11">
        <f>SUMIF($P$10:$P$12,D8,$H$10:$H$12)</f>
        <v>100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42" customHeight="1" x14ac:dyDescent="0.2">
      <c r="A9" s="40" t="s">
        <v>58</v>
      </c>
      <c r="B9" s="41" t="s">
        <v>61</v>
      </c>
      <c r="C9" s="42" t="s">
        <v>499</v>
      </c>
      <c r="D9" s="52" t="s">
        <v>269</v>
      </c>
      <c r="E9" s="41" t="s">
        <v>73</v>
      </c>
      <c r="F9" s="42" t="s">
        <v>51</v>
      </c>
      <c r="G9" s="41" t="s">
        <v>63</v>
      </c>
      <c r="H9" s="41" t="s">
        <v>64</v>
      </c>
      <c r="I9" s="43" t="s">
        <v>60</v>
      </c>
      <c r="J9" s="128" t="s">
        <v>65</v>
      </c>
      <c r="K9" s="44" t="s">
        <v>66</v>
      </c>
      <c r="L9" s="45" t="s">
        <v>372</v>
      </c>
      <c r="M9" s="45" t="s">
        <v>329</v>
      </c>
      <c r="N9" s="46" t="s">
        <v>107</v>
      </c>
      <c r="O9" s="46" t="s">
        <v>59</v>
      </c>
      <c r="P9" s="45" t="s">
        <v>74</v>
      </c>
      <c r="Q9" s="47" t="s">
        <v>75</v>
      </c>
    </row>
    <row r="10" spans="1:17" s="94" customFormat="1" ht="63" customHeight="1" x14ac:dyDescent="0.2">
      <c r="A10" s="84" t="s">
        <v>432</v>
      </c>
      <c r="B10" s="85" t="s">
        <v>433</v>
      </c>
      <c r="C10" s="85" t="s">
        <v>1105</v>
      </c>
      <c r="D10" s="85" t="s">
        <v>1045</v>
      </c>
      <c r="E10" s="86" t="str">
        <f>M10&amp;N10</f>
        <v>宇部市東岐波685</v>
      </c>
      <c r="F10" s="86" t="s">
        <v>429</v>
      </c>
      <c r="G10" s="87">
        <v>41000</v>
      </c>
      <c r="H10" s="88">
        <v>120</v>
      </c>
      <c r="I10" s="89" t="s">
        <v>643</v>
      </c>
      <c r="J10" s="129"/>
      <c r="K10" s="90" t="s">
        <v>358</v>
      </c>
      <c r="L10" s="90" t="s">
        <v>359</v>
      </c>
      <c r="M10" s="90" t="s">
        <v>111</v>
      </c>
      <c r="N10" s="91" t="s">
        <v>360</v>
      </c>
      <c r="O10" s="91" t="s">
        <v>427</v>
      </c>
      <c r="P10" s="92" t="str">
        <f>IF(Q10="","",IF(OR(Q10="国",Q10="県",Q10="市町",Q10="組合その他"),"（公立）","（私立）"))</f>
        <v>（公立）</v>
      </c>
      <c r="Q10" s="93" t="s">
        <v>79</v>
      </c>
    </row>
    <row r="11" spans="1:17" s="94" customFormat="1" ht="62.25" customHeight="1" x14ac:dyDescent="0.2">
      <c r="A11" s="95" t="s">
        <v>361</v>
      </c>
      <c r="B11" s="96" t="s">
        <v>362</v>
      </c>
      <c r="C11" s="184" t="s">
        <v>2776</v>
      </c>
      <c r="D11" s="184" t="s">
        <v>2777</v>
      </c>
      <c r="E11" s="97" t="str">
        <f>M11&amp;N11</f>
        <v>柳井市伊保庄95</v>
      </c>
      <c r="F11" s="97" t="s">
        <v>430</v>
      </c>
      <c r="G11" s="98">
        <v>41000</v>
      </c>
      <c r="H11" s="204">
        <v>76</v>
      </c>
      <c r="I11" s="99" t="s">
        <v>644</v>
      </c>
      <c r="J11" s="130"/>
      <c r="K11" s="100" t="s">
        <v>358</v>
      </c>
      <c r="L11" s="100" t="s">
        <v>363</v>
      </c>
      <c r="M11" s="100" t="s">
        <v>161</v>
      </c>
      <c r="N11" s="101" t="s">
        <v>364</v>
      </c>
      <c r="O11" s="101" t="s">
        <v>615</v>
      </c>
      <c r="P11" s="102" t="str">
        <f>IF(Q11="","",IF(OR(Q11="国",Q11="県",Q11="市町",Q11="組合その他"),"（公立）","（私立）"))</f>
        <v>（公立）</v>
      </c>
      <c r="Q11" s="103" t="s">
        <v>79</v>
      </c>
    </row>
    <row r="12" spans="1:17" s="53" customFormat="1" ht="42" customHeight="1" x14ac:dyDescent="0.2">
      <c r="A12" s="172" t="s">
        <v>616</v>
      </c>
      <c r="B12" s="173" t="s">
        <v>367</v>
      </c>
      <c r="C12" s="173" t="s">
        <v>253</v>
      </c>
      <c r="D12" s="173" t="s">
        <v>2250</v>
      </c>
      <c r="E12" s="174" t="str">
        <f>M12&amp;N12</f>
        <v>周南市大字久米752番地4</v>
      </c>
      <c r="F12" s="174" t="s">
        <v>431</v>
      </c>
      <c r="G12" s="175">
        <v>41000</v>
      </c>
      <c r="H12" s="176">
        <v>100</v>
      </c>
      <c r="I12" s="177" t="s">
        <v>645</v>
      </c>
      <c r="J12" s="180"/>
      <c r="K12" s="181" t="s">
        <v>358</v>
      </c>
      <c r="L12" s="181" t="s">
        <v>365</v>
      </c>
      <c r="M12" s="181" t="s">
        <v>114</v>
      </c>
      <c r="N12" s="178" t="s">
        <v>371</v>
      </c>
      <c r="O12" s="178" t="s">
        <v>617</v>
      </c>
      <c r="P12" s="182" t="str">
        <f>IF(Q12="","",IF(OR(Q12="国",Q12="県",Q12="市町",Q12="組合その他"),"（公立）","（私立）"))</f>
        <v>（私立）</v>
      </c>
      <c r="Q12" s="179" t="s">
        <v>80</v>
      </c>
    </row>
    <row r="13" spans="1:17" x14ac:dyDescent="0.2">
      <c r="A13" s="14">
        <f>COUNTA(A10:A12)</f>
        <v>3</v>
      </c>
      <c r="H13" s="14">
        <f>SUM(H10:H12)</f>
        <v>296</v>
      </c>
    </row>
    <row r="14" spans="1:17" ht="13.5" thickBot="1" x14ac:dyDescent="0.25">
      <c r="A14" s="15" t="s">
        <v>88</v>
      </c>
      <c r="C14" s="16" t="s">
        <v>89</v>
      </c>
      <c r="H14" s="15" t="s">
        <v>90</v>
      </c>
      <c r="N14" s="16" t="s">
        <v>91</v>
      </c>
    </row>
    <row r="15" spans="1:17" ht="13.5" thickTop="1" x14ac:dyDescent="0.2">
      <c r="C15" s="17" t="s">
        <v>92</v>
      </c>
      <c r="D15" s="18">
        <f t="shared" ref="D15:D27" si="0">COUNTIF($M$10:$M$12,C15)</f>
        <v>0</v>
      </c>
      <c r="N15" s="19"/>
      <c r="O15" s="20" t="s">
        <v>75</v>
      </c>
      <c r="P15" s="20" t="s">
        <v>84</v>
      </c>
      <c r="Q15" s="21" t="s">
        <v>64</v>
      </c>
    </row>
    <row r="16" spans="1:17" x14ac:dyDescent="0.2">
      <c r="C16" s="22" t="s">
        <v>69</v>
      </c>
      <c r="D16" s="23">
        <f t="shared" si="0"/>
        <v>1</v>
      </c>
      <c r="N16" s="611" t="s">
        <v>86</v>
      </c>
      <c r="O16" s="24" t="s">
        <v>76</v>
      </c>
      <c r="P16" s="24">
        <f t="shared" ref="P16:P23" si="1">COUNTIF($Q$10:$Q$12,O16)</f>
        <v>0</v>
      </c>
      <c r="Q16" s="25">
        <f t="shared" ref="Q16:Q23" si="2">SUMIF($Q$10:$Q$12,O16,$H$10:$H$12)</f>
        <v>0</v>
      </c>
    </row>
    <row r="17" spans="3:17" x14ac:dyDescent="0.2">
      <c r="C17" s="22" t="s">
        <v>93</v>
      </c>
      <c r="D17" s="23">
        <f t="shared" si="0"/>
        <v>0</v>
      </c>
      <c r="N17" s="612"/>
      <c r="O17" s="24" t="s">
        <v>77</v>
      </c>
      <c r="P17" s="24">
        <f t="shared" si="1"/>
        <v>0</v>
      </c>
      <c r="Q17" s="25">
        <f t="shared" si="2"/>
        <v>0</v>
      </c>
    </row>
    <row r="18" spans="3:17" x14ac:dyDescent="0.2">
      <c r="C18" s="22" t="s">
        <v>71</v>
      </c>
      <c r="D18" s="23">
        <f t="shared" si="0"/>
        <v>0</v>
      </c>
      <c r="N18" s="612"/>
      <c r="O18" s="24" t="s">
        <v>78</v>
      </c>
      <c r="P18" s="24">
        <f t="shared" si="1"/>
        <v>0</v>
      </c>
      <c r="Q18" s="25">
        <f t="shared" si="2"/>
        <v>0</v>
      </c>
    </row>
    <row r="19" spans="3:17" ht="13.5" thickBot="1" x14ac:dyDescent="0.25">
      <c r="C19" s="22" t="s">
        <v>94</v>
      </c>
      <c r="D19" s="23">
        <f t="shared" si="0"/>
        <v>0</v>
      </c>
      <c r="N19" s="613"/>
      <c r="O19" s="26" t="s">
        <v>79</v>
      </c>
      <c r="P19" s="26">
        <f t="shared" si="1"/>
        <v>2</v>
      </c>
      <c r="Q19" s="27">
        <f t="shared" si="2"/>
        <v>196</v>
      </c>
    </row>
    <row r="20" spans="3:17" ht="13.5" thickTop="1" x14ac:dyDescent="0.2">
      <c r="C20" s="22" t="s">
        <v>95</v>
      </c>
      <c r="D20" s="23">
        <f t="shared" si="0"/>
        <v>0</v>
      </c>
      <c r="N20" s="612" t="s">
        <v>87</v>
      </c>
      <c r="O20" s="28" t="s">
        <v>80</v>
      </c>
      <c r="P20" s="28">
        <f t="shared" si="1"/>
        <v>1</v>
      </c>
      <c r="Q20" s="29">
        <f t="shared" si="2"/>
        <v>100</v>
      </c>
    </row>
    <row r="21" spans="3:17" x14ac:dyDescent="0.2">
      <c r="C21" s="22" t="s">
        <v>72</v>
      </c>
      <c r="D21" s="23">
        <f t="shared" si="0"/>
        <v>0</v>
      </c>
      <c r="N21" s="612"/>
      <c r="O21" s="24" t="s">
        <v>81</v>
      </c>
      <c r="P21" s="24">
        <f t="shared" si="1"/>
        <v>0</v>
      </c>
      <c r="Q21" s="25">
        <f t="shared" si="2"/>
        <v>0</v>
      </c>
    </row>
    <row r="22" spans="3:17" x14ac:dyDescent="0.2">
      <c r="C22" s="22" t="s">
        <v>96</v>
      </c>
      <c r="D22" s="23">
        <f t="shared" si="0"/>
        <v>0</v>
      </c>
      <c r="N22" s="612"/>
      <c r="O22" s="24" t="s">
        <v>82</v>
      </c>
      <c r="P22" s="24">
        <f t="shared" si="1"/>
        <v>0</v>
      </c>
      <c r="Q22" s="25">
        <f t="shared" si="2"/>
        <v>0</v>
      </c>
    </row>
    <row r="23" spans="3:17" ht="13.5" thickBot="1" x14ac:dyDescent="0.25">
      <c r="C23" s="22" t="s">
        <v>70</v>
      </c>
      <c r="D23" s="23">
        <f t="shared" si="0"/>
        <v>0</v>
      </c>
      <c r="N23" s="614"/>
      <c r="O23" s="30" t="s">
        <v>83</v>
      </c>
      <c r="P23" s="30">
        <f t="shared" si="1"/>
        <v>0</v>
      </c>
      <c r="Q23" s="31">
        <f t="shared" si="2"/>
        <v>0</v>
      </c>
    </row>
    <row r="24" spans="3:17" ht="13.5" thickTop="1" x14ac:dyDescent="0.2">
      <c r="C24" s="22" t="s">
        <v>97</v>
      </c>
      <c r="D24" s="23">
        <f t="shared" si="0"/>
        <v>1</v>
      </c>
      <c r="P24" s="32">
        <f>SUM(P16:P23)</f>
        <v>3</v>
      </c>
      <c r="Q24" s="32">
        <f>SUM(Q16:Q23)</f>
        <v>296</v>
      </c>
    </row>
    <row r="25" spans="3:17" x14ac:dyDescent="0.2">
      <c r="C25" s="22" t="s">
        <v>98</v>
      </c>
      <c r="D25" s="23">
        <f t="shared" si="0"/>
        <v>0</v>
      </c>
    </row>
    <row r="26" spans="3:17" x14ac:dyDescent="0.2">
      <c r="C26" s="22" t="s">
        <v>99</v>
      </c>
      <c r="D26" s="23">
        <f t="shared" si="0"/>
        <v>1</v>
      </c>
    </row>
    <row r="27" spans="3:17" ht="13.5" thickBot="1" x14ac:dyDescent="0.25">
      <c r="C27" s="169" t="s">
        <v>100</v>
      </c>
      <c r="D27" s="33">
        <f t="shared" si="0"/>
        <v>0</v>
      </c>
    </row>
    <row r="28" spans="3:17" ht="14" thickTop="1" thickBot="1" x14ac:dyDescent="0.25">
      <c r="C28" s="34" t="s">
        <v>101</v>
      </c>
      <c r="D28" s="35">
        <f>SUM(D15:D27)</f>
        <v>3</v>
      </c>
    </row>
    <row r="29" spans="3:17" ht="13.5" thickTop="1" x14ac:dyDescent="0.2">
      <c r="C29" s="36" t="s">
        <v>379</v>
      </c>
      <c r="D29" s="37">
        <f t="shared" ref="D29:D37" si="3">COUNTIF($M$10:$M$12,C29)</f>
        <v>0</v>
      </c>
    </row>
    <row r="30" spans="3:17" x14ac:dyDescent="0.2">
      <c r="C30" s="22" t="s">
        <v>380</v>
      </c>
      <c r="D30" s="23">
        <f t="shared" si="3"/>
        <v>0</v>
      </c>
    </row>
    <row r="31" spans="3:17" x14ac:dyDescent="0.2">
      <c r="C31" s="22" t="s">
        <v>381</v>
      </c>
      <c r="D31" s="23">
        <f t="shared" si="3"/>
        <v>0</v>
      </c>
    </row>
    <row r="32" spans="3:17" x14ac:dyDescent="0.2">
      <c r="C32" s="22" t="s">
        <v>382</v>
      </c>
      <c r="D32" s="23">
        <f t="shared" si="3"/>
        <v>0</v>
      </c>
    </row>
    <row r="33" spans="3:5" x14ac:dyDescent="0.2">
      <c r="C33" s="22" t="s">
        <v>383</v>
      </c>
      <c r="D33" s="23">
        <f t="shared" si="3"/>
        <v>0</v>
      </c>
    </row>
    <row r="34" spans="3:5" x14ac:dyDescent="0.2">
      <c r="C34" s="22" t="s">
        <v>102</v>
      </c>
      <c r="D34" s="23">
        <f t="shared" si="3"/>
        <v>0</v>
      </c>
    </row>
    <row r="35" spans="3:5" x14ac:dyDescent="0.2">
      <c r="C35" s="22" t="s">
        <v>103</v>
      </c>
      <c r="D35" s="23">
        <f t="shared" si="3"/>
        <v>0</v>
      </c>
    </row>
    <row r="36" spans="3:5" x14ac:dyDescent="0.2">
      <c r="C36" s="22" t="s">
        <v>384</v>
      </c>
      <c r="D36" s="23">
        <f t="shared" si="3"/>
        <v>0</v>
      </c>
    </row>
    <row r="37" spans="3:5" ht="13.5" thickBot="1" x14ac:dyDescent="0.25">
      <c r="C37" s="169" t="s">
        <v>104</v>
      </c>
      <c r="D37" s="33">
        <f t="shared" si="3"/>
        <v>0</v>
      </c>
    </row>
    <row r="38" spans="3:5" ht="14" thickTop="1" thickBot="1" x14ac:dyDescent="0.25">
      <c r="C38" s="34" t="s">
        <v>105</v>
      </c>
      <c r="D38" s="35">
        <f>SUM(D29:D37)</f>
        <v>0</v>
      </c>
    </row>
    <row r="39" spans="3:5" ht="14" thickTop="1" thickBot="1" x14ac:dyDescent="0.25">
      <c r="C39" s="38" t="s">
        <v>106</v>
      </c>
      <c r="D39" s="39">
        <f>D28+D38</f>
        <v>3</v>
      </c>
      <c r="E39" s="1" t="str">
        <f>IF(D39=A13,"","おかしいぞ～？")</f>
        <v/>
      </c>
    </row>
    <row r="40" spans="3:5" ht="13.5" thickTop="1" x14ac:dyDescent="0.2"/>
  </sheetData>
  <autoFilter ref="A9:J12" xr:uid="{00000000-0009-0000-0000-000000000000}"/>
  <mergeCells count="3">
    <mergeCell ref="B5:D5"/>
    <mergeCell ref="N16:N19"/>
    <mergeCell ref="N20:N23"/>
  </mergeCells>
  <phoneticPr fontId="3"/>
  <dataValidations count="1">
    <dataValidation type="list" allowBlank="1" showInputMessage="1" showErrorMessage="1" sqref="Q10:Q12" xr:uid="{3218B1D1-BC7C-492C-BF72-B22A3426C44E}">
      <formula1>#REF!</formula1>
    </dataValidation>
  </dataValidations>
  <printOptions horizontalCentered="1"/>
  <pageMargins left="1" right="1" top="1" bottom="1" header="0.5" footer="0.5"/>
  <pageSetup paperSize="9" scale="76" firstPageNumber="98" fitToHeight="0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AB1B-6958-4BA1-81CE-A956EB666466}">
  <sheetPr>
    <pageSetUpPr fitToPage="1"/>
  </sheetPr>
  <dimension ref="A1:R145"/>
  <sheetViews>
    <sheetView view="pageBreakPreview" zoomScale="70" zoomScaleNormal="100" zoomScaleSheetLayoutView="70" workbookViewId="0">
      <pane ySplit="8" topLeftCell="A110" activePane="bottomLeft" state="frozen"/>
      <selection activeCell="E28" sqref="E28"/>
      <selection pane="bottomLeft" activeCell="B115" sqref="B115"/>
    </sheetView>
  </sheetViews>
  <sheetFormatPr defaultColWidth="39.36328125" defaultRowHeight="13" x14ac:dyDescent="0.2"/>
  <cols>
    <col min="1" max="3" width="16.26953125" style="205" customWidth="1"/>
    <col min="4" max="4" width="11.26953125" style="205" customWidth="1"/>
    <col min="5" max="5" width="15" style="205" customWidth="1"/>
    <col min="6" max="6" width="5.6328125" style="205" customWidth="1"/>
    <col min="7" max="7" width="11.90625" style="205" customWidth="1"/>
    <col min="8" max="8" width="4.90625" style="205" customWidth="1"/>
    <col min="9" max="9" width="8.08984375" style="205" customWidth="1"/>
    <col min="10" max="10" width="11.6328125" style="205" customWidth="1"/>
    <col min="11" max="11" width="7.36328125" style="205" bestFit="1" customWidth="1"/>
    <col min="12" max="12" width="6.26953125" style="205" customWidth="1"/>
    <col min="13" max="13" width="8.90625" style="205" customWidth="1"/>
    <col min="14" max="14" width="23.6328125" style="205" customWidth="1"/>
    <col min="15" max="15" width="27.26953125" style="205" customWidth="1"/>
    <col min="16" max="16" width="9" style="205" customWidth="1"/>
    <col min="17" max="17" width="12.26953125" style="205" bestFit="1" customWidth="1"/>
    <col min="18" max="16384" width="39.36328125" style="205"/>
  </cols>
  <sheetData>
    <row r="1" spans="1:18" x14ac:dyDescent="0.2">
      <c r="A1" s="81"/>
    </row>
    <row r="2" spans="1:18" x14ac:dyDescent="0.2">
      <c r="A2" s="245" t="s">
        <v>1401</v>
      </c>
      <c r="B2" s="234"/>
      <c r="C2" s="234"/>
      <c r="D2" s="234"/>
      <c r="E2" s="234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8" ht="15" customHeight="1" x14ac:dyDescent="0.2">
      <c r="A3" s="234"/>
      <c r="B3" s="234"/>
      <c r="C3" s="234"/>
      <c r="D3" s="234"/>
      <c r="E3" s="23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3.5" customHeight="1" x14ac:dyDescent="0.2">
      <c r="A4" s="390"/>
      <c r="B4" s="622" t="str">
        <f>"〔施設"&amp;C5&amp;"（公立"&amp;C6&amp;"、"&amp;"私立"&amp;C7&amp;"）"&amp;"  定員"&amp;E5&amp;"（公立"&amp;E6&amp;"、私立"&amp;E7&amp;"）〕"</f>
        <v>〔施設109（公立0、私立109）  定員1864（公立0、私立1864）〕</v>
      </c>
      <c r="C4" s="622"/>
      <c r="D4" s="622"/>
      <c r="E4" s="622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</row>
    <row r="5" spans="1:18" x14ac:dyDescent="0.2">
      <c r="A5" s="390"/>
      <c r="B5" s="389" t="s">
        <v>84</v>
      </c>
      <c r="C5" s="141">
        <f>C6+C7</f>
        <v>109</v>
      </c>
      <c r="D5" s="140" t="s">
        <v>85</v>
      </c>
      <c r="E5" s="396">
        <f>E6+E7</f>
        <v>1864</v>
      </c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</row>
    <row r="6" spans="1:18" x14ac:dyDescent="0.2">
      <c r="A6" s="236"/>
      <c r="B6" s="389" t="s">
        <v>86</v>
      </c>
      <c r="C6" s="141">
        <f>COUNTIF($P$9:$P$117,B6)</f>
        <v>0</v>
      </c>
      <c r="D6" s="140" t="s">
        <v>86</v>
      </c>
      <c r="E6" s="396">
        <f>SUMIF($P$9:$P$117,D6,$H$9:$H$117)</f>
        <v>0</v>
      </c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1:18" x14ac:dyDescent="0.2">
      <c r="A7" s="236"/>
      <c r="B7" s="238" t="s">
        <v>87</v>
      </c>
      <c r="C7" s="143">
        <f>COUNTIF($P$9:$P$117,B7)</f>
        <v>109</v>
      </c>
      <c r="D7" s="142" t="s">
        <v>87</v>
      </c>
      <c r="E7" s="397">
        <f>SUMIF($P$9:$P$117,D7,$H$9:$H$117)</f>
        <v>1864</v>
      </c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</row>
    <row r="8" spans="1:18" s="557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269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7" t="s">
        <v>66</v>
      </c>
      <c r="L8" s="363" t="s">
        <v>67</v>
      </c>
      <c r="M8" s="363" t="s">
        <v>68</v>
      </c>
      <c r="N8" s="207" t="s">
        <v>107</v>
      </c>
      <c r="O8" s="207" t="s">
        <v>59</v>
      </c>
      <c r="P8" s="363" t="s">
        <v>74</v>
      </c>
      <c r="Q8" s="364" t="s">
        <v>75</v>
      </c>
    </row>
    <row r="9" spans="1:18" s="250" customFormat="1" ht="42" customHeight="1" x14ac:dyDescent="0.2">
      <c r="A9" s="444" t="s">
        <v>2746</v>
      </c>
      <c r="B9" s="521" t="s">
        <v>2747</v>
      </c>
      <c r="C9" s="521" t="s">
        <v>2748</v>
      </c>
      <c r="D9" s="391" t="s">
        <v>2749</v>
      </c>
      <c r="E9" s="392" t="str">
        <f t="shared" ref="E9:E25" si="0">M9&amp;N9</f>
        <v>下関市富任町6丁目18番8号</v>
      </c>
      <c r="F9" s="528" t="s">
        <v>588</v>
      </c>
      <c r="G9" s="523">
        <v>38991</v>
      </c>
      <c r="H9" s="529">
        <v>33</v>
      </c>
      <c r="I9" s="528" t="s">
        <v>809</v>
      </c>
      <c r="J9" s="313" t="s">
        <v>838</v>
      </c>
      <c r="K9" s="431" t="s">
        <v>2030</v>
      </c>
      <c r="L9" s="310">
        <v>35201</v>
      </c>
      <c r="M9" s="310" t="s">
        <v>2078</v>
      </c>
      <c r="N9" s="310" t="s">
        <v>3387</v>
      </c>
      <c r="O9" s="310" t="s">
        <v>2750</v>
      </c>
      <c r="P9" s="369" t="str">
        <f t="shared" ref="P9:P16" si="1">IF(Q9="","",IF(OR(Q9="国",Q9="県",Q9="市町",Q9="組合その他"),"（公立）","（私立）"))</f>
        <v>（私立）</v>
      </c>
      <c r="Q9" s="370" t="s">
        <v>2126</v>
      </c>
    </row>
    <row r="10" spans="1:18" s="252" customFormat="1" ht="57" customHeight="1" x14ac:dyDescent="0.2">
      <c r="A10" s="489" t="s">
        <v>2163</v>
      </c>
      <c r="B10" s="521" t="s">
        <v>2164</v>
      </c>
      <c r="C10" s="521" t="s">
        <v>2784</v>
      </c>
      <c r="D10" s="391" t="s">
        <v>3987</v>
      </c>
      <c r="E10" s="392" t="str">
        <f t="shared" si="0"/>
        <v>下関市新椋野一丁目６番３５号</v>
      </c>
      <c r="F10" s="528" t="s">
        <v>437</v>
      </c>
      <c r="G10" s="523">
        <v>38991</v>
      </c>
      <c r="H10" s="529">
        <v>52</v>
      </c>
      <c r="I10" s="528" t="s">
        <v>3704</v>
      </c>
      <c r="J10" s="524" t="s">
        <v>2165</v>
      </c>
      <c r="K10" s="530" t="s">
        <v>2030</v>
      </c>
      <c r="L10" s="522">
        <v>35201</v>
      </c>
      <c r="M10" s="522" t="s">
        <v>2078</v>
      </c>
      <c r="N10" s="335" t="s">
        <v>3705</v>
      </c>
      <c r="O10" s="522" t="s">
        <v>2166</v>
      </c>
      <c r="P10" s="526" t="str">
        <f t="shared" si="1"/>
        <v>（私立）</v>
      </c>
      <c r="Q10" s="527" t="s">
        <v>2126</v>
      </c>
      <c r="R10" s="250"/>
    </row>
    <row r="11" spans="1:18" s="250" customFormat="1" ht="42" customHeight="1" x14ac:dyDescent="0.2">
      <c r="A11" s="489" t="s">
        <v>2751</v>
      </c>
      <c r="B11" s="521" t="s">
        <v>2132</v>
      </c>
      <c r="C11" s="521" t="s">
        <v>2133</v>
      </c>
      <c r="D11" s="391" t="s">
        <v>2752</v>
      </c>
      <c r="E11" s="522" t="str">
        <f t="shared" si="0"/>
        <v>下関市垢田町3丁目11-22ｺｰﾎﾟα101</v>
      </c>
      <c r="F11" s="528" t="s">
        <v>589</v>
      </c>
      <c r="G11" s="523">
        <v>38991</v>
      </c>
      <c r="H11" s="529">
        <v>8</v>
      </c>
      <c r="I11" s="528" t="s">
        <v>810</v>
      </c>
      <c r="J11" s="524" t="s">
        <v>838</v>
      </c>
      <c r="K11" s="530" t="s">
        <v>2030</v>
      </c>
      <c r="L11" s="522">
        <v>35201</v>
      </c>
      <c r="M11" s="522" t="s">
        <v>2078</v>
      </c>
      <c r="N11" s="522" t="s">
        <v>3388</v>
      </c>
      <c r="O11" s="522" t="s">
        <v>13</v>
      </c>
      <c r="P11" s="526" t="str">
        <f t="shared" si="1"/>
        <v>（私立）</v>
      </c>
      <c r="Q11" s="527" t="s">
        <v>2126</v>
      </c>
    </row>
    <row r="12" spans="1:18" s="250" customFormat="1" ht="42" customHeight="1" x14ac:dyDescent="0.2">
      <c r="A12" s="489" t="s">
        <v>2465</v>
      </c>
      <c r="B12" s="521" t="s">
        <v>639</v>
      </c>
      <c r="C12" s="521" t="s">
        <v>3729</v>
      </c>
      <c r="D12" s="391" t="s">
        <v>3614</v>
      </c>
      <c r="E12" s="522" t="str">
        <f t="shared" si="0"/>
        <v>下関市豊北町大字滝部397番地1</v>
      </c>
      <c r="F12" s="528" t="s">
        <v>441</v>
      </c>
      <c r="G12" s="523">
        <v>38991</v>
      </c>
      <c r="H12" s="529">
        <v>20</v>
      </c>
      <c r="I12" s="528" t="s">
        <v>662</v>
      </c>
      <c r="J12" s="524" t="s">
        <v>2466</v>
      </c>
      <c r="K12" s="530" t="s">
        <v>2030</v>
      </c>
      <c r="L12" s="522">
        <v>35201</v>
      </c>
      <c r="M12" s="522" t="s">
        <v>2078</v>
      </c>
      <c r="N12" s="335" t="s">
        <v>3706</v>
      </c>
      <c r="O12" s="522" t="s">
        <v>14</v>
      </c>
      <c r="P12" s="526" t="str">
        <f t="shared" si="1"/>
        <v>（私立）</v>
      </c>
      <c r="Q12" s="527" t="s">
        <v>2126</v>
      </c>
    </row>
    <row r="13" spans="1:18" s="250" customFormat="1" ht="42" customHeight="1" x14ac:dyDescent="0.2">
      <c r="A13" s="489" t="s">
        <v>2753</v>
      </c>
      <c r="B13" s="521" t="s">
        <v>640</v>
      </c>
      <c r="C13" s="521" t="s">
        <v>1111</v>
      </c>
      <c r="D13" s="391" t="s">
        <v>2754</v>
      </c>
      <c r="E13" s="522" t="str">
        <f t="shared" si="0"/>
        <v>下関市菊川町大字下岡枝374-6</v>
      </c>
      <c r="F13" s="528" t="s">
        <v>552</v>
      </c>
      <c r="G13" s="523">
        <v>38991</v>
      </c>
      <c r="H13" s="529">
        <v>20</v>
      </c>
      <c r="I13" s="528" t="s">
        <v>3707</v>
      </c>
      <c r="J13" s="524" t="s">
        <v>2466</v>
      </c>
      <c r="K13" s="530" t="s">
        <v>2030</v>
      </c>
      <c r="L13" s="522">
        <v>35201</v>
      </c>
      <c r="M13" s="522" t="s">
        <v>2078</v>
      </c>
      <c r="N13" s="522" t="s">
        <v>3389</v>
      </c>
      <c r="O13" s="522" t="s">
        <v>15</v>
      </c>
      <c r="P13" s="526" t="str">
        <f t="shared" si="1"/>
        <v>（私立）</v>
      </c>
      <c r="Q13" s="527" t="s">
        <v>2126</v>
      </c>
    </row>
    <row r="14" spans="1:18" s="250" customFormat="1" ht="42" customHeight="1" x14ac:dyDescent="0.2">
      <c r="A14" s="489" t="s">
        <v>2167</v>
      </c>
      <c r="B14" s="521" t="s">
        <v>2168</v>
      </c>
      <c r="C14" s="521" t="s">
        <v>2229</v>
      </c>
      <c r="D14" s="391" t="s">
        <v>2467</v>
      </c>
      <c r="E14" s="522" t="str">
        <f t="shared" si="0"/>
        <v>下関市大字安岡字畑代10145-5</v>
      </c>
      <c r="F14" s="528" t="s">
        <v>3611</v>
      </c>
      <c r="G14" s="523">
        <v>38991</v>
      </c>
      <c r="H14" s="529">
        <v>96</v>
      </c>
      <c r="I14" s="528" t="s">
        <v>659</v>
      </c>
      <c r="J14" s="524" t="s">
        <v>2165</v>
      </c>
      <c r="K14" s="530" t="s">
        <v>2030</v>
      </c>
      <c r="L14" s="522">
        <v>35201</v>
      </c>
      <c r="M14" s="522" t="s">
        <v>2078</v>
      </c>
      <c r="N14" s="522" t="s">
        <v>2878</v>
      </c>
      <c r="O14" s="522" t="s">
        <v>16</v>
      </c>
      <c r="P14" s="526" t="str">
        <f t="shared" si="1"/>
        <v>（私立）</v>
      </c>
      <c r="Q14" s="527" t="s">
        <v>2126</v>
      </c>
    </row>
    <row r="15" spans="1:18" s="252" customFormat="1" ht="42" customHeight="1" x14ac:dyDescent="0.2">
      <c r="A15" s="489" t="s">
        <v>3988</v>
      </c>
      <c r="B15" s="521" t="s">
        <v>2755</v>
      </c>
      <c r="C15" s="521" t="s">
        <v>2775</v>
      </c>
      <c r="D15" s="391" t="s">
        <v>3989</v>
      </c>
      <c r="E15" s="522" t="str">
        <f t="shared" si="0"/>
        <v>下関市大字小野８５番地１</v>
      </c>
      <c r="F15" s="528" t="s">
        <v>439</v>
      </c>
      <c r="G15" s="523">
        <v>41000</v>
      </c>
      <c r="H15" s="529">
        <v>17</v>
      </c>
      <c r="I15" s="522" t="s">
        <v>811</v>
      </c>
      <c r="J15" s="524" t="s">
        <v>2165</v>
      </c>
      <c r="K15" s="530" t="s">
        <v>2030</v>
      </c>
      <c r="L15" s="522">
        <v>35201</v>
      </c>
      <c r="M15" s="522" t="s">
        <v>2078</v>
      </c>
      <c r="N15" s="335" t="s">
        <v>3708</v>
      </c>
      <c r="O15" s="522" t="s">
        <v>2756</v>
      </c>
      <c r="P15" s="385" t="str">
        <f t="shared" si="1"/>
        <v>（私立）</v>
      </c>
      <c r="Q15" s="352" t="s">
        <v>2126</v>
      </c>
      <c r="R15" s="250"/>
    </row>
    <row r="16" spans="1:18" s="252" customFormat="1" ht="63" customHeight="1" x14ac:dyDescent="0.2">
      <c r="A16" s="560" t="s">
        <v>2757</v>
      </c>
      <c r="B16" s="561" t="s">
        <v>3709</v>
      </c>
      <c r="C16" s="561" t="s">
        <v>3710</v>
      </c>
      <c r="D16" s="589" t="s">
        <v>3990</v>
      </c>
      <c r="E16" s="562" t="str">
        <f t="shared" si="0"/>
        <v>下関市新地町4番22号</v>
      </c>
      <c r="F16" s="576" t="s">
        <v>590</v>
      </c>
      <c r="G16" s="563">
        <v>41000</v>
      </c>
      <c r="H16" s="577">
        <v>7</v>
      </c>
      <c r="I16" s="562" t="s">
        <v>812</v>
      </c>
      <c r="J16" s="564" t="s">
        <v>2165</v>
      </c>
      <c r="K16" s="578" t="s">
        <v>2030</v>
      </c>
      <c r="L16" s="562">
        <v>35201</v>
      </c>
      <c r="M16" s="562" t="s">
        <v>2078</v>
      </c>
      <c r="N16" s="562" t="s">
        <v>3390</v>
      </c>
      <c r="O16" s="562" t="s">
        <v>2758</v>
      </c>
      <c r="P16" s="579" t="str">
        <f t="shared" si="1"/>
        <v>（私立）</v>
      </c>
      <c r="Q16" s="527" t="s">
        <v>2088</v>
      </c>
      <c r="R16" s="250"/>
    </row>
    <row r="17" spans="1:18" s="250" customFormat="1" ht="42" customHeight="1" x14ac:dyDescent="0.2">
      <c r="A17" s="489" t="s">
        <v>1112</v>
      </c>
      <c r="B17" s="521" t="s">
        <v>2759</v>
      </c>
      <c r="C17" s="521" t="s">
        <v>2760</v>
      </c>
      <c r="D17" s="391" t="s">
        <v>2761</v>
      </c>
      <c r="E17" s="522" t="str">
        <f t="shared" si="0"/>
        <v>下関市後田町3-1-23</v>
      </c>
      <c r="F17" s="528" t="s">
        <v>548</v>
      </c>
      <c r="G17" s="523">
        <v>42064</v>
      </c>
      <c r="H17" s="529">
        <v>7</v>
      </c>
      <c r="I17" s="522" t="s">
        <v>1256</v>
      </c>
      <c r="J17" s="524" t="s">
        <v>2165</v>
      </c>
      <c r="K17" s="530" t="s">
        <v>2030</v>
      </c>
      <c r="L17" s="522">
        <v>35201</v>
      </c>
      <c r="M17" s="522" t="s">
        <v>2078</v>
      </c>
      <c r="N17" s="522" t="s">
        <v>3391</v>
      </c>
      <c r="O17" s="522" t="s">
        <v>2762</v>
      </c>
      <c r="P17" s="385" t="s">
        <v>890</v>
      </c>
      <c r="Q17" s="352" t="s">
        <v>2126</v>
      </c>
    </row>
    <row r="18" spans="1:18" s="250" customFormat="1" ht="42" customHeight="1" x14ac:dyDescent="0.2">
      <c r="A18" s="489" t="s">
        <v>2468</v>
      </c>
      <c r="B18" s="521" t="s">
        <v>2469</v>
      </c>
      <c r="C18" s="521" t="s">
        <v>2470</v>
      </c>
      <c r="D18" s="521" t="s">
        <v>3711</v>
      </c>
      <c r="E18" s="522" t="str">
        <f t="shared" si="0"/>
        <v>下関市東勝谷1-2</v>
      </c>
      <c r="F18" s="522" t="s">
        <v>1257</v>
      </c>
      <c r="G18" s="523">
        <v>42064</v>
      </c>
      <c r="H18" s="290">
        <v>14</v>
      </c>
      <c r="I18" s="522" t="s">
        <v>1258</v>
      </c>
      <c r="J18" s="524" t="s">
        <v>2165</v>
      </c>
      <c r="K18" s="530" t="s">
        <v>2030</v>
      </c>
      <c r="L18" s="522">
        <v>35201</v>
      </c>
      <c r="M18" s="522" t="s">
        <v>2172</v>
      </c>
      <c r="N18" s="522" t="s">
        <v>3392</v>
      </c>
      <c r="O18" s="522" t="s">
        <v>2471</v>
      </c>
      <c r="P18" s="385" t="s">
        <v>890</v>
      </c>
      <c r="Q18" s="352" t="s">
        <v>2126</v>
      </c>
    </row>
    <row r="19" spans="1:18" s="250" customFormat="1" ht="42" customHeight="1" x14ac:dyDescent="0.2">
      <c r="A19" s="489" t="s">
        <v>2169</v>
      </c>
      <c r="B19" s="521" t="s">
        <v>2170</v>
      </c>
      <c r="C19" s="521" t="s">
        <v>2171</v>
      </c>
      <c r="D19" s="521" t="s">
        <v>3712</v>
      </c>
      <c r="E19" s="522" t="str">
        <f t="shared" si="0"/>
        <v>下関市三河町10番25号</v>
      </c>
      <c r="F19" s="522" t="s">
        <v>1259</v>
      </c>
      <c r="G19" s="523">
        <v>42125</v>
      </c>
      <c r="H19" s="290">
        <v>63</v>
      </c>
      <c r="I19" s="522" t="s">
        <v>1260</v>
      </c>
      <c r="J19" s="524" t="s">
        <v>2165</v>
      </c>
      <c r="K19" s="530" t="s">
        <v>2030</v>
      </c>
      <c r="L19" s="522">
        <v>35201</v>
      </c>
      <c r="M19" s="522" t="s">
        <v>2172</v>
      </c>
      <c r="N19" s="522" t="s">
        <v>3393</v>
      </c>
      <c r="O19" s="522" t="s">
        <v>2173</v>
      </c>
      <c r="P19" s="385" t="s">
        <v>890</v>
      </c>
      <c r="Q19" s="352" t="s">
        <v>2126</v>
      </c>
    </row>
    <row r="20" spans="1:18" s="250" customFormat="1" ht="42" customHeight="1" x14ac:dyDescent="0.2">
      <c r="A20" s="489" t="s">
        <v>2763</v>
      </c>
      <c r="B20" s="521" t="s">
        <v>2764</v>
      </c>
      <c r="C20" s="521" t="s">
        <v>2765</v>
      </c>
      <c r="D20" s="521" t="s">
        <v>2766</v>
      </c>
      <c r="E20" s="522" t="str">
        <f t="shared" si="0"/>
        <v>下関市新垢田東町1丁目1-28</v>
      </c>
      <c r="F20" s="522" t="s">
        <v>2767</v>
      </c>
      <c r="G20" s="523">
        <v>43040</v>
      </c>
      <c r="H20" s="290">
        <v>13</v>
      </c>
      <c r="I20" s="522" t="s">
        <v>2768</v>
      </c>
      <c r="J20" s="524" t="s">
        <v>2165</v>
      </c>
      <c r="K20" s="530" t="s">
        <v>2030</v>
      </c>
      <c r="L20" s="522">
        <v>35201</v>
      </c>
      <c r="M20" s="522" t="s">
        <v>2172</v>
      </c>
      <c r="N20" s="522" t="s">
        <v>3394</v>
      </c>
      <c r="O20" s="522" t="s">
        <v>1092</v>
      </c>
      <c r="P20" s="385" t="s">
        <v>890</v>
      </c>
      <c r="Q20" s="527" t="s">
        <v>2088</v>
      </c>
    </row>
    <row r="21" spans="1:18" s="250" customFormat="1" ht="42" customHeight="1" x14ac:dyDescent="0.2">
      <c r="A21" s="489" t="s">
        <v>1204</v>
      </c>
      <c r="B21" s="521" t="s">
        <v>2174</v>
      </c>
      <c r="C21" s="521" t="s">
        <v>2175</v>
      </c>
      <c r="D21" s="521" t="s">
        <v>3713</v>
      </c>
      <c r="E21" s="522" t="str">
        <f t="shared" si="0"/>
        <v>下関市金比羅町11-2</v>
      </c>
      <c r="F21" s="522" t="s">
        <v>2176</v>
      </c>
      <c r="G21" s="523">
        <v>43586</v>
      </c>
      <c r="H21" s="290">
        <v>17</v>
      </c>
      <c r="I21" s="522" t="s">
        <v>2177</v>
      </c>
      <c r="J21" s="524" t="s">
        <v>2165</v>
      </c>
      <c r="K21" s="530" t="s">
        <v>2030</v>
      </c>
      <c r="L21" s="522">
        <v>35201</v>
      </c>
      <c r="M21" s="522" t="s">
        <v>2172</v>
      </c>
      <c r="N21" s="522" t="s">
        <v>3395</v>
      </c>
      <c r="O21" s="522" t="s">
        <v>2178</v>
      </c>
      <c r="P21" s="385" t="s">
        <v>890</v>
      </c>
      <c r="Q21" s="527" t="s">
        <v>2088</v>
      </c>
    </row>
    <row r="22" spans="1:18" s="250" customFormat="1" ht="42" customHeight="1" x14ac:dyDescent="0.2">
      <c r="A22" s="489" t="s">
        <v>2179</v>
      </c>
      <c r="B22" s="521" t="s">
        <v>2180</v>
      </c>
      <c r="C22" s="521" t="s">
        <v>2181</v>
      </c>
      <c r="D22" s="521" t="s">
        <v>3714</v>
      </c>
      <c r="E22" s="522" t="str">
        <f t="shared" si="0"/>
        <v>下関市豊田町大字殿敷1492番地</v>
      </c>
      <c r="F22" s="522" t="s">
        <v>2182</v>
      </c>
      <c r="G22" s="523">
        <v>44166</v>
      </c>
      <c r="H22" s="290">
        <v>19</v>
      </c>
      <c r="I22" s="522" t="s">
        <v>2183</v>
      </c>
      <c r="J22" s="524" t="s">
        <v>2165</v>
      </c>
      <c r="K22" s="530" t="s">
        <v>2030</v>
      </c>
      <c r="L22" s="522">
        <v>35201</v>
      </c>
      <c r="M22" s="522" t="s">
        <v>2172</v>
      </c>
      <c r="N22" s="522" t="s">
        <v>3396</v>
      </c>
      <c r="O22" s="522" t="s">
        <v>2184</v>
      </c>
      <c r="P22" s="385" t="s">
        <v>890</v>
      </c>
      <c r="Q22" s="527" t="s">
        <v>2088</v>
      </c>
    </row>
    <row r="23" spans="1:18" s="250" customFormat="1" ht="42" customHeight="1" x14ac:dyDescent="0.2">
      <c r="A23" s="489" t="s">
        <v>2472</v>
      </c>
      <c r="B23" s="521" t="s">
        <v>2473</v>
      </c>
      <c r="C23" s="521" t="s">
        <v>2474</v>
      </c>
      <c r="D23" s="521" t="s">
        <v>2475</v>
      </c>
      <c r="E23" s="522" t="str">
        <f t="shared" si="0"/>
        <v>下関市伊倉町2丁目5-23 ｻﾝﾊｲﾑ中野101号</v>
      </c>
      <c r="F23" s="522" t="s">
        <v>2151</v>
      </c>
      <c r="G23" s="523">
        <v>44317</v>
      </c>
      <c r="H23" s="290">
        <v>5</v>
      </c>
      <c r="I23" s="522" t="s">
        <v>2476</v>
      </c>
      <c r="J23" s="524" t="s">
        <v>2165</v>
      </c>
      <c r="K23" s="432" t="s">
        <v>2030</v>
      </c>
      <c r="L23" s="522">
        <v>35201</v>
      </c>
      <c r="M23" s="522" t="s">
        <v>2172</v>
      </c>
      <c r="N23" s="522" t="s">
        <v>3397</v>
      </c>
      <c r="O23" s="522" t="s">
        <v>2477</v>
      </c>
      <c r="P23" s="385" t="s">
        <v>890</v>
      </c>
      <c r="Q23" s="393" t="s">
        <v>2088</v>
      </c>
    </row>
    <row r="24" spans="1:18" s="250" customFormat="1" ht="42" customHeight="1" x14ac:dyDescent="0.2">
      <c r="A24" s="489" t="s">
        <v>2478</v>
      </c>
      <c r="B24" s="521" t="s">
        <v>2479</v>
      </c>
      <c r="C24" s="521" t="s">
        <v>2480</v>
      </c>
      <c r="D24" s="521" t="s">
        <v>3715</v>
      </c>
      <c r="E24" s="522" t="str">
        <f t="shared" si="0"/>
        <v>下関市山の田南町20-31</v>
      </c>
      <c r="F24" s="522" t="s">
        <v>2481</v>
      </c>
      <c r="G24" s="523">
        <v>44562</v>
      </c>
      <c r="H24" s="290">
        <v>8</v>
      </c>
      <c r="I24" s="522" t="s">
        <v>2482</v>
      </c>
      <c r="J24" s="524" t="s">
        <v>2165</v>
      </c>
      <c r="K24" s="432" t="s">
        <v>2030</v>
      </c>
      <c r="L24" s="522">
        <v>35201</v>
      </c>
      <c r="M24" s="522" t="s">
        <v>2172</v>
      </c>
      <c r="N24" s="522" t="s">
        <v>3398</v>
      </c>
      <c r="O24" s="522" t="s">
        <v>2483</v>
      </c>
      <c r="P24" s="385" t="s">
        <v>890</v>
      </c>
      <c r="Q24" s="393" t="s">
        <v>2088</v>
      </c>
    </row>
    <row r="25" spans="1:18" s="250" customFormat="1" ht="42" customHeight="1" x14ac:dyDescent="0.2">
      <c r="A25" s="489" t="s">
        <v>2769</v>
      </c>
      <c r="B25" s="521" t="s">
        <v>2770</v>
      </c>
      <c r="C25" s="521" t="s">
        <v>2771</v>
      </c>
      <c r="D25" s="521" t="s">
        <v>3716</v>
      </c>
      <c r="E25" s="522" t="str">
        <f t="shared" si="0"/>
        <v>下関市一の宮本町2丁目6番29号ﾊｲﾂ木もれ陽</v>
      </c>
      <c r="F25" s="522" t="s">
        <v>2772</v>
      </c>
      <c r="G25" s="523">
        <v>45017</v>
      </c>
      <c r="H25" s="290">
        <v>22</v>
      </c>
      <c r="I25" s="522" t="s">
        <v>2773</v>
      </c>
      <c r="J25" s="524" t="s">
        <v>2165</v>
      </c>
      <c r="K25" s="432" t="s">
        <v>2030</v>
      </c>
      <c r="L25" s="522">
        <v>35201</v>
      </c>
      <c r="M25" s="522" t="s">
        <v>2172</v>
      </c>
      <c r="N25" s="522" t="s">
        <v>3399</v>
      </c>
      <c r="O25" s="522" t="s">
        <v>2774</v>
      </c>
      <c r="P25" s="385" t="s">
        <v>890</v>
      </c>
      <c r="Q25" s="393" t="s">
        <v>2088</v>
      </c>
    </row>
    <row r="26" spans="1:18" s="250" customFormat="1" ht="42" customHeight="1" x14ac:dyDescent="0.2">
      <c r="A26" s="574" t="s">
        <v>3400</v>
      </c>
      <c r="B26" s="575" t="s">
        <v>3401</v>
      </c>
      <c r="C26" s="575" t="s">
        <v>3402</v>
      </c>
      <c r="D26" s="561" t="s">
        <v>3403</v>
      </c>
      <c r="E26" s="562" t="str">
        <f>M26&amp;N26</f>
        <v>宇部市開1丁目7番19号</v>
      </c>
      <c r="F26" s="576" t="s">
        <v>445</v>
      </c>
      <c r="G26" s="563">
        <v>38991</v>
      </c>
      <c r="H26" s="577">
        <v>56</v>
      </c>
      <c r="I26" s="576" t="s">
        <v>3404</v>
      </c>
      <c r="J26" s="564" t="s">
        <v>838</v>
      </c>
      <c r="K26" s="578" t="s">
        <v>2030</v>
      </c>
      <c r="L26" s="562">
        <v>35202</v>
      </c>
      <c r="M26" s="562" t="s">
        <v>173</v>
      </c>
      <c r="N26" s="562" t="s">
        <v>3405</v>
      </c>
      <c r="O26" s="562" t="s">
        <v>3406</v>
      </c>
      <c r="P26" s="579" t="str">
        <f t="shared" ref="P26:P89" si="2">IF(Q26="","",IF(OR(Q26="国",Q26="県",Q26="市町",Q26="組合その他"),"（公立）","（私立）"))</f>
        <v>（私立）</v>
      </c>
      <c r="Q26" s="527" t="s">
        <v>80</v>
      </c>
    </row>
    <row r="27" spans="1:18" s="250" customFormat="1" ht="42" customHeight="1" x14ac:dyDescent="0.2">
      <c r="A27" s="531" t="s">
        <v>1113</v>
      </c>
      <c r="B27" s="525" t="s">
        <v>1114</v>
      </c>
      <c r="C27" s="521" t="s">
        <v>2502</v>
      </c>
      <c r="D27" s="391" t="s">
        <v>2638</v>
      </c>
      <c r="E27" s="522" t="str">
        <f>M27&amp;N27</f>
        <v>宇部市大字川上字大固屋714番18</v>
      </c>
      <c r="F27" s="528" t="s">
        <v>446</v>
      </c>
      <c r="G27" s="523">
        <v>38991</v>
      </c>
      <c r="H27" s="529">
        <v>5</v>
      </c>
      <c r="I27" s="394" t="s">
        <v>813</v>
      </c>
      <c r="J27" s="524" t="s">
        <v>839</v>
      </c>
      <c r="K27" s="530" t="s">
        <v>2030</v>
      </c>
      <c r="L27" s="522">
        <v>35202</v>
      </c>
      <c r="M27" s="522" t="s">
        <v>173</v>
      </c>
      <c r="N27" s="522" t="s">
        <v>3407</v>
      </c>
      <c r="O27" s="522" t="s">
        <v>1707</v>
      </c>
      <c r="P27" s="526" t="str">
        <f t="shared" si="2"/>
        <v>（私立）</v>
      </c>
      <c r="Q27" s="527" t="s">
        <v>80</v>
      </c>
    </row>
    <row r="28" spans="1:18" s="250" customFormat="1" ht="56.5" customHeight="1" x14ac:dyDescent="0.2">
      <c r="A28" s="531" t="s">
        <v>1115</v>
      </c>
      <c r="B28" s="525" t="s">
        <v>630</v>
      </c>
      <c r="C28" s="525" t="s">
        <v>1708</v>
      </c>
      <c r="D28" s="391" t="s">
        <v>1116</v>
      </c>
      <c r="E28" s="522" t="str">
        <f t="shared" ref="E28:E96" si="3">M28&amp;N28</f>
        <v>宇部市宮地町3番59-3号</v>
      </c>
      <c r="F28" s="528" t="s">
        <v>591</v>
      </c>
      <c r="G28" s="523">
        <v>38991</v>
      </c>
      <c r="H28" s="529">
        <v>46</v>
      </c>
      <c r="I28" s="528" t="s">
        <v>814</v>
      </c>
      <c r="J28" s="524" t="s">
        <v>839</v>
      </c>
      <c r="K28" s="530" t="s">
        <v>2030</v>
      </c>
      <c r="L28" s="522">
        <v>35202</v>
      </c>
      <c r="M28" s="522" t="s">
        <v>173</v>
      </c>
      <c r="N28" s="522" t="s">
        <v>3408</v>
      </c>
      <c r="O28" s="522" t="s">
        <v>17</v>
      </c>
      <c r="P28" s="526" t="str">
        <f t="shared" si="2"/>
        <v>（私立）</v>
      </c>
      <c r="Q28" s="527" t="s">
        <v>82</v>
      </c>
    </row>
    <row r="29" spans="1:18" s="250" customFormat="1" ht="42" customHeight="1" x14ac:dyDescent="0.2">
      <c r="A29" s="598" t="s">
        <v>1117</v>
      </c>
      <c r="B29" s="599" t="s">
        <v>1118</v>
      </c>
      <c r="C29" s="599" t="s">
        <v>1119</v>
      </c>
      <c r="D29" s="600" t="s">
        <v>1120</v>
      </c>
      <c r="E29" s="316" t="str">
        <f t="shared" si="3"/>
        <v>宇部市大字西岐波229-3</v>
      </c>
      <c r="F29" s="601" t="s">
        <v>448</v>
      </c>
      <c r="G29" s="317">
        <v>38991</v>
      </c>
      <c r="H29" s="602">
        <v>10</v>
      </c>
      <c r="I29" s="528" t="s">
        <v>815</v>
      </c>
      <c r="J29" s="524" t="s">
        <v>838</v>
      </c>
      <c r="K29" s="530" t="s">
        <v>2030</v>
      </c>
      <c r="L29" s="522">
        <v>35202</v>
      </c>
      <c r="M29" s="522" t="s">
        <v>173</v>
      </c>
      <c r="N29" s="522" t="s">
        <v>3409</v>
      </c>
      <c r="O29" s="522" t="s">
        <v>18</v>
      </c>
      <c r="P29" s="526" t="str">
        <f t="shared" si="2"/>
        <v>（私立）</v>
      </c>
      <c r="Q29" s="527" t="s">
        <v>82</v>
      </c>
    </row>
    <row r="30" spans="1:18" s="250" customFormat="1" ht="42" customHeight="1" x14ac:dyDescent="0.2">
      <c r="A30" s="531" t="s">
        <v>1121</v>
      </c>
      <c r="B30" s="525" t="s">
        <v>1122</v>
      </c>
      <c r="C30" s="525" t="s">
        <v>1123</v>
      </c>
      <c r="D30" s="391" t="s">
        <v>3774</v>
      </c>
      <c r="E30" s="522" t="str">
        <f t="shared" si="3"/>
        <v>宇部市大字船木833-24</v>
      </c>
      <c r="F30" s="528" t="s">
        <v>518</v>
      </c>
      <c r="G30" s="523">
        <v>38991</v>
      </c>
      <c r="H30" s="529">
        <v>44</v>
      </c>
      <c r="I30" s="528" t="s">
        <v>816</v>
      </c>
      <c r="J30" s="524" t="s">
        <v>839</v>
      </c>
      <c r="K30" s="530" t="s">
        <v>2030</v>
      </c>
      <c r="L30" s="522">
        <v>35202</v>
      </c>
      <c r="M30" s="522" t="s">
        <v>173</v>
      </c>
      <c r="N30" s="522" t="s">
        <v>3410</v>
      </c>
      <c r="O30" s="522" t="s">
        <v>1709</v>
      </c>
      <c r="P30" s="526" t="str">
        <f t="shared" si="2"/>
        <v>（私立）</v>
      </c>
      <c r="Q30" s="527" t="s">
        <v>80</v>
      </c>
    </row>
    <row r="31" spans="1:18" s="250" customFormat="1" ht="42" customHeight="1" x14ac:dyDescent="0.2">
      <c r="A31" s="531" t="s">
        <v>1124</v>
      </c>
      <c r="B31" s="525" t="s">
        <v>618</v>
      </c>
      <c r="C31" s="521" t="s">
        <v>2584</v>
      </c>
      <c r="D31" s="391" t="s">
        <v>2009</v>
      </c>
      <c r="E31" s="522" t="str">
        <f t="shared" si="3"/>
        <v>宇部市山門4丁目1-13</v>
      </c>
      <c r="F31" s="528" t="s">
        <v>592</v>
      </c>
      <c r="G31" s="523">
        <v>40330</v>
      </c>
      <c r="H31" s="529">
        <v>25</v>
      </c>
      <c r="I31" s="394" t="s">
        <v>1799</v>
      </c>
      <c r="J31" s="524" t="s">
        <v>838</v>
      </c>
      <c r="K31" s="530" t="s">
        <v>2030</v>
      </c>
      <c r="L31" s="522">
        <v>35202</v>
      </c>
      <c r="M31" s="522" t="s">
        <v>173</v>
      </c>
      <c r="N31" s="522" t="s">
        <v>3411</v>
      </c>
      <c r="O31" s="522" t="s">
        <v>2010</v>
      </c>
      <c r="P31" s="526" t="str">
        <f t="shared" si="2"/>
        <v>（私立）</v>
      </c>
      <c r="Q31" s="352" t="s">
        <v>80</v>
      </c>
    </row>
    <row r="32" spans="1:18" s="252" customFormat="1" ht="42" customHeight="1" x14ac:dyDescent="0.2">
      <c r="A32" s="531" t="s">
        <v>1126</v>
      </c>
      <c r="B32" s="525" t="s">
        <v>416</v>
      </c>
      <c r="C32" s="521" t="s">
        <v>1127</v>
      </c>
      <c r="D32" s="391" t="s">
        <v>1128</v>
      </c>
      <c r="E32" s="522" t="str">
        <f t="shared" si="3"/>
        <v>宇部市大字上宇部39-8</v>
      </c>
      <c r="F32" s="528" t="s">
        <v>1261</v>
      </c>
      <c r="G32" s="523">
        <v>42248</v>
      </c>
      <c r="H32" s="529">
        <v>18</v>
      </c>
      <c r="I32" s="394" t="s">
        <v>575</v>
      </c>
      <c r="J32" s="524" t="s">
        <v>1769</v>
      </c>
      <c r="K32" s="530" t="s">
        <v>2030</v>
      </c>
      <c r="L32" s="522">
        <v>35202</v>
      </c>
      <c r="M32" s="522" t="s">
        <v>173</v>
      </c>
      <c r="N32" s="522" t="s">
        <v>3412</v>
      </c>
      <c r="O32" s="522" t="s">
        <v>1710</v>
      </c>
      <c r="P32" s="526" t="str">
        <f t="shared" si="2"/>
        <v>（私立）</v>
      </c>
      <c r="Q32" s="527" t="s">
        <v>82</v>
      </c>
      <c r="R32" s="250"/>
    </row>
    <row r="33" spans="1:18" s="252" customFormat="1" ht="42" customHeight="1" x14ac:dyDescent="0.2">
      <c r="A33" s="531" t="s">
        <v>1129</v>
      </c>
      <c r="B33" s="525" t="s">
        <v>1130</v>
      </c>
      <c r="C33" s="521" t="s">
        <v>1131</v>
      </c>
      <c r="D33" s="391" t="s">
        <v>244</v>
      </c>
      <c r="E33" s="522" t="str">
        <f t="shared" si="3"/>
        <v>宇部市大字善和573番地1</v>
      </c>
      <c r="F33" s="528" t="s">
        <v>449</v>
      </c>
      <c r="G33" s="523">
        <v>43556</v>
      </c>
      <c r="H33" s="529">
        <v>6</v>
      </c>
      <c r="I33" s="394" t="s">
        <v>1025</v>
      </c>
      <c r="J33" s="524" t="s">
        <v>839</v>
      </c>
      <c r="K33" s="530" t="s">
        <v>2030</v>
      </c>
      <c r="L33" s="522">
        <v>35202</v>
      </c>
      <c r="M33" s="522" t="s">
        <v>173</v>
      </c>
      <c r="N33" s="522" t="s">
        <v>3413</v>
      </c>
      <c r="O33" s="522" t="s">
        <v>1711</v>
      </c>
      <c r="P33" s="526" t="str">
        <f t="shared" si="2"/>
        <v>（私立）</v>
      </c>
      <c r="Q33" s="352" t="s">
        <v>82</v>
      </c>
      <c r="R33" s="250"/>
    </row>
    <row r="34" spans="1:18" s="252" customFormat="1" ht="42" customHeight="1" x14ac:dyDescent="0.2">
      <c r="A34" s="531" t="s">
        <v>1712</v>
      </c>
      <c r="B34" s="525" t="s">
        <v>1009</v>
      </c>
      <c r="C34" s="521" t="s">
        <v>1713</v>
      </c>
      <c r="D34" s="391" t="s">
        <v>1714</v>
      </c>
      <c r="E34" s="522" t="str">
        <f>M34&amp;N34</f>
        <v>宇部市西宇部南4丁目9-21</v>
      </c>
      <c r="F34" s="528" t="s">
        <v>1715</v>
      </c>
      <c r="G34" s="523">
        <v>43647</v>
      </c>
      <c r="H34" s="529">
        <v>21</v>
      </c>
      <c r="I34" s="394" t="s">
        <v>1716</v>
      </c>
      <c r="J34" s="524" t="s">
        <v>838</v>
      </c>
      <c r="K34" s="530" t="s">
        <v>2030</v>
      </c>
      <c r="L34" s="522">
        <v>35202</v>
      </c>
      <c r="M34" s="522" t="s">
        <v>173</v>
      </c>
      <c r="N34" s="522" t="s">
        <v>3414</v>
      </c>
      <c r="O34" s="522" t="s">
        <v>2012</v>
      </c>
      <c r="P34" s="526" t="str">
        <f t="shared" si="2"/>
        <v>（私立）</v>
      </c>
      <c r="Q34" s="352" t="s">
        <v>82</v>
      </c>
      <c r="R34" s="250"/>
    </row>
    <row r="35" spans="1:18" s="252" customFormat="1" ht="42" customHeight="1" x14ac:dyDescent="0.2">
      <c r="A35" s="531" t="s">
        <v>1717</v>
      </c>
      <c r="B35" s="525" t="s">
        <v>1005</v>
      </c>
      <c r="C35" s="521" t="s">
        <v>1718</v>
      </c>
      <c r="D35" s="391" t="s">
        <v>3415</v>
      </c>
      <c r="E35" s="522" t="str">
        <f>M35&amp;N35</f>
        <v>宇部市妻崎開作1014-3</v>
      </c>
      <c r="F35" s="528" t="s">
        <v>2013</v>
      </c>
      <c r="G35" s="523">
        <v>43862</v>
      </c>
      <c r="H35" s="529">
        <v>19</v>
      </c>
      <c r="I35" s="394" t="s">
        <v>2014</v>
      </c>
      <c r="J35" s="524" t="s">
        <v>1770</v>
      </c>
      <c r="K35" s="530" t="s">
        <v>2030</v>
      </c>
      <c r="L35" s="522">
        <v>35202</v>
      </c>
      <c r="M35" s="522" t="s">
        <v>173</v>
      </c>
      <c r="N35" s="522" t="s">
        <v>2905</v>
      </c>
      <c r="O35" s="522" t="s">
        <v>2015</v>
      </c>
      <c r="P35" s="526" t="str">
        <f t="shared" si="2"/>
        <v>（私立）</v>
      </c>
      <c r="Q35" s="352" t="s">
        <v>82</v>
      </c>
      <c r="R35" s="250"/>
    </row>
    <row r="36" spans="1:18" s="252" customFormat="1" ht="42" customHeight="1" x14ac:dyDescent="0.2">
      <c r="A36" s="531" t="s">
        <v>2016</v>
      </c>
      <c r="B36" s="525" t="s">
        <v>1005</v>
      </c>
      <c r="C36" s="521" t="s">
        <v>1718</v>
      </c>
      <c r="D36" s="391" t="s">
        <v>3415</v>
      </c>
      <c r="E36" s="522" t="str">
        <f>M36&amp;N36</f>
        <v>宇部市西宇部南1丁目4-1</v>
      </c>
      <c r="F36" s="528" t="s">
        <v>1576</v>
      </c>
      <c r="G36" s="523">
        <v>44228</v>
      </c>
      <c r="H36" s="529">
        <v>10</v>
      </c>
      <c r="I36" s="394" t="s">
        <v>2014</v>
      </c>
      <c r="J36" s="524" t="s">
        <v>838</v>
      </c>
      <c r="K36" s="530" t="s">
        <v>2030</v>
      </c>
      <c r="L36" s="522">
        <v>35202</v>
      </c>
      <c r="M36" s="522" t="s">
        <v>173</v>
      </c>
      <c r="N36" s="522" t="s">
        <v>3416</v>
      </c>
      <c r="O36" s="522" t="s">
        <v>2017</v>
      </c>
      <c r="P36" s="526" t="str">
        <f t="shared" si="2"/>
        <v>（私立）</v>
      </c>
      <c r="Q36" s="352" t="s">
        <v>82</v>
      </c>
      <c r="R36" s="250"/>
    </row>
    <row r="37" spans="1:18" s="252" customFormat="1" ht="42" customHeight="1" x14ac:dyDescent="0.2">
      <c r="A37" s="531" t="s">
        <v>2373</v>
      </c>
      <c r="B37" s="525" t="s">
        <v>1005</v>
      </c>
      <c r="C37" s="521" t="s">
        <v>1718</v>
      </c>
      <c r="D37" s="391" t="s">
        <v>3415</v>
      </c>
      <c r="E37" s="522" t="str">
        <f t="shared" ref="E37:E42" si="4">M37&amp;N37</f>
        <v>宇部市東須恵2281番地2</v>
      </c>
      <c r="F37" s="528" t="s">
        <v>2374</v>
      </c>
      <c r="G37" s="523">
        <v>44378</v>
      </c>
      <c r="H37" s="529">
        <v>9</v>
      </c>
      <c r="I37" s="394" t="s">
        <v>2375</v>
      </c>
      <c r="J37" s="524" t="s">
        <v>838</v>
      </c>
      <c r="K37" s="530" t="s">
        <v>2030</v>
      </c>
      <c r="L37" s="522">
        <v>35202</v>
      </c>
      <c r="M37" s="522" t="s">
        <v>173</v>
      </c>
      <c r="N37" s="522" t="s">
        <v>3417</v>
      </c>
      <c r="O37" s="522" t="s">
        <v>2376</v>
      </c>
      <c r="P37" s="526" t="str">
        <f t="shared" si="2"/>
        <v>（私立）</v>
      </c>
      <c r="Q37" s="352" t="s">
        <v>82</v>
      </c>
      <c r="R37" s="250"/>
    </row>
    <row r="38" spans="1:18" s="250" customFormat="1" ht="42" customHeight="1" x14ac:dyDescent="0.2">
      <c r="A38" s="531" t="s">
        <v>1125</v>
      </c>
      <c r="B38" s="525" t="s">
        <v>2018</v>
      </c>
      <c r="C38" s="521" t="s">
        <v>1810</v>
      </c>
      <c r="D38" s="391" t="s">
        <v>3606</v>
      </c>
      <c r="E38" s="522" t="str">
        <f t="shared" si="4"/>
        <v>宇部市大字東岐波1948番地3</v>
      </c>
      <c r="F38" s="528" t="s">
        <v>429</v>
      </c>
      <c r="G38" s="523">
        <v>44287</v>
      </c>
      <c r="H38" s="529">
        <v>100</v>
      </c>
      <c r="I38" s="394" t="s">
        <v>817</v>
      </c>
      <c r="J38" s="524" t="s">
        <v>838</v>
      </c>
      <c r="K38" s="530" t="s">
        <v>2030</v>
      </c>
      <c r="L38" s="522">
        <v>35202</v>
      </c>
      <c r="M38" s="522" t="s">
        <v>173</v>
      </c>
      <c r="N38" s="522" t="s">
        <v>3418</v>
      </c>
      <c r="O38" s="522" t="s">
        <v>2011</v>
      </c>
      <c r="P38" s="526" t="str">
        <f t="shared" si="2"/>
        <v>（私立）</v>
      </c>
      <c r="Q38" s="527" t="s">
        <v>80</v>
      </c>
    </row>
    <row r="39" spans="1:18" s="250" customFormat="1" ht="42" customHeight="1" x14ac:dyDescent="0.2">
      <c r="A39" s="531" t="s">
        <v>2377</v>
      </c>
      <c r="B39" s="525" t="s">
        <v>2378</v>
      </c>
      <c r="C39" s="525" t="s">
        <v>2379</v>
      </c>
      <c r="D39" s="391" t="s">
        <v>2327</v>
      </c>
      <c r="E39" s="522" t="str">
        <f t="shared" si="4"/>
        <v>宇部市東岐波2197番地</v>
      </c>
      <c r="F39" s="528" t="s">
        <v>1929</v>
      </c>
      <c r="G39" s="523">
        <v>44652</v>
      </c>
      <c r="H39" s="529">
        <v>18</v>
      </c>
      <c r="I39" s="394" t="s">
        <v>1591</v>
      </c>
      <c r="J39" s="524" t="s">
        <v>2380</v>
      </c>
      <c r="K39" s="530" t="s">
        <v>2030</v>
      </c>
      <c r="L39" s="522">
        <v>35202</v>
      </c>
      <c r="M39" s="522" t="s">
        <v>69</v>
      </c>
      <c r="N39" s="522" t="s">
        <v>3888</v>
      </c>
      <c r="O39" s="522" t="s">
        <v>2381</v>
      </c>
      <c r="P39" s="526" t="str">
        <f t="shared" si="2"/>
        <v>（私立）</v>
      </c>
      <c r="Q39" s="527" t="s">
        <v>80</v>
      </c>
    </row>
    <row r="40" spans="1:18" s="250" customFormat="1" ht="42" customHeight="1" x14ac:dyDescent="0.2">
      <c r="A40" s="531" t="s">
        <v>3419</v>
      </c>
      <c r="B40" s="525" t="s">
        <v>3420</v>
      </c>
      <c r="C40" s="525" t="s">
        <v>3421</v>
      </c>
      <c r="D40" s="391" t="s">
        <v>3422</v>
      </c>
      <c r="E40" s="522" t="str">
        <f t="shared" si="4"/>
        <v>宇部市大字東須恵2277-1</v>
      </c>
      <c r="F40" s="528" t="s">
        <v>2374</v>
      </c>
      <c r="G40" s="523">
        <v>45108</v>
      </c>
      <c r="H40" s="529">
        <v>15</v>
      </c>
      <c r="I40" s="394" t="s">
        <v>2547</v>
      </c>
      <c r="J40" s="524" t="s">
        <v>838</v>
      </c>
      <c r="K40" s="530" t="s">
        <v>2030</v>
      </c>
      <c r="L40" s="522">
        <v>35202</v>
      </c>
      <c r="M40" s="522" t="s">
        <v>69</v>
      </c>
      <c r="N40" s="522" t="s">
        <v>3423</v>
      </c>
      <c r="O40" s="522" t="s">
        <v>3424</v>
      </c>
      <c r="P40" s="526" t="str">
        <f t="shared" si="2"/>
        <v>（私立）</v>
      </c>
      <c r="Q40" s="527" t="s">
        <v>82</v>
      </c>
    </row>
    <row r="41" spans="1:18" s="250" customFormat="1" ht="42" customHeight="1" x14ac:dyDescent="0.2">
      <c r="A41" s="531" t="s">
        <v>3425</v>
      </c>
      <c r="B41" s="525" t="s">
        <v>3426</v>
      </c>
      <c r="C41" s="525" t="s">
        <v>3427</v>
      </c>
      <c r="D41" s="391" t="s">
        <v>3428</v>
      </c>
      <c r="E41" s="522" t="str">
        <f>M41&amp;N41</f>
        <v>宇部市文京台3丁目10-15</v>
      </c>
      <c r="F41" s="528" t="s">
        <v>3429</v>
      </c>
      <c r="G41" s="523">
        <v>45170</v>
      </c>
      <c r="H41" s="529">
        <v>11</v>
      </c>
      <c r="I41" s="394" t="s">
        <v>3430</v>
      </c>
      <c r="J41" s="524" t="s">
        <v>839</v>
      </c>
      <c r="K41" s="530" t="s">
        <v>2030</v>
      </c>
      <c r="L41" s="522">
        <v>35202</v>
      </c>
      <c r="M41" s="522" t="s">
        <v>69</v>
      </c>
      <c r="N41" s="522" t="s">
        <v>3431</v>
      </c>
      <c r="O41" s="522" t="s">
        <v>3432</v>
      </c>
      <c r="P41" s="526" t="str">
        <f t="shared" si="2"/>
        <v>（私立）</v>
      </c>
      <c r="Q41" s="527" t="s">
        <v>82</v>
      </c>
    </row>
    <row r="42" spans="1:18" s="250" customFormat="1" ht="42" customHeight="1" x14ac:dyDescent="0.2">
      <c r="A42" s="531" t="s">
        <v>3433</v>
      </c>
      <c r="B42" s="525" t="s">
        <v>3434</v>
      </c>
      <c r="C42" s="525" t="s">
        <v>3435</v>
      </c>
      <c r="D42" s="391" t="s">
        <v>3436</v>
      </c>
      <c r="E42" s="522" t="str">
        <f t="shared" si="4"/>
        <v>宇部市西平原2丁目4番23号</v>
      </c>
      <c r="F42" s="528" t="s">
        <v>3437</v>
      </c>
      <c r="G42" s="523">
        <v>45200</v>
      </c>
      <c r="H42" s="529">
        <v>4</v>
      </c>
      <c r="I42" s="394" t="s">
        <v>2365</v>
      </c>
      <c r="J42" s="524" t="s">
        <v>838</v>
      </c>
      <c r="K42" s="530" t="s">
        <v>2030</v>
      </c>
      <c r="L42" s="522">
        <v>35202</v>
      </c>
      <c r="M42" s="522" t="s">
        <v>69</v>
      </c>
      <c r="N42" s="522" t="s">
        <v>3438</v>
      </c>
      <c r="O42" s="522" t="s">
        <v>3439</v>
      </c>
      <c r="P42" s="526" t="str">
        <f t="shared" si="2"/>
        <v>（私立）</v>
      </c>
      <c r="Q42" s="527" t="s">
        <v>82</v>
      </c>
    </row>
    <row r="43" spans="1:18" s="250" customFormat="1" ht="42" customHeight="1" x14ac:dyDescent="0.2">
      <c r="A43" s="531" t="s">
        <v>3440</v>
      </c>
      <c r="B43" s="525" t="s">
        <v>3441</v>
      </c>
      <c r="C43" s="525" t="s">
        <v>3442</v>
      </c>
      <c r="D43" s="391" t="s">
        <v>3443</v>
      </c>
      <c r="E43" s="522" t="str">
        <f>M43&amp;N43</f>
        <v>宇部市東岐波4631-5</v>
      </c>
      <c r="F43" s="528" t="s">
        <v>429</v>
      </c>
      <c r="G43" s="523">
        <v>45292</v>
      </c>
      <c r="H43" s="529">
        <v>6</v>
      </c>
      <c r="I43" s="394" t="s">
        <v>3444</v>
      </c>
      <c r="J43" s="524" t="s">
        <v>839</v>
      </c>
      <c r="K43" s="530" t="s">
        <v>3445</v>
      </c>
      <c r="L43" s="522">
        <v>35202</v>
      </c>
      <c r="M43" s="522" t="s">
        <v>69</v>
      </c>
      <c r="N43" s="522" t="s">
        <v>3446</v>
      </c>
      <c r="O43" s="522" t="s">
        <v>3447</v>
      </c>
      <c r="P43" s="526" t="s">
        <v>890</v>
      </c>
      <c r="Q43" s="527" t="s">
        <v>82</v>
      </c>
    </row>
    <row r="44" spans="1:18" s="250" customFormat="1" ht="42" customHeight="1" x14ac:dyDescent="0.2">
      <c r="A44" s="531" t="s">
        <v>3841</v>
      </c>
      <c r="B44" s="525" t="s">
        <v>3842</v>
      </c>
      <c r="C44" s="525" t="s">
        <v>3843</v>
      </c>
      <c r="D44" s="391" t="s">
        <v>3844</v>
      </c>
      <c r="E44" s="522" t="str">
        <f>M44&amp;N44</f>
        <v>宇部市小松原1丁目8-20</v>
      </c>
      <c r="F44" s="528" t="s">
        <v>3845</v>
      </c>
      <c r="G44" s="523">
        <v>45505</v>
      </c>
      <c r="H44" s="529">
        <v>7</v>
      </c>
      <c r="I44" s="394" t="s">
        <v>3846</v>
      </c>
      <c r="J44" s="524" t="s">
        <v>839</v>
      </c>
      <c r="K44" s="530" t="s">
        <v>3445</v>
      </c>
      <c r="L44" s="522">
        <v>35202</v>
      </c>
      <c r="M44" s="522" t="s">
        <v>3847</v>
      </c>
      <c r="N44" s="522" t="s">
        <v>3848</v>
      </c>
      <c r="O44" s="522" t="s">
        <v>3849</v>
      </c>
      <c r="P44" s="526" t="s">
        <v>890</v>
      </c>
      <c r="Q44" s="527" t="s">
        <v>82</v>
      </c>
    </row>
    <row r="45" spans="1:18" s="514" customFormat="1" ht="42" customHeight="1" x14ac:dyDescent="0.2">
      <c r="A45" s="531" t="s">
        <v>4079</v>
      </c>
      <c r="B45" s="525" t="s">
        <v>1009</v>
      </c>
      <c r="C45" s="525" t="s">
        <v>1713</v>
      </c>
      <c r="D45" s="391" t="s">
        <v>4080</v>
      </c>
      <c r="E45" s="522" t="s">
        <v>4081</v>
      </c>
      <c r="F45" s="528" t="s">
        <v>4082</v>
      </c>
      <c r="G45" s="523">
        <v>45627</v>
      </c>
      <c r="H45" s="529">
        <v>5</v>
      </c>
      <c r="I45" s="394" t="s">
        <v>4083</v>
      </c>
      <c r="J45" s="524" t="s">
        <v>4084</v>
      </c>
      <c r="K45" s="530" t="s">
        <v>3445</v>
      </c>
      <c r="L45" s="522">
        <v>35202</v>
      </c>
      <c r="M45" s="522" t="s">
        <v>69</v>
      </c>
      <c r="N45" s="522" t="s">
        <v>4085</v>
      </c>
      <c r="O45" s="522" t="s">
        <v>4086</v>
      </c>
      <c r="P45" s="526" t="s">
        <v>890</v>
      </c>
      <c r="Q45" s="527" t="s">
        <v>82</v>
      </c>
      <c r="R45" s="515"/>
    </row>
    <row r="46" spans="1:18" s="250" customFormat="1" ht="42" customHeight="1" x14ac:dyDescent="0.2">
      <c r="A46" s="531" t="s">
        <v>1132</v>
      </c>
      <c r="B46" s="525" t="s">
        <v>631</v>
      </c>
      <c r="C46" s="525" t="s">
        <v>1133</v>
      </c>
      <c r="D46" s="391" t="s">
        <v>1134</v>
      </c>
      <c r="E46" s="522" t="str">
        <f t="shared" si="3"/>
        <v>山口市小郡平砂町7-16</v>
      </c>
      <c r="F46" s="528" t="s">
        <v>593</v>
      </c>
      <c r="G46" s="523">
        <v>38991</v>
      </c>
      <c r="H46" s="529">
        <v>21</v>
      </c>
      <c r="I46" s="528" t="s">
        <v>741</v>
      </c>
      <c r="J46" s="524" t="s">
        <v>838</v>
      </c>
      <c r="K46" s="530" t="s">
        <v>2030</v>
      </c>
      <c r="L46" s="522">
        <v>35203</v>
      </c>
      <c r="M46" s="522" t="s">
        <v>175</v>
      </c>
      <c r="N46" s="522" t="s">
        <v>3448</v>
      </c>
      <c r="O46" s="522" t="s">
        <v>25</v>
      </c>
      <c r="P46" s="526" t="str">
        <f t="shared" si="2"/>
        <v>（私立）</v>
      </c>
      <c r="Q46" s="527" t="s">
        <v>82</v>
      </c>
    </row>
    <row r="47" spans="1:18" s="252" customFormat="1" ht="42" customHeight="1" x14ac:dyDescent="0.2">
      <c r="A47" s="531" t="s">
        <v>1135</v>
      </c>
      <c r="B47" s="525" t="s">
        <v>641</v>
      </c>
      <c r="C47" s="525" t="s">
        <v>1136</v>
      </c>
      <c r="D47" s="391" t="s">
        <v>1137</v>
      </c>
      <c r="E47" s="522" t="str">
        <f t="shared" si="3"/>
        <v>山口市平井952番地10</v>
      </c>
      <c r="F47" s="528" t="s">
        <v>559</v>
      </c>
      <c r="G47" s="523">
        <v>38991</v>
      </c>
      <c r="H47" s="529">
        <v>9</v>
      </c>
      <c r="I47" s="528" t="s">
        <v>783</v>
      </c>
      <c r="J47" s="524" t="s">
        <v>839</v>
      </c>
      <c r="K47" s="530" t="s">
        <v>2030</v>
      </c>
      <c r="L47" s="522">
        <v>35203</v>
      </c>
      <c r="M47" s="522" t="s">
        <v>175</v>
      </c>
      <c r="N47" s="522" t="s">
        <v>3311</v>
      </c>
      <c r="O47" s="522" t="s">
        <v>26</v>
      </c>
      <c r="P47" s="526" t="str">
        <f t="shared" si="2"/>
        <v>（私立）</v>
      </c>
      <c r="Q47" s="527" t="s">
        <v>80</v>
      </c>
      <c r="R47" s="250"/>
    </row>
    <row r="48" spans="1:18" s="250" customFormat="1" ht="42" customHeight="1" x14ac:dyDescent="0.2">
      <c r="A48" s="531" t="s">
        <v>1138</v>
      </c>
      <c r="B48" s="525" t="s">
        <v>642</v>
      </c>
      <c r="C48" s="521" t="s">
        <v>1139</v>
      </c>
      <c r="D48" s="391" t="s">
        <v>1341</v>
      </c>
      <c r="E48" s="522" t="str">
        <f t="shared" si="3"/>
        <v>山口市鋳銭司3347番地</v>
      </c>
      <c r="F48" s="528" t="s">
        <v>458</v>
      </c>
      <c r="G48" s="523">
        <v>38991</v>
      </c>
      <c r="H48" s="529">
        <v>22</v>
      </c>
      <c r="I48" s="528" t="s">
        <v>818</v>
      </c>
      <c r="J48" s="524" t="s">
        <v>838</v>
      </c>
      <c r="K48" s="530" t="s">
        <v>2030</v>
      </c>
      <c r="L48" s="522">
        <v>35203</v>
      </c>
      <c r="M48" s="522" t="s">
        <v>175</v>
      </c>
      <c r="N48" s="522" t="s">
        <v>3450</v>
      </c>
      <c r="O48" s="522" t="s">
        <v>27</v>
      </c>
      <c r="P48" s="526" t="str">
        <f t="shared" si="2"/>
        <v>（私立）</v>
      </c>
      <c r="Q48" s="527" t="s">
        <v>80</v>
      </c>
    </row>
    <row r="49" spans="1:17" s="250" customFormat="1" ht="70.5" customHeight="1" x14ac:dyDescent="0.2">
      <c r="A49" s="531" t="s">
        <v>1140</v>
      </c>
      <c r="B49" s="525" t="s">
        <v>620</v>
      </c>
      <c r="C49" s="525" t="s">
        <v>2230</v>
      </c>
      <c r="D49" s="521" t="s">
        <v>653</v>
      </c>
      <c r="E49" s="522" t="str">
        <f>M49&amp;N49</f>
        <v>山口市仁保中郷10050番地1､10050番地2､10053番地1</v>
      </c>
      <c r="F49" s="528" t="s">
        <v>451</v>
      </c>
      <c r="G49" s="523">
        <v>38991</v>
      </c>
      <c r="H49" s="529">
        <v>21</v>
      </c>
      <c r="I49" s="528" t="s">
        <v>958</v>
      </c>
      <c r="J49" s="524" t="s">
        <v>1262</v>
      </c>
      <c r="K49" s="530" t="s">
        <v>2030</v>
      </c>
      <c r="L49" s="522">
        <v>35203</v>
      </c>
      <c r="M49" s="522" t="s">
        <v>175</v>
      </c>
      <c r="N49" s="522" t="s">
        <v>3451</v>
      </c>
      <c r="O49" s="522" t="s">
        <v>2019</v>
      </c>
      <c r="P49" s="526" t="str">
        <f t="shared" si="2"/>
        <v>（私立）</v>
      </c>
      <c r="Q49" s="527" t="s">
        <v>80</v>
      </c>
    </row>
    <row r="50" spans="1:17" s="516" customFormat="1" ht="42" customHeight="1" x14ac:dyDescent="0.2">
      <c r="A50" s="531" t="s">
        <v>1141</v>
      </c>
      <c r="B50" s="525" t="s">
        <v>621</v>
      </c>
      <c r="C50" s="525" t="s">
        <v>2503</v>
      </c>
      <c r="D50" s="521" t="s">
        <v>3887</v>
      </c>
      <c r="E50" s="522" t="str">
        <f t="shared" ref="E50" si="5">M50&amp;N50</f>
        <v>山口市宮野上3341番地</v>
      </c>
      <c r="F50" s="528" t="s">
        <v>456</v>
      </c>
      <c r="G50" s="523">
        <v>38992</v>
      </c>
      <c r="H50" s="529">
        <v>4</v>
      </c>
      <c r="I50" s="528" t="s">
        <v>677</v>
      </c>
      <c r="J50" s="524" t="s">
        <v>839</v>
      </c>
      <c r="K50" s="530" t="s">
        <v>2030</v>
      </c>
      <c r="L50" s="522">
        <v>35203</v>
      </c>
      <c r="M50" s="522" t="s">
        <v>175</v>
      </c>
      <c r="N50" s="522" t="s">
        <v>3452</v>
      </c>
      <c r="O50" s="522" t="s">
        <v>28</v>
      </c>
      <c r="P50" s="526" t="str">
        <f t="shared" si="2"/>
        <v>（私立）</v>
      </c>
      <c r="Q50" s="527" t="s">
        <v>80</v>
      </c>
    </row>
    <row r="51" spans="1:17" s="250" customFormat="1" ht="50.5" customHeight="1" x14ac:dyDescent="0.2">
      <c r="A51" s="531" t="s">
        <v>1146</v>
      </c>
      <c r="B51" s="525" t="s">
        <v>257</v>
      </c>
      <c r="C51" s="525" t="s">
        <v>2231</v>
      </c>
      <c r="D51" s="521" t="s">
        <v>1026</v>
      </c>
      <c r="E51" s="522" t="str">
        <f>M51&amp;N51</f>
        <v>山口市鋳銭司10812番地1</v>
      </c>
      <c r="F51" s="528" t="s">
        <v>458</v>
      </c>
      <c r="G51" s="523">
        <v>38991</v>
      </c>
      <c r="H51" s="529">
        <v>39</v>
      </c>
      <c r="I51" s="394" t="s">
        <v>2585</v>
      </c>
      <c r="J51" s="524" t="s">
        <v>839</v>
      </c>
      <c r="K51" s="530" t="s">
        <v>2030</v>
      </c>
      <c r="L51" s="522">
        <v>35203</v>
      </c>
      <c r="M51" s="522" t="s">
        <v>175</v>
      </c>
      <c r="N51" s="522" t="s">
        <v>3453</v>
      </c>
      <c r="O51" s="522" t="s">
        <v>2020</v>
      </c>
      <c r="P51" s="526" t="str">
        <f t="shared" si="2"/>
        <v>（私立）</v>
      </c>
      <c r="Q51" s="527" t="s">
        <v>80</v>
      </c>
    </row>
    <row r="52" spans="1:17" s="250" customFormat="1" ht="42" customHeight="1" x14ac:dyDescent="0.2">
      <c r="A52" s="531" t="s">
        <v>1147</v>
      </c>
      <c r="B52" s="525" t="s">
        <v>627</v>
      </c>
      <c r="C52" s="525" t="s">
        <v>628</v>
      </c>
      <c r="D52" s="391" t="s">
        <v>1148</v>
      </c>
      <c r="E52" s="522" t="str">
        <f t="shared" si="3"/>
        <v>山口市下小鯖松茸尾原1359-3</v>
      </c>
      <c r="F52" s="528" t="s">
        <v>457</v>
      </c>
      <c r="G52" s="523">
        <v>38991</v>
      </c>
      <c r="H52" s="529">
        <v>57</v>
      </c>
      <c r="I52" s="528" t="s">
        <v>679</v>
      </c>
      <c r="J52" s="524" t="s">
        <v>1262</v>
      </c>
      <c r="K52" s="530" t="s">
        <v>2030</v>
      </c>
      <c r="L52" s="522">
        <v>35203</v>
      </c>
      <c r="M52" s="522" t="s">
        <v>175</v>
      </c>
      <c r="N52" s="522" t="s">
        <v>730</v>
      </c>
      <c r="O52" s="522" t="s">
        <v>19</v>
      </c>
      <c r="P52" s="526" t="str">
        <f t="shared" si="2"/>
        <v>（私立）</v>
      </c>
      <c r="Q52" s="527" t="s">
        <v>80</v>
      </c>
    </row>
    <row r="53" spans="1:17" s="250" customFormat="1" ht="42" customHeight="1" x14ac:dyDescent="0.2">
      <c r="A53" s="531" t="s">
        <v>1149</v>
      </c>
      <c r="B53" s="525" t="s">
        <v>257</v>
      </c>
      <c r="C53" s="525" t="s">
        <v>2231</v>
      </c>
      <c r="D53" s="521" t="s">
        <v>1026</v>
      </c>
      <c r="E53" s="522" t="str">
        <f>M53&amp;N53</f>
        <v>山口市宮野上1515</v>
      </c>
      <c r="F53" s="528" t="s">
        <v>456</v>
      </c>
      <c r="G53" s="523">
        <v>39173</v>
      </c>
      <c r="H53" s="529">
        <v>12</v>
      </c>
      <c r="I53" s="528" t="s">
        <v>3798</v>
      </c>
      <c r="J53" s="524" t="s">
        <v>839</v>
      </c>
      <c r="K53" s="530" t="s">
        <v>2030</v>
      </c>
      <c r="L53" s="522">
        <v>35203</v>
      </c>
      <c r="M53" s="522" t="s">
        <v>175</v>
      </c>
      <c r="N53" s="522" t="s">
        <v>3799</v>
      </c>
      <c r="O53" s="522" t="s">
        <v>29</v>
      </c>
      <c r="P53" s="526" t="str">
        <f t="shared" si="2"/>
        <v>（私立）</v>
      </c>
      <c r="Q53" s="527" t="s">
        <v>80</v>
      </c>
    </row>
    <row r="54" spans="1:17" s="250" customFormat="1" ht="42" customHeight="1" x14ac:dyDescent="0.2">
      <c r="A54" s="531" t="s">
        <v>1150</v>
      </c>
      <c r="B54" s="525" t="s">
        <v>1151</v>
      </c>
      <c r="C54" s="525" t="s">
        <v>1796</v>
      </c>
      <c r="D54" s="391" t="s">
        <v>3818</v>
      </c>
      <c r="E54" s="522" t="str">
        <f t="shared" ref="E54:E58" si="6">M54&amp;N54</f>
        <v>山口市大字下小鯖2161番地1</v>
      </c>
      <c r="F54" s="528" t="s">
        <v>457</v>
      </c>
      <c r="G54" s="523">
        <v>39904</v>
      </c>
      <c r="H54" s="529">
        <v>6</v>
      </c>
      <c r="I54" s="528" t="s">
        <v>819</v>
      </c>
      <c r="J54" s="524" t="s">
        <v>839</v>
      </c>
      <c r="K54" s="530" t="s">
        <v>2030</v>
      </c>
      <c r="L54" s="522">
        <v>35203</v>
      </c>
      <c r="M54" s="522" t="s">
        <v>175</v>
      </c>
      <c r="N54" s="522" t="s">
        <v>3454</v>
      </c>
      <c r="O54" s="522" t="s">
        <v>2021</v>
      </c>
      <c r="P54" s="526" t="str">
        <f t="shared" si="2"/>
        <v>（私立）</v>
      </c>
      <c r="Q54" s="527" t="s">
        <v>82</v>
      </c>
    </row>
    <row r="55" spans="1:17" s="250" customFormat="1" ht="50" customHeight="1" x14ac:dyDescent="0.2">
      <c r="A55" s="531" t="s">
        <v>1152</v>
      </c>
      <c r="B55" s="525" t="s">
        <v>1153</v>
      </c>
      <c r="C55" s="525" t="s">
        <v>1154</v>
      </c>
      <c r="D55" s="391" t="s">
        <v>2496</v>
      </c>
      <c r="E55" s="522" t="str">
        <f t="shared" si="6"/>
        <v>山口市朝田1099番地4</v>
      </c>
      <c r="F55" s="528" t="s">
        <v>461</v>
      </c>
      <c r="G55" s="523">
        <v>39904</v>
      </c>
      <c r="H55" s="529">
        <v>5</v>
      </c>
      <c r="I55" s="528" t="s">
        <v>782</v>
      </c>
      <c r="J55" s="524" t="s">
        <v>838</v>
      </c>
      <c r="K55" s="530" t="s">
        <v>2030</v>
      </c>
      <c r="L55" s="522">
        <v>35203</v>
      </c>
      <c r="M55" s="522" t="s">
        <v>175</v>
      </c>
      <c r="N55" s="522" t="s">
        <v>3455</v>
      </c>
      <c r="O55" s="522" t="s">
        <v>1719</v>
      </c>
      <c r="P55" s="526" t="str">
        <f t="shared" si="2"/>
        <v>（私立）</v>
      </c>
      <c r="Q55" s="527" t="s">
        <v>82</v>
      </c>
    </row>
    <row r="56" spans="1:17" s="250" customFormat="1" ht="56.25" customHeight="1" x14ac:dyDescent="0.2">
      <c r="A56" s="531" t="s">
        <v>1155</v>
      </c>
      <c r="B56" s="525" t="s">
        <v>1156</v>
      </c>
      <c r="C56" s="525" t="s">
        <v>1157</v>
      </c>
      <c r="D56" s="391" t="s">
        <v>1158</v>
      </c>
      <c r="E56" s="522" t="str">
        <f t="shared" si="6"/>
        <v>山口市朝田字三田地900番1</v>
      </c>
      <c r="F56" s="528" t="s">
        <v>461</v>
      </c>
      <c r="G56" s="523">
        <v>41456</v>
      </c>
      <c r="H56" s="529">
        <v>14</v>
      </c>
      <c r="I56" s="528" t="s">
        <v>682</v>
      </c>
      <c r="J56" s="524" t="s">
        <v>839</v>
      </c>
      <c r="K56" s="530" t="s">
        <v>2030</v>
      </c>
      <c r="L56" s="522">
        <v>35203</v>
      </c>
      <c r="M56" s="522" t="s">
        <v>175</v>
      </c>
      <c r="N56" s="522" t="s">
        <v>2937</v>
      </c>
      <c r="O56" s="522" t="s">
        <v>1720</v>
      </c>
      <c r="P56" s="526" t="str">
        <f t="shared" si="2"/>
        <v>（私立）</v>
      </c>
      <c r="Q56" s="527" t="s">
        <v>82</v>
      </c>
    </row>
    <row r="57" spans="1:17" s="250" customFormat="1" ht="56.25" customHeight="1" x14ac:dyDescent="0.2">
      <c r="A57" s="531" t="s">
        <v>2022</v>
      </c>
      <c r="B57" s="525" t="s">
        <v>1159</v>
      </c>
      <c r="C57" s="525" t="s">
        <v>1160</v>
      </c>
      <c r="D57" s="391" t="s">
        <v>1161</v>
      </c>
      <c r="E57" s="522" t="str">
        <f t="shared" si="6"/>
        <v>山口市大字秋穂二島字甲高山東北10440番1</v>
      </c>
      <c r="F57" s="528" t="s">
        <v>2023</v>
      </c>
      <c r="G57" s="523">
        <v>42552</v>
      </c>
      <c r="H57" s="529">
        <v>4</v>
      </c>
      <c r="I57" s="528" t="s">
        <v>2024</v>
      </c>
      <c r="J57" s="524" t="s">
        <v>839</v>
      </c>
      <c r="K57" s="530" t="s">
        <v>2030</v>
      </c>
      <c r="L57" s="522">
        <v>35203</v>
      </c>
      <c r="M57" s="522" t="s">
        <v>175</v>
      </c>
      <c r="N57" s="522" t="s">
        <v>3456</v>
      </c>
      <c r="O57" s="522" t="s">
        <v>2025</v>
      </c>
      <c r="P57" s="526" t="str">
        <f t="shared" si="2"/>
        <v>（私立）</v>
      </c>
      <c r="Q57" s="527" t="s">
        <v>80</v>
      </c>
    </row>
    <row r="58" spans="1:17" s="250" customFormat="1" ht="57" customHeight="1" x14ac:dyDescent="0.2">
      <c r="A58" s="531" t="s">
        <v>1142</v>
      </c>
      <c r="B58" s="525" t="s">
        <v>1143</v>
      </c>
      <c r="C58" s="525" t="s">
        <v>1144</v>
      </c>
      <c r="D58" s="391" t="s">
        <v>1145</v>
      </c>
      <c r="E58" s="522" t="str">
        <f t="shared" si="6"/>
        <v>山口市平井494-5</v>
      </c>
      <c r="F58" s="528" t="s">
        <v>1721</v>
      </c>
      <c r="G58" s="523">
        <v>43282</v>
      </c>
      <c r="H58" s="529">
        <v>7</v>
      </c>
      <c r="I58" s="528" t="s">
        <v>1722</v>
      </c>
      <c r="J58" s="524" t="s">
        <v>838</v>
      </c>
      <c r="K58" s="530" t="s">
        <v>2030</v>
      </c>
      <c r="L58" s="522">
        <v>35203</v>
      </c>
      <c r="M58" s="522" t="s">
        <v>175</v>
      </c>
      <c r="N58" s="522" t="s">
        <v>3457</v>
      </c>
      <c r="O58" s="522" t="s">
        <v>1723</v>
      </c>
      <c r="P58" s="526" t="str">
        <f t="shared" si="2"/>
        <v>（私立）</v>
      </c>
      <c r="Q58" s="527" t="s">
        <v>80</v>
      </c>
    </row>
    <row r="59" spans="1:17" s="250" customFormat="1" ht="62" customHeight="1" x14ac:dyDescent="0.2">
      <c r="A59" s="531" t="s">
        <v>1724</v>
      </c>
      <c r="B59" s="525" t="s">
        <v>1725</v>
      </c>
      <c r="C59" s="525" t="s">
        <v>1726</v>
      </c>
      <c r="D59" s="391" t="s">
        <v>1727</v>
      </c>
      <c r="E59" s="522" t="str">
        <f t="shared" si="3"/>
        <v>山口市宮野下981番地1</v>
      </c>
      <c r="F59" s="528" t="s">
        <v>1728</v>
      </c>
      <c r="G59" s="523">
        <v>43922</v>
      </c>
      <c r="H59" s="529">
        <v>8</v>
      </c>
      <c r="I59" s="528" t="s">
        <v>1729</v>
      </c>
      <c r="J59" s="524" t="s">
        <v>1262</v>
      </c>
      <c r="K59" s="530" t="s">
        <v>2030</v>
      </c>
      <c r="L59" s="522">
        <v>35203</v>
      </c>
      <c r="M59" s="522" t="s">
        <v>175</v>
      </c>
      <c r="N59" s="522" t="s">
        <v>3458</v>
      </c>
      <c r="O59" s="522" t="s">
        <v>1730</v>
      </c>
      <c r="P59" s="526" t="str">
        <f t="shared" si="2"/>
        <v>（私立）</v>
      </c>
      <c r="Q59" s="527" t="s">
        <v>80</v>
      </c>
    </row>
    <row r="60" spans="1:17" s="250" customFormat="1" ht="57" customHeight="1" x14ac:dyDescent="0.2">
      <c r="A60" s="531" t="s">
        <v>2026</v>
      </c>
      <c r="B60" s="525" t="s">
        <v>2027</v>
      </c>
      <c r="C60" s="525" t="s">
        <v>2028</v>
      </c>
      <c r="D60" s="391" t="s">
        <v>3824</v>
      </c>
      <c r="E60" s="522" t="str">
        <f t="shared" si="3"/>
        <v>山口市秋穂二島3838番地</v>
      </c>
      <c r="F60" s="528" t="s">
        <v>2023</v>
      </c>
      <c r="G60" s="523">
        <v>43952</v>
      </c>
      <c r="H60" s="529">
        <v>7</v>
      </c>
      <c r="I60" s="528" t="s">
        <v>2029</v>
      </c>
      <c r="J60" s="524" t="s">
        <v>838</v>
      </c>
      <c r="K60" s="530" t="s">
        <v>2030</v>
      </c>
      <c r="L60" s="522">
        <v>35203</v>
      </c>
      <c r="M60" s="522" t="s">
        <v>175</v>
      </c>
      <c r="N60" s="522" t="s">
        <v>3323</v>
      </c>
      <c r="O60" s="522" t="s">
        <v>2031</v>
      </c>
      <c r="P60" s="526" t="str">
        <f>IF(Q60="","",IF(OR(Q60="国",Q60="県",Q60="市町",Q60="組合その他"),"（公立）","（私立）"))</f>
        <v>（私立）</v>
      </c>
      <c r="Q60" s="527" t="s">
        <v>82</v>
      </c>
    </row>
    <row r="61" spans="1:17" s="250" customFormat="1" ht="57" customHeight="1" x14ac:dyDescent="0.2">
      <c r="A61" s="531" t="s">
        <v>2382</v>
      </c>
      <c r="B61" s="525" t="s">
        <v>2383</v>
      </c>
      <c r="C61" s="525" t="s">
        <v>2384</v>
      </c>
      <c r="D61" s="391" t="s">
        <v>2337</v>
      </c>
      <c r="E61" s="522" t="str">
        <f t="shared" si="3"/>
        <v>山口市朝田79番地</v>
      </c>
      <c r="F61" s="528" t="s">
        <v>1838</v>
      </c>
      <c r="G61" s="523">
        <v>44652</v>
      </c>
      <c r="H61" s="529">
        <v>6</v>
      </c>
      <c r="I61" s="528" t="s">
        <v>2385</v>
      </c>
      <c r="J61" s="524" t="s">
        <v>838</v>
      </c>
      <c r="K61" s="530" t="s">
        <v>2030</v>
      </c>
      <c r="L61" s="522">
        <v>35203</v>
      </c>
      <c r="M61" s="522" t="s">
        <v>175</v>
      </c>
      <c r="N61" s="522" t="s">
        <v>3328</v>
      </c>
      <c r="O61" s="522" t="s">
        <v>2386</v>
      </c>
      <c r="P61" s="526" t="str">
        <f>IF(Q61="","",IF(OR(Q61="国",Q61="県",Q61="市町",Q61="組合その他"),"（公立）","（私立）"))</f>
        <v>（私立）</v>
      </c>
      <c r="Q61" s="527" t="s">
        <v>82</v>
      </c>
    </row>
    <row r="62" spans="1:17" s="250" customFormat="1" ht="57" customHeight="1" x14ac:dyDescent="0.2">
      <c r="A62" s="531" t="s">
        <v>2586</v>
      </c>
      <c r="B62" s="525" t="s">
        <v>2587</v>
      </c>
      <c r="C62" s="525" t="s">
        <v>2588</v>
      </c>
      <c r="D62" s="391" t="s">
        <v>2589</v>
      </c>
      <c r="E62" s="522" t="str">
        <f>M62&amp;N62</f>
        <v>山口市黒川3472-1</v>
      </c>
      <c r="F62" s="528" t="s">
        <v>2590</v>
      </c>
      <c r="G62" s="523">
        <v>44866</v>
      </c>
      <c r="H62" s="529">
        <v>10</v>
      </c>
      <c r="I62" s="528" t="s">
        <v>2591</v>
      </c>
      <c r="J62" s="524" t="s">
        <v>2505</v>
      </c>
      <c r="K62" s="530" t="s">
        <v>2030</v>
      </c>
      <c r="L62" s="522">
        <v>35203</v>
      </c>
      <c r="M62" s="522" t="s">
        <v>175</v>
      </c>
      <c r="N62" s="522" t="s">
        <v>3459</v>
      </c>
      <c r="O62" s="522" t="s">
        <v>2592</v>
      </c>
      <c r="P62" s="526" t="str">
        <f>IF(Q62="","",IF(OR(Q62="国",Q62="県",Q62="市町",Q62="組合その他"),"（公立）","（私立）"))</f>
        <v>（私立）</v>
      </c>
      <c r="Q62" s="527" t="s">
        <v>82</v>
      </c>
    </row>
    <row r="63" spans="1:17" s="250" customFormat="1" ht="57" customHeight="1" x14ac:dyDescent="0.2">
      <c r="A63" s="531" t="s">
        <v>3460</v>
      </c>
      <c r="B63" s="525" t="s">
        <v>3461</v>
      </c>
      <c r="C63" s="525" t="s">
        <v>3462</v>
      </c>
      <c r="D63" s="391" t="s">
        <v>3463</v>
      </c>
      <c r="E63" s="522" t="str">
        <f>M63&amp;N63</f>
        <v>山口市三の宮2丁目8-11</v>
      </c>
      <c r="F63" s="528" t="s">
        <v>3464</v>
      </c>
      <c r="G63" s="523">
        <v>45078</v>
      </c>
      <c r="H63" s="529">
        <v>6</v>
      </c>
      <c r="I63" s="528" t="s">
        <v>3465</v>
      </c>
      <c r="J63" s="524" t="s">
        <v>2217</v>
      </c>
      <c r="K63" s="530" t="s">
        <v>2030</v>
      </c>
      <c r="L63" s="522">
        <v>35203</v>
      </c>
      <c r="M63" s="522" t="s">
        <v>175</v>
      </c>
      <c r="N63" s="522" t="s">
        <v>3466</v>
      </c>
      <c r="O63" s="522" t="s">
        <v>3467</v>
      </c>
      <c r="P63" s="526" t="str">
        <f>IF(Q63="","",IF(OR(Q63="国",Q63="県",Q63="市町",Q63="組合その他"),"（公立）","（私立）"))</f>
        <v>（私立）</v>
      </c>
      <c r="Q63" s="527" t="s">
        <v>82</v>
      </c>
    </row>
    <row r="64" spans="1:17" s="250" customFormat="1" ht="57" customHeight="1" x14ac:dyDescent="0.2">
      <c r="A64" s="531" t="s">
        <v>3468</v>
      </c>
      <c r="B64" s="525" t="s">
        <v>3469</v>
      </c>
      <c r="C64" s="525" t="s">
        <v>3470</v>
      </c>
      <c r="D64" s="391" t="s">
        <v>3471</v>
      </c>
      <c r="E64" s="522" t="str">
        <f t="shared" ref="E64" si="7">M64&amp;N64</f>
        <v>山口市鋳銭司3364番地</v>
      </c>
      <c r="F64" s="528" t="s">
        <v>3472</v>
      </c>
      <c r="G64" s="523">
        <v>45139</v>
      </c>
      <c r="H64" s="529">
        <v>20</v>
      </c>
      <c r="I64" s="528" t="s">
        <v>3473</v>
      </c>
      <c r="J64" s="524" t="s">
        <v>839</v>
      </c>
      <c r="K64" s="530" t="s">
        <v>2030</v>
      </c>
      <c r="L64" s="522">
        <v>35203</v>
      </c>
      <c r="M64" s="522" t="s">
        <v>175</v>
      </c>
      <c r="N64" s="522" t="s">
        <v>3449</v>
      </c>
      <c r="O64" s="522" t="s">
        <v>3474</v>
      </c>
      <c r="P64" s="526" t="str">
        <f>IF(Q64="","",IF(OR(Q64="国",Q64="県",Q64="市町",Q64="組合その他"),"（公立）","（私立）"))</f>
        <v>（私立）</v>
      </c>
      <c r="Q64" s="527" t="s">
        <v>82</v>
      </c>
    </row>
    <row r="65" spans="1:17" s="250" customFormat="1" ht="42" customHeight="1" x14ac:dyDescent="0.2">
      <c r="A65" s="531" t="s">
        <v>1162</v>
      </c>
      <c r="B65" s="525" t="s">
        <v>632</v>
      </c>
      <c r="C65" s="525" t="s">
        <v>1163</v>
      </c>
      <c r="D65" s="391" t="s">
        <v>2032</v>
      </c>
      <c r="E65" s="522" t="str">
        <f t="shared" si="3"/>
        <v>萩市三見石丸2475番地1</v>
      </c>
      <c r="F65" s="528" t="s">
        <v>464</v>
      </c>
      <c r="G65" s="523">
        <v>38991</v>
      </c>
      <c r="H65" s="529">
        <v>12</v>
      </c>
      <c r="I65" s="528" t="s">
        <v>2033</v>
      </c>
      <c r="J65" s="524" t="s">
        <v>839</v>
      </c>
      <c r="K65" s="530" t="s">
        <v>2030</v>
      </c>
      <c r="L65" s="522">
        <v>35204</v>
      </c>
      <c r="M65" s="522" t="s">
        <v>176</v>
      </c>
      <c r="N65" s="522" t="s">
        <v>3475</v>
      </c>
      <c r="O65" s="522" t="s">
        <v>30</v>
      </c>
      <c r="P65" s="526" t="str">
        <f t="shared" ref="P65" si="8">IF(Q65="","",IF(OR(Q65="国",Q65="県",Q65="市町",Q65="組合その他"),"（公立）","（私立）"))</f>
        <v>（私立）</v>
      </c>
      <c r="Q65" s="527" t="s">
        <v>80</v>
      </c>
    </row>
    <row r="66" spans="1:17" s="250" customFormat="1" ht="57" customHeight="1" x14ac:dyDescent="0.2">
      <c r="A66" s="531" t="s">
        <v>1165</v>
      </c>
      <c r="B66" s="525" t="s">
        <v>1166</v>
      </c>
      <c r="C66" s="525" t="s">
        <v>1167</v>
      </c>
      <c r="D66" s="391" t="s">
        <v>1168</v>
      </c>
      <c r="E66" s="522" t="str">
        <f t="shared" si="3"/>
        <v>萩市大字堀内334番地</v>
      </c>
      <c r="F66" s="528" t="s">
        <v>594</v>
      </c>
      <c r="G66" s="523">
        <v>38991</v>
      </c>
      <c r="H66" s="529">
        <v>9</v>
      </c>
      <c r="I66" s="528" t="s">
        <v>820</v>
      </c>
      <c r="J66" s="524" t="s">
        <v>838</v>
      </c>
      <c r="K66" s="530" t="s">
        <v>2030</v>
      </c>
      <c r="L66" s="522">
        <v>35204</v>
      </c>
      <c r="M66" s="522" t="s">
        <v>176</v>
      </c>
      <c r="N66" s="522" t="s">
        <v>3476</v>
      </c>
      <c r="O66" s="522" t="s">
        <v>1731</v>
      </c>
      <c r="P66" s="526" t="str">
        <f t="shared" si="2"/>
        <v>（私立）</v>
      </c>
      <c r="Q66" s="527" t="s">
        <v>82</v>
      </c>
    </row>
    <row r="67" spans="1:17" s="250" customFormat="1" ht="42" customHeight="1" x14ac:dyDescent="0.2">
      <c r="A67" s="531" t="s">
        <v>1169</v>
      </c>
      <c r="B67" s="525" t="s">
        <v>633</v>
      </c>
      <c r="C67" s="525" t="s">
        <v>1164</v>
      </c>
      <c r="D67" s="521" t="s">
        <v>3477</v>
      </c>
      <c r="E67" s="522" t="str">
        <f t="shared" si="3"/>
        <v>萩市大字須佐1378番地7</v>
      </c>
      <c r="F67" s="528" t="s">
        <v>465</v>
      </c>
      <c r="G67" s="523">
        <v>38991</v>
      </c>
      <c r="H67" s="529">
        <v>5</v>
      </c>
      <c r="I67" s="528" t="s">
        <v>686</v>
      </c>
      <c r="J67" s="524" t="s">
        <v>839</v>
      </c>
      <c r="K67" s="530" t="s">
        <v>2030</v>
      </c>
      <c r="L67" s="522">
        <v>35204</v>
      </c>
      <c r="M67" s="522" t="s">
        <v>176</v>
      </c>
      <c r="N67" s="522" t="s">
        <v>3478</v>
      </c>
      <c r="O67" s="522" t="s">
        <v>31</v>
      </c>
      <c r="P67" s="526" t="str">
        <f t="shared" si="2"/>
        <v>（私立）</v>
      </c>
      <c r="Q67" s="527" t="s">
        <v>80</v>
      </c>
    </row>
    <row r="68" spans="1:17" s="250" customFormat="1" ht="42" customHeight="1" x14ac:dyDescent="0.2">
      <c r="A68" s="531" t="s">
        <v>1170</v>
      </c>
      <c r="B68" s="525" t="s">
        <v>1171</v>
      </c>
      <c r="C68" s="525" t="s">
        <v>1172</v>
      </c>
      <c r="D68" s="391" t="s">
        <v>1173</v>
      </c>
      <c r="E68" s="522" t="str">
        <f>M68&amp;N68</f>
        <v>萩市大字下小川986番地2</v>
      </c>
      <c r="F68" s="528" t="s">
        <v>466</v>
      </c>
      <c r="G68" s="523">
        <v>40269</v>
      </c>
      <c r="H68" s="529">
        <v>60</v>
      </c>
      <c r="I68" s="528" t="s">
        <v>821</v>
      </c>
      <c r="J68" s="524" t="s">
        <v>1262</v>
      </c>
      <c r="K68" s="530" t="s">
        <v>2030</v>
      </c>
      <c r="L68" s="522">
        <v>35204</v>
      </c>
      <c r="M68" s="522" t="s">
        <v>176</v>
      </c>
      <c r="N68" s="522" t="s">
        <v>3479</v>
      </c>
      <c r="O68" s="522" t="s">
        <v>2208</v>
      </c>
      <c r="P68" s="526" t="str">
        <f t="shared" si="2"/>
        <v>（私立）</v>
      </c>
      <c r="Q68" s="527" t="s">
        <v>82</v>
      </c>
    </row>
    <row r="69" spans="1:17" s="250" customFormat="1" ht="42" customHeight="1" x14ac:dyDescent="0.2">
      <c r="A69" s="531" t="s">
        <v>2209</v>
      </c>
      <c r="B69" s="525" t="s">
        <v>1174</v>
      </c>
      <c r="C69" s="525" t="s">
        <v>1175</v>
      </c>
      <c r="D69" s="391" t="s">
        <v>1093</v>
      </c>
      <c r="E69" s="522" t="str">
        <f>M69&amp;N69</f>
        <v>萩市大字椿東字松本市2422番地53</v>
      </c>
      <c r="F69" s="528" t="s">
        <v>1100</v>
      </c>
      <c r="G69" s="523">
        <v>42856</v>
      </c>
      <c r="H69" s="529">
        <v>12</v>
      </c>
      <c r="I69" s="528" t="s">
        <v>2210</v>
      </c>
      <c r="J69" s="524" t="s">
        <v>839</v>
      </c>
      <c r="K69" s="530" t="s">
        <v>2030</v>
      </c>
      <c r="L69" s="522">
        <v>35204</v>
      </c>
      <c r="M69" s="522" t="s">
        <v>176</v>
      </c>
      <c r="N69" s="522" t="s">
        <v>3480</v>
      </c>
      <c r="O69" s="522" t="s">
        <v>2209</v>
      </c>
      <c r="P69" s="526" t="str">
        <f t="shared" si="2"/>
        <v>（私立）</v>
      </c>
      <c r="Q69" s="527" t="s">
        <v>80</v>
      </c>
    </row>
    <row r="70" spans="1:17" s="250" customFormat="1" ht="42" customHeight="1" x14ac:dyDescent="0.2">
      <c r="A70" s="531" t="s">
        <v>2034</v>
      </c>
      <c r="B70" s="525" t="s">
        <v>632</v>
      </c>
      <c r="C70" s="525" t="s">
        <v>1163</v>
      </c>
      <c r="D70" s="391" t="s">
        <v>2035</v>
      </c>
      <c r="E70" s="522" t="str">
        <f>M70&amp;N70</f>
        <v>萩市土原521番地1</v>
      </c>
      <c r="F70" s="528" t="s">
        <v>1621</v>
      </c>
      <c r="G70" s="523">
        <v>43374</v>
      </c>
      <c r="H70" s="529">
        <v>11</v>
      </c>
      <c r="I70" s="528" t="s">
        <v>2036</v>
      </c>
      <c r="J70" s="524" t="s">
        <v>839</v>
      </c>
      <c r="K70" s="530" t="s">
        <v>2030</v>
      </c>
      <c r="L70" s="522">
        <v>35204</v>
      </c>
      <c r="M70" s="522" t="s">
        <v>176</v>
      </c>
      <c r="N70" s="522" t="s">
        <v>3481</v>
      </c>
      <c r="O70" s="522" t="s">
        <v>2037</v>
      </c>
      <c r="P70" s="526" t="str">
        <f t="shared" si="2"/>
        <v>（私立）</v>
      </c>
      <c r="Q70" s="527" t="s">
        <v>80</v>
      </c>
    </row>
    <row r="71" spans="1:17" s="250" customFormat="1" ht="42" customHeight="1" x14ac:dyDescent="0.2">
      <c r="A71" s="531" t="s">
        <v>3482</v>
      </c>
      <c r="B71" s="525" t="s">
        <v>632</v>
      </c>
      <c r="C71" s="525" t="s">
        <v>1163</v>
      </c>
      <c r="D71" s="391" t="s">
        <v>3483</v>
      </c>
      <c r="E71" s="522" t="str">
        <f>M71&amp;N71</f>
        <v>萩市椿東3150番地1</v>
      </c>
      <c r="F71" s="528" t="s">
        <v>1100</v>
      </c>
      <c r="G71" s="523">
        <v>45047</v>
      </c>
      <c r="H71" s="529">
        <v>11</v>
      </c>
      <c r="I71" s="528" t="s">
        <v>3484</v>
      </c>
      <c r="J71" s="524" t="s">
        <v>839</v>
      </c>
      <c r="K71" s="530" t="s">
        <v>2030</v>
      </c>
      <c r="L71" s="522">
        <v>35204</v>
      </c>
      <c r="M71" s="522" t="s">
        <v>176</v>
      </c>
      <c r="N71" s="522" t="s">
        <v>3485</v>
      </c>
      <c r="O71" s="522" t="s">
        <v>3486</v>
      </c>
      <c r="P71" s="526" t="str">
        <f t="shared" si="2"/>
        <v>（私立）</v>
      </c>
      <c r="Q71" s="527" t="s">
        <v>80</v>
      </c>
    </row>
    <row r="72" spans="1:17" s="250" customFormat="1" ht="42" customHeight="1" x14ac:dyDescent="0.2">
      <c r="A72" s="531" t="s">
        <v>1176</v>
      </c>
      <c r="B72" s="525" t="s">
        <v>635</v>
      </c>
      <c r="C72" s="525" t="s">
        <v>1177</v>
      </c>
      <c r="D72" s="391" t="s">
        <v>3765</v>
      </c>
      <c r="E72" s="522" t="str">
        <f t="shared" si="3"/>
        <v>防府市台道3527番地の9</v>
      </c>
      <c r="F72" s="528" t="s">
        <v>470</v>
      </c>
      <c r="G72" s="523">
        <v>39356</v>
      </c>
      <c r="H72" s="529">
        <v>17</v>
      </c>
      <c r="I72" s="528" t="s">
        <v>788</v>
      </c>
      <c r="J72" s="524" t="s">
        <v>838</v>
      </c>
      <c r="K72" s="530" t="s">
        <v>2030</v>
      </c>
      <c r="L72" s="522">
        <v>35206</v>
      </c>
      <c r="M72" s="522" t="s">
        <v>94</v>
      </c>
      <c r="N72" s="522" t="s">
        <v>3487</v>
      </c>
      <c r="O72" s="522" t="s">
        <v>32</v>
      </c>
      <c r="P72" s="526" t="str">
        <f t="shared" si="2"/>
        <v>（私立）</v>
      </c>
      <c r="Q72" s="527" t="s">
        <v>80</v>
      </c>
    </row>
    <row r="73" spans="1:17" s="250" customFormat="1" ht="42" customHeight="1" x14ac:dyDescent="0.2">
      <c r="A73" s="531" t="s">
        <v>1178</v>
      </c>
      <c r="B73" s="525" t="s">
        <v>622</v>
      </c>
      <c r="C73" s="525" t="s">
        <v>1179</v>
      </c>
      <c r="D73" s="521" t="s">
        <v>3488</v>
      </c>
      <c r="E73" s="522" t="str">
        <f>M73&amp;N73</f>
        <v>防府市美和町4-24</v>
      </c>
      <c r="F73" s="528" t="s">
        <v>2038</v>
      </c>
      <c r="G73" s="523">
        <v>40118</v>
      </c>
      <c r="H73" s="529">
        <v>29</v>
      </c>
      <c r="I73" s="528" t="s">
        <v>2039</v>
      </c>
      <c r="J73" s="524" t="s">
        <v>839</v>
      </c>
      <c r="K73" s="530" t="s">
        <v>2030</v>
      </c>
      <c r="L73" s="522">
        <v>35206</v>
      </c>
      <c r="M73" s="522" t="s">
        <v>94</v>
      </c>
      <c r="N73" s="522" t="s">
        <v>3489</v>
      </c>
      <c r="O73" s="522" t="s">
        <v>2040</v>
      </c>
      <c r="P73" s="526" t="str">
        <f t="shared" si="2"/>
        <v>（私立）</v>
      </c>
      <c r="Q73" s="527" t="s">
        <v>80</v>
      </c>
    </row>
    <row r="74" spans="1:17" s="250" customFormat="1" ht="50" customHeight="1" x14ac:dyDescent="0.2">
      <c r="A74" s="531" t="s">
        <v>2041</v>
      </c>
      <c r="B74" s="525" t="s">
        <v>1732</v>
      </c>
      <c r="C74" s="525" t="s">
        <v>1733</v>
      </c>
      <c r="D74" s="521" t="s">
        <v>1734</v>
      </c>
      <c r="E74" s="522" t="str">
        <f>M74&amp;N74</f>
        <v>防府市岸津2丁目24番20号</v>
      </c>
      <c r="F74" s="528" t="s">
        <v>2042</v>
      </c>
      <c r="G74" s="523">
        <v>43922</v>
      </c>
      <c r="H74" s="529">
        <v>13</v>
      </c>
      <c r="I74" s="528" t="s">
        <v>2043</v>
      </c>
      <c r="J74" s="524" t="s">
        <v>839</v>
      </c>
      <c r="K74" s="530" t="s">
        <v>2030</v>
      </c>
      <c r="L74" s="522">
        <v>35206</v>
      </c>
      <c r="M74" s="522" t="s">
        <v>94</v>
      </c>
      <c r="N74" s="522" t="s">
        <v>3490</v>
      </c>
      <c r="O74" s="522" t="s">
        <v>2044</v>
      </c>
      <c r="P74" s="526" t="str">
        <f t="shared" si="2"/>
        <v>（私立）</v>
      </c>
      <c r="Q74" s="527" t="s">
        <v>80</v>
      </c>
    </row>
    <row r="75" spans="1:17" s="250" customFormat="1" ht="55.5" customHeight="1" x14ac:dyDescent="0.2">
      <c r="A75" s="531" t="s">
        <v>2211</v>
      </c>
      <c r="B75" s="525" t="s">
        <v>4128</v>
      </c>
      <c r="C75" s="525" t="s">
        <v>4129</v>
      </c>
      <c r="D75" s="521" t="s">
        <v>1</v>
      </c>
      <c r="E75" s="522" t="str">
        <f>M75&amp;N75</f>
        <v>防府市三田尻2丁目9-8</v>
      </c>
      <c r="F75" s="528" t="s">
        <v>2212</v>
      </c>
      <c r="G75" s="523">
        <v>43922</v>
      </c>
      <c r="H75" s="529">
        <v>12</v>
      </c>
      <c r="I75" s="528" t="s">
        <v>2213</v>
      </c>
      <c r="J75" s="524" t="s">
        <v>1262</v>
      </c>
      <c r="K75" s="530" t="s">
        <v>2030</v>
      </c>
      <c r="L75" s="522">
        <v>35206</v>
      </c>
      <c r="M75" s="522" t="s">
        <v>94</v>
      </c>
      <c r="N75" s="522" t="s">
        <v>3491</v>
      </c>
      <c r="O75" s="522" t="s">
        <v>2214</v>
      </c>
      <c r="P75" s="526" t="str">
        <f t="shared" si="2"/>
        <v>（私立）</v>
      </c>
      <c r="Q75" s="527" t="s">
        <v>80</v>
      </c>
    </row>
    <row r="76" spans="1:17" s="250" customFormat="1" ht="36" x14ac:dyDescent="0.2">
      <c r="A76" s="531" t="s">
        <v>3492</v>
      </c>
      <c r="B76" s="525" t="s">
        <v>3493</v>
      </c>
      <c r="C76" s="525" t="s">
        <v>3764</v>
      </c>
      <c r="D76" s="521" t="s">
        <v>3494</v>
      </c>
      <c r="E76" s="522" t="str">
        <f>M76&amp;N76</f>
        <v>防府市大字浜方11-5</v>
      </c>
      <c r="F76" s="528" t="s">
        <v>3495</v>
      </c>
      <c r="G76" s="523">
        <v>45627</v>
      </c>
      <c r="H76" s="529">
        <v>20</v>
      </c>
      <c r="I76" s="528" t="s">
        <v>2626</v>
      </c>
      <c r="J76" s="524" t="s">
        <v>2602</v>
      </c>
      <c r="K76" s="530" t="s">
        <v>2030</v>
      </c>
      <c r="L76" s="522">
        <v>35206</v>
      </c>
      <c r="M76" s="522" t="s">
        <v>94</v>
      </c>
      <c r="N76" s="522" t="s">
        <v>3496</v>
      </c>
      <c r="O76" s="522" t="s">
        <v>3497</v>
      </c>
      <c r="P76" s="526" t="str">
        <f t="shared" si="2"/>
        <v>（私立）</v>
      </c>
      <c r="Q76" s="527" t="s">
        <v>82</v>
      </c>
    </row>
    <row r="77" spans="1:17" s="250" customFormat="1" ht="43.5" customHeight="1" x14ac:dyDescent="0.2">
      <c r="A77" s="531" t="s">
        <v>1180</v>
      </c>
      <c r="B77" s="525" t="s">
        <v>1181</v>
      </c>
      <c r="C77" s="525" t="s">
        <v>1182</v>
      </c>
      <c r="D77" s="521" t="s">
        <v>3607</v>
      </c>
      <c r="E77" s="522" t="str">
        <f t="shared" ref="E77" si="9">M77&amp;N77</f>
        <v>下松市生野屋南1丁目7番11号</v>
      </c>
      <c r="F77" s="528" t="s">
        <v>473</v>
      </c>
      <c r="G77" s="523">
        <v>38991</v>
      </c>
      <c r="H77" s="529">
        <v>20</v>
      </c>
      <c r="I77" s="528" t="s">
        <v>699</v>
      </c>
      <c r="J77" s="524" t="s">
        <v>839</v>
      </c>
      <c r="K77" s="530" t="s">
        <v>2030</v>
      </c>
      <c r="L77" s="522">
        <v>35207</v>
      </c>
      <c r="M77" s="522" t="s">
        <v>52</v>
      </c>
      <c r="N77" s="522" t="s">
        <v>2989</v>
      </c>
      <c r="O77" s="522" t="s">
        <v>2045</v>
      </c>
      <c r="P77" s="526" t="str">
        <f t="shared" si="2"/>
        <v>（私立）</v>
      </c>
      <c r="Q77" s="527" t="s">
        <v>80</v>
      </c>
    </row>
    <row r="78" spans="1:17" s="250" customFormat="1" ht="42" customHeight="1" x14ac:dyDescent="0.2">
      <c r="A78" s="531" t="s">
        <v>1183</v>
      </c>
      <c r="B78" s="525" t="s">
        <v>1184</v>
      </c>
      <c r="C78" s="525" t="s">
        <v>1185</v>
      </c>
      <c r="D78" s="391" t="s">
        <v>1735</v>
      </c>
      <c r="E78" s="522" t="str">
        <f t="shared" si="3"/>
        <v>岩国市美和町生見12441-14</v>
      </c>
      <c r="F78" s="528" t="s">
        <v>476</v>
      </c>
      <c r="G78" s="523">
        <v>38991</v>
      </c>
      <c r="H78" s="529">
        <v>8</v>
      </c>
      <c r="I78" s="528" t="s">
        <v>703</v>
      </c>
      <c r="J78" s="524" t="s">
        <v>839</v>
      </c>
      <c r="K78" s="530" t="s">
        <v>2030</v>
      </c>
      <c r="L78" s="522">
        <v>35208</v>
      </c>
      <c r="M78" s="522" t="s">
        <v>178</v>
      </c>
      <c r="N78" s="522" t="s">
        <v>3498</v>
      </c>
      <c r="O78" s="522" t="s">
        <v>33</v>
      </c>
      <c r="P78" s="526" t="str">
        <f t="shared" si="2"/>
        <v>（私立）</v>
      </c>
      <c r="Q78" s="527" t="s">
        <v>80</v>
      </c>
    </row>
    <row r="79" spans="1:17" s="250" customFormat="1" ht="42" customHeight="1" x14ac:dyDescent="0.2">
      <c r="A79" s="531" t="s">
        <v>1186</v>
      </c>
      <c r="B79" s="525" t="s">
        <v>1187</v>
      </c>
      <c r="C79" s="525" t="s">
        <v>1188</v>
      </c>
      <c r="D79" s="391" t="s">
        <v>1189</v>
      </c>
      <c r="E79" s="522" t="str">
        <f t="shared" si="3"/>
        <v>岩国市由宇町西3丁目15番3号</v>
      </c>
      <c r="F79" s="528" t="s">
        <v>564</v>
      </c>
      <c r="G79" s="523">
        <v>38991</v>
      </c>
      <c r="H79" s="529">
        <v>6</v>
      </c>
      <c r="I79" s="528" t="s">
        <v>498</v>
      </c>
      <c r="J79" s="524" t="s">
        <v>839</v>
      </c>
      <c r="K79" s="530" t="s">
        <v>2030</v>
      </c>
      <c r="L79" s="522">
        <v>35208</v>
      </c>
      <c r="M79" s="522" t="s">
        <v>178</v>
      </c>
      <c r="N79" s="522" t="s">
        <v>3499</v>
      </c>
      <c r="O79" s="522" t="s">
        <v>34</v>
      </c>
      <c r="P79" s="526" t="str">
        <f t="shared" si="2"/>
        <v>（私立）</v>
      </c>
      <c r="Q79" s="527" t="s">
        <v>80</v>
      </c>
    </row>
    <row r="80" spans="1:17" s="250" customFormat="1" ht="42" customHeight="1" x14ac:dyDescent="0.2">
      <c r="A80" s="531" t="s">
        <v>265</v>
      </c>
      <c r="B80" s="525" t="s">
        <v>1190</v>
      </c>
      <c r="C80" s="521" t="s">
        <v>1191</v>
      </c>
      <c r="D80" s="391" t="s">
        <v>2387</v>
      </c>
      <c r="E80" s="522" t="str">
        <f t="shared" si="3"/>
        <v>岩国市元町4丁目6-15</v>
      </c>
      <c r="F80" s="528" t="s">
        <v>595</v>
      </c>
      <c r="G80" s="523">
        <v>40634</v>
      </c>
      <c r="H80" s="529">
        <v>4</v>
      </c>
      <c r="I80" s="394" t="s">
        <v>822</v>
      </c>
      <c r="J80" s="524" t="s">
        <v>838</v>
      </c>
      <c r="K80" s="530" t="s">
        <v>2030</v>
      </c>
      <c r="L80" s="522">
        <v>35208</v>
      </c>
      <c r="M80" s="522" t="s">
        <v>72</v>
      </c>
      <c r="N80" s="522" t="s">
        <v>3500</v>
      </c>
      <c r="O80" s="522" t="s">
        <v>1667</v>
      </c>
      <c r="P80" s="526" t="str">
        <f t="shared" si="2"/>
        <v>（私立）</v>
      </c>
      <c r="Q80" s="352" t="s">
        <v>80</v>
      </c>
    </row>
    <row r="81" spans="1:18" s="250" customFormat="1" ht="42" customHeight="1" x14ac:dyDescent="0.2">
      <c r="A81" s="531" t="s">
        <v>1192</v>
      </c>
      <c r="B81" s="525" t="s">
        <v>1193</v>
      </c>
      <c r="C81" s="525" t="s">
        <v>1194</v>
      </c>
      <c r="D81" s="391" t="s">
        <v>2593</v>
      </c>
      <c r="E81" s="522" t="str">
        <f t="shared" si="3"/>
        <v>岩国市小瀬字小原700番地</v>
      </c>
      <c r="F81" s="528" t="s">
        <v>596</v>
      </c>
      <c r="G81" s="523">
        <v>40848</v>
      </c>
      <c r="H81" s="529">
        <v>7</v>
      </c>
      <c r="I81" s="394" t="s">
        <v>823</v>
      </c>
      <c r="J81" s="524" t="s">
        <v>1262</v>
      </c>
      <c r="K81" s="530" t="s">
        <v>2030</v>
      </c>
      <c r="L81" s="522">
        <v>35208</v>
      </c>
      <c r="M81" s="522" t="s">
        <v>72</v>
      </c>
      <c r="N81" s="522" t="s">
        <v>3501</v>
      </c>
      <c r="O81" s="522" t="s">
        <v>1736</v>
      </c>
      <c r="P81" s="526" t="str">
        <f t="shared" si="2"/>
        <v>（私立）</v>
      </c>
      <c r="Q81" s="352" t="s">
        <v>80</v>
      </c>
    </row>
    <row r="82" spans="1:18" s="250" customFormat="1" ht="42" customHeight="1" x14ac:dyDescent="0.2">
      <c r="A82" s="531" t="s">
        <v>1195</v>
      </c>
      <c r="B82" s="525" t="s">
        <v>1196</v>
      </c>
      <c r="C82" s="525" t="s">
        <v>3739</v>
      </c>
      <c r="D82" s="391" t="s">
        <v>2594</v>
      </c>
      <c r="E82" s="522" t="str">
        <f t="shared" si="3"/>
        <v>岩国市関戸10038</v>
      </c>
      <c r="F82" s="528" t="s">
        <v>597</v>
      </c>
      <c r="G82" s="523">
        <v>41000</v>
      </c>
      <c r="H82" s="529">
        <v>20</v>
      </c>
      <c r="I82" s="394" t="s">
        <v>2595</v>
      </c>
      <c r="J82" s="524" t="s">
        <v>839</v>
      </c>
      <c r="K82" s="530" t="s">
        <v>2030</v>
      </c>
      <c r="L82" s="522">
        <v>35208</v>
      </c>
      <c r="M82" s="522" t="s">
        <v>72</v>
      </c>
      <c r="N82" s="522" t="s">
        <v>3502</v>
      </c>
      <c r="O82" s="522" t="s">
        <v>1737</v>
      </c>
      <c r="P82" s="526" t="str">
        <f t="shared" si="2"/>
        <v>（私立）</v>
      </c>
      <c r="Q82" s="527" t="s">
        <v>82</v>
      </c>
    </row>
    <row r="83" spans="1:18" s="252" customFormat="1" ht="42" customHeight="1" x14ac:dyDescent="0.2">
      <c r="A83" s="531" t="s">
        <v>1197</v>
      </c>
      <c r="B83" s="525" t="s">
        <v>1198</v>
      </c>
      <c r="C83" s="525" t="s">
        <v>1199</v>
      </c>
      <c r="D83" s="391" t="s">
        <v>3835</v>
      </c>
      <c r="E83" s="522" t="str">
        <f t="shared" si="3"/>
        <v>岩国市玖珂町1887</v>
      </c>
      <c r="F83" s="528" t="s">
        <v>520</v>
      </c>
      <c r="G83" s="523">
        <v>41000</v>
      </c>
      <c r="H83" s="529">
        <v>40</v>
      </c>
      <c r="I83" s="394" t="s">
        <v>824</v>
      </c>
      <c r="J83" s="524" t="s">
        <v>839</v>
      </c>
      <c r="K83" s="530" t="s">
        <v>2030</v>
      </c>
      <c r="L83" s="522">
        <v>35208</v>
      </c>
      <c r="M83" s="522" t="s">
        <v>72</v>
      </c>
      <c r="N83" s="522" t="s">
        <v>3503</v>
      </c>
      <c r="O83" s="522" t="s">
        <v>2046</v>
      </c>
      <c r="P83" s="526" t="str">
        <f t="shared" si="2"/>
        <v>（私立）</v>
      </c>
      <c r="Q83" s="527" t="s">
        <v>82</v>
      </c>
      <c r="R83" s="250"/>
    </row>
    <row r="84" spans="1:18" s="252" customFormat="1" ht="42" customHeight="1" x14ac:dyDescent="0.2">
      <c r="A84" s="531" t="s">
        <v>1200</v>
      </c>
      <c r="B84" s="525" t="s">
        <v>1201</v>
      </c>
      <c r="C84" s="525" t="s">
        <v>1202</v>
      </c>
      <c r="D84" s="391" t="s">
        <v>1203</v>
      </c>
      <c r="E84" s="522" t="str">
        <f t="shared" si="3"/>
        <v>岩国市玖珂町4936-8</v>
      </c>
      <c r="F84" s="528" t="s">
        <v>2504</v>
      </c>
      <c r="G84" s="523">
        <v>41000</v>
      </c>
      <c r="H84" s="529">
        <v>8</v>
      </c>
      <c r="I84" s="394" t="s">
        <v>825</v>
      </c>
      <c r="J84" s="524" t="s">
        <v>839</v>
      </c>
      <c r="K84" s="530" t="s">
        <v>2030</v>
      </c>
      <c r="L84" s="522">
        <v>35208</v>
      </c>
      <c r="M84" s="522" t="s">
        <v>72</v>
      </c>
      <c r="N84" s="522" t="s">
        <v>3504</v>
      </c>
      <c r="O84" s="522" t="s">
        <v>2047</v>
      </c>
      <c r="P84" s="526" t="str">
        <f t="shared" si="2"/>
        <v>（私立）</v>
      </c>
      <c r="Q84" s="527" t="s">
        <v>82</v>
      </c>
      <c r="R84" s="250"/>
    </row>
    <row r="85" spans="1:18" s="252" customFormat="1" ht="42" customHeight="1" x14ac:dyDescent="0.2">
      <c r="A85" s="531" t="s">
        <v>1204</v>
      </c>
      <c r="B85" s="525" t="s">
        <v>1205</v>
      </c>
      <c r="C85" s="525" t="s">
        <v>1206</v>
      </c>
      <c r="D85" s="391" t="s">
        <v>1207</v>
      </c>
      <c r="E85" s="522" t="str">
        <f t="shared" si="3"/>
        <v>岩国市車町1丁目8-13</v>
      </c>
      <c r="F85" s="528" t="s">
        <v>533</v>
      </c>
      <c r="G85" s="523">
        <v>41699</v>
      </c>
      <c r="H85" s="529">
        <v>6</v>
      </c>
      <c r="I85" s="394" t="s">
        <v>1263</v>
      </c>
      <c r="J85" s="524" t="s">
        <v>1262</v>
      </c>
      <c r="K85" s="530" t="s">
        <v>2030</v>
      </c>
      <c r="L85" s="522">
        <v>35208</v>
      </c>
      <c r="M85" s="522" t="s">
        <v>72</v>
      </c>
      <c r="N85" s="522" t="s">
        <v>3505</v>
      </c>
      <c r="O85" s="522" t="s">
        <v>2048</v>
      </c>
      <c r="P85" s="526" t="str">
        <f t="shared" si="2"/>
        <v>（私立）</v>
      </c>
      <c r="Q85" s="527" t="s">
        <v>82</v>
      </c>
      <c r="R85" s="250"/>
    </row>
    <row r="86" spans="1:18" s="252" customFormat="1" ht="42" customHeight="1" x14ac:dyDescent="0.2">
      <c r="A86" s="531" t="s">
        <v>1208</v>
      </c>
      <c r="B86" s="525" t="s">
        <v>1209</v>
      </c>
      <c r="C86" s="525" t="s">
        <v>3506</v>
      </c>
      <c r="D86" s="391" t="s">
        <v>3507</v>
      </c>
      <c r="E86" s="522" t="str">
        <f t="shared" si="3"/>
        <v>岩国市南岩国町4丁目66-2</v>
      </c>
      <c r="F86" s="528" t="s">
        <v>1264</v>
      </c>
      <c r="G86" s="523">
        <v>41913</v>
      </c>
      <c r="H86" s="529">
        <v>10</v>
      </c>
      <c r="I86" s="394" t="s">
        <v>3508</v>
      </c>
      <c r="J86" s="524" t="s">
        <v>839</v>
      </c>
      <c r="K86" s="530" t="s">
        <v>2030</v>
      </c>
      <c r="L86" s="522">
        <v>35208</v>
      </c>
      <c r="M86" s="522" t="s">
        <v>72</v>
      </c>
      <c r="N86" s="522" t="s">
        <v>3509</v>
      </c>
      <c r="O86" s="522" t="s">
        <v>2049</v>
      </c>
      <c r="P86" s="526" t="str">
        <f t="shared" si="2"/>
        <v>（私立）</v>
      </c>
      <c r="Q86" s="527" t="s">
        <v>82</v>
      </c>
      <c r="R86" s="250"/>
    </row>
    <row r="87" spans="1:18" s="252" customFormat="1" ht="42" customHeight="1" x14ac:dyDescent="0.2">
      <c r="A87" s="531" t="s">
        <v>1210</v>
      </c>
      <c r="B87" s="525" t="s">
        <v>4121</v>
      </c>
      <c r="C87" s="525" t="s">
        <v>4122</v>
      </c>
      <c r="D87" s="391" t="s">
        <v>1211</v>
      </c>
      <c r="E87" s="522" t="str">
        <f t="shared" si="3"/>
        <v>岩国市尾津町1丁目19-10</v>
      </c>
      <c r="F87" s="528" t="s">
        <v>1265</v>
      </c>
      <c r="G87" s="523">
        <v>42370</v>
      </c>
      <c r="H87" s="529">
        <v>8</v>
      </c>
      <c r="I87" s="394" t="s">
        <v>1266</v>
      </c>
      <c r="J87" s="524" t="s">
        <v>1255</v>
      </c>
      <c r="K87" s="530" t="s">
        <v>2030</v>
      </c>
      <c r="L87" s="522">
        <v>35211</v>
      </c>
      <c r="M87" s="522" t="s">
        <v>178</v>
      </c>
      <c r="N87" s="522" t="s">
        <v>3510</v>
      </c>
      <c r="O87" s="522" t="s">
        <v>1668</v>
      </c>
      <c r="P87" s="526" t="str">
        <f t="shared" si="2"/>
        <v>（私立）</v>
      </c>
      <c r="Q87" s="527" t="s">
        <v>82</v>
      </c>
      <c r="R87" s="250"/>
    </row>
    <row r="88" spans="1:18" s="252" customFormat="1" ht="42" customHeight="1" x14ac:dyDescent="0.2">
      <c r="A88" s="531" t="s">
        <v>1212</v>
      </c>
      <c r="B88" s="525" t="s">
        <v>1213</v>
      </c>
      <c r="C88" s="521" t="s">
        <v>1214</v>
      </c>
      <c r="D88" s="391" t="s">
        <v>2387</v>
      </c>
      <c r="E88" s="522" t="str">
        <f t="shared" si="3"/>
        <v>岩国市横山3丁目3-22</v>
      </c>
      <c r="F88" s="528" t="s">
        <v>562</v>
      </c>
      <c r="G88" s="523">
        <v>42461</v>
      </c>
      <c r="H88" s="529">
        <v>6</v>
      </c>
      <c r="I88" s="394" t="s">
        <v>1267</v>
      </c>
      <c r="J88" s="524" t="s">
        <v>838</v>
      </c>
      <c r="K88" s="530" t="s">
        <v>2030</v>
      </c>
      <c r="L88" s="522">
        <v>35211</v>
      </c>
      <c r="M88" s="522" t="s">
        <v>178</v>
      </c>
      <c r="N88" s="522" t="s">
        <v>3511</v>
      </c>
      <c r="O88" s="522" t="s">
        <v>1738</v>
      </c>
      <c r="P88" s="526" t="str">
        <f t="shared" si="2"/>
        <v>（私立）</v>
      </c>
      <c r="Q88" s="527" t="s">
        <v>80</v>
      </c>
      <c r="R88" s="250"/>
    </row>
    <row r="89" spans="1:18" s="252" customFormat="1" ht="42" customHeight="1" x14ac:dyDescent="0.2">
      <c r="A89" s="531" t="s">
        <v>2596</v>
      </c>
      <c r="B89" s="525" t="s">
        <v>2388</v>
      </c>
      <c r="C89" s="521" t="s">
        <v>2389</v>
      </c>
      <c r="D89" s="391" t="s">
        <v>2390</v>
      </c>
      <c r="E89" s="522" t="str">
        <f t="shared" si="3"/>
        <v>岩国市三笠町3丁目5-5</v>
      </c>
      <c r="F89" s="528" t="s">
        <v>1579</v>
      </c>
      <c r="G89" s="523">
        <v>44440</v>
      </c>
      <c r="H89" s="529">
        <v>8</v>
      </c>
      <c r="I89" s="394" t="s">
        <v>2391</v>
      </c>
      <c r="J89" s="524" t="s">
        <v>838</v>
      </c>
      <c r="K89" s="530" t="s">
        <v>2030</v>
      </c>
      <c r="L89" s="522">
        <v>35211</v>
      </c>
      <c r="M89" s="522" t="s">
        <v>178</v>
      </c>
      <c r="N89" s="522" t="s">
        <v>3512</v>
      </c>
      <c r="O89" s="522" t="s">
        <v>2392</v>
      </c>
      <c r="P89" s="526" t="str">
        <f t="shared" si="2"/>
        <v>（私立）</v>
      </c>
      <c r="Q89" s="527" t="s">
        <v>82</v>
      </c>
      <c r="R89" s="250"/>
    </row>
    <row r="90" spans="1:18" s="252" customFormat="1" ht="65.5" customHeight="1" x14ac:dyDescent="0.2">
      <c r="A90" s="531" t="s">
        <v>2050</v>
      </c>
      <c r="B90" s="525" t="s">
        <v>2051</v>
      </c>
      <c r="C90" s="525" t="s">
        <v>2052</v>
      </c>
      <c r="D90" s="391" t="s">
        <v>2053</v>
      </c>
      <c r="E90" s="522" t="str">
        <f t="shared" si="3"/>
        <v>岩国市室の木町4丁目83-17</v>
      </c>
      <c r="F90" s="528" t="s">
        <v>2054</v>
      </c>
      <c r="G90" s="523">
        <v>44256</v>
      </c>
      <c r="H90" s="529">
        <v>13</v>
      </c>
      <c r="I90" s="528" t="s">
        <v>2055</v>
      </c>
      <c r="J90" s="524" t="s">
        <v>2505</v>
      </c>
      <c r="K90" s="530" t="s">
        <v>2030</v>
      </c>
      <c r="L90" s="522">
        <v>35211</v>
      </c>
      <c r="M90" s="522" t="s">
        <v>112</v>
      </c>
      <c r="N90" s="522" t="s">
        <v>3513</v>
      </c>
      <c r="O90" s="522" t="s">
        <v>2056</v>
      </c>
      <c r="P90" s="526" t="str">
        <f t="shared" ref="P90:P116" si="10">IF(Q90="","",IF(OR(Q90="国",Q90="県",Q90="市町",Q90="組合その他"),"（公立）","（私立）"))</f>
        <v>（私立）</v>
      </c>
      <c r="Q90" s="527" t="s">
        <v>82</v>
      </c>
      <c r="R90" s="250"/>
    </row>
    <row r="91" spans="1:18" s="252" customFormat="1" ht="36" x14ac:dyDescent="0.2">
      <c r="A91" s="531" t="s">
        <v>1215</v>
      </c>
      <c r="B91" s="525" t="s">
        <v>1216</v>
      </c>
      <c r="C91" s="525" t="s">
        <v>1217</v>
      </c>
      <c r="D91" s="391" t="s">
        <v>1218</v>
      </c>
      <c r="E91" s="522" t="str">
        <f t="shared" si="3"/>
        <v>光市大字塩田1049番地</v>
      </c>
      <c r="F91" s="528" t="s">
        <v>544</v>
      </c>
      <c r="G91" s="523">
        <v>38991</v>
      </c>
      <c r="H91" s="529">
        <v>14</v>
      </c>
      <c r="I91" s="528" t="s">
        <v>767</v>
      </c>
      <c r="J91" s="524" t="s">
        <v>839</v>
      </c>
      <c r="K91" s="530" t="s">
        <v>2030</v>
      </c>
      <c r="L91" s="522">
        <v>35210</v>
      </c>
      <c r="M91" s="522" t="s">
        <v>53</v>
      </c>
      <c r="N91" s="522" t="s">
        <v>3514</v>
      </c>
      <c r="O91" s="522" t="s">
        <v>1739</v>
      </c>
      <c r="P91" s="526" t="str">
        <f t="shared" si="10"/>
        <v>（私立）</v>
      </c>
      <c r="Q91" s="527" t="s">
        <v>82</v>
      </c>
      <c r="R91" s="250"/>
    </row>
    <row r="92" spans="1:18" s="252" customFormat="1" ht="42.75" customHeight="1" x14ac:dyDescent="0.2">
      <c r="A92" s="531" t="s">
        <v>2597</v>
      </c>
      <c r="B92" s="525" t="s">
        <v>2598</v>
      </c>
      <c r="C92" s="525" t="s">
        <v>2599</v>
      </c>
      <c r="D92" s="391" t="s">
        <v>2600</v>
      </c>
      <c r="E92" s="522" t="str">
        <f t="shared" si="3"/>
        <v>光市岩狩3丁目1番2号</v>
      </c>
      <c r="F92" s="528" t="s">
        <v>2533</v>
      </c>
      <c r="G92" s="523">
        <v>44743</v>
      </c>
      <c r="H92" s="529">
        <v>20</v>
      </c>
      <c r="I92" s="528" t="s">
        <v>2601</v>
      </c>
      <c r="J92" s="524" t="s">
        <v>2602</v>
      </c>
      <c r="K92" s="530" t="s">
        <v>2030</v>
      </c>
      <c r="L92" s="522">
        <v>35210</v>
      </c>
      <c r="M92" s="522" t="s">
        <v>53</v>
      </c>
      <c r="N92" s="522" t="s">
        <v>3012</v>
      </c>
      <c r="O92" s="522" t="s">
        <v>2603</v>
      </c>
      <c r="P92" s="526" t="str">
        <f t="shared" si="10"/>
        <v>（私立）</v>
      </c>
      <c r="Q92" s="527" t="s">
        <v>80</v>
      </c>
      <c r="R92" s="250"/>
    </row>
    <row r="93" spans="1:18" s="250" customFormat="1" ht="42" customHeight="1" x14ac:dyDescent="0.2">
      <c r="A93" s="531" t="s">
        <v>1219</v>
      </c>
      <c r="B93" s="525" t="s">
        <v>1220</v>
      </c>
      <c r="C93" s="525" t="s">
        <v>1221</v>
      </c>
      <c r="D93" s="391" t="s">
        <v>1222</v>
      </c>
      <c r="E93" s="522" t="str">
        <f t="shared" si="3"/>
        <v>光市大字岩田字蔵光157番1</v>
      </c>
      <c r="F93" s="528" t="s">
        <v>1740</v>
      </c>
      <c r="G93" s="523">
        <v>42826</v>
      </c>
      <c r="H93" s="529">
        <v>20</v>
      </c>
      <c r="I93" s="528" t="s">
        <v>1013</v>
      </c>
      <c r="J93" s="524" t="s">
        <v>839</v>
      </c>
      <c r="K93" s="530" t="s">
        <v>2030</v>
      </c>
      <c r="L93" s="522">
        <v>35210</v>
      </c>
      <c r="M93" s="522" t="s">
        <v>53</v>
      </c>
      <c r="N93" s="522" t="s">
        <v>3515</v>
      </c>
      <c r="O93" s="522" t="s">
        <v>1741</v>
      </c>
      <c r="P93" s="526" t="str">
        <f t="shared" si="10"/>
        <v>（私立）</v>
      </c>
      <c r="Q93" s="527" t="s">
        <v>80</v>
      </c>
    </row>
    <row r="94" spans="1:18" s="250" customFormat="1" ht="42" customHeight="1" x14ac:dyDescent="0.2">
      <c r="A94" s="531" t="s">
        <v>2604</v>
      </c>
      <c r="B94" s="525" t="s">
        <v>2605</v>
      </c>
      <c r="C94" s="525" t="s">
        <v>2606</v>
      </c>
      <c r="D94" s="391" t="s">
        <v>2607</v>
      </c>
      <c r="E94" s="522" t="str">
        <f t="shared" si="3"/>
        <v>光市室積3丁目8-20</v>
      </c>
      <c r="F94" s="528" t="s">
        <v>2608</v>
      </c>
      <c r="G94" s="523">
        <v>44835</v>
      </c>
      <c r="H94" s="529">
        <v>8</v>
      </c>
      <c r="I94" s="528" t="s">
        <v>2609</v>
      </c>
      <c r="J94" s="524" t="s">
        <v>839</v>
      </c>
      <c r="K94" s="530" t="s">
        <v>2030</v>
      </c>
      <c r="L94" s="522">
        <v>35210</v>
      </c>
      <c r="M94" s="522" t="s">
        <v>53</v>
      </c>
      <c r="N94" s="522" t="s">
        <v>3516</v>
      </c>
      <c r="O94" s="522" t="s">
        <v>2610</v>
      </c>
      <c r="P94" s="526" t="str">
        <f t="shared" si="10"/>
        <v>（私立）</v>
      </c>
      <c r="Q94" s="527" t="s">
        <v>82</v>
      </c>
    </row>
    <row r="95" spans="1:18" s="517" customFormat="1" ht="42" customHeight="1" x14ac:dyDescent="0.2">
      <c r="A95" s="531" t="s">
        <v>4087</v>
      </c>
      <c r="B95" s="525" t="s">
        <v>4088</v>
      </c>
      <c r="C95" s="525" t="s">
        <v>4089</v>
      </c>
      <c r="D95" s="391" t="s">
        <v>4090</v>
      </c>
      <c r="E95" s="522" t="s">
        <v>4091</v>
      </c>
      <c r="F95" s="528" t="s">
        <v>4092</v>
      </c>
      <c r="G95" s="523">
        <v>45444</v>
      </c>
      <c r="H95" s="529">
        <v>6</v>
      </c>
      <c r="I95" s="528" t="s">
        <v>4093</v>
      </c>
      <c r="J95" s="524" t="s">
        <v>839</v>
      </c>
      <c r="K95" s="530" t="s">
        <v>3445</v>
      </c>
      <c r="L95" s="522">
        <v>35210</v>
      </c>
      <c r="M95" s="522" t="s">
        <v>53</v>
      </c>
      <c r="N95" s="522" t="s">
        <v>4094</v>
      </c>
      <c r="O95" s="522" t="s">
        <v>4095</v>
      </c>
      <c r="P95" s="526" t="s">
        <v>890</v>
      </c>
      <c r="Q95" s="527" t="s">
        <v>82</v>
      </c>
      <c r="R95" s="518"/>
    </row>
    <row r="96" spans="1:18" s="252" customFormat="1" ht="42.75" customHeight="1" x14ac:dyDescent="0.2">
      <c r="A96" s="531" t="s">
        <v>3864</v>
      </c>
      <c r="B96" s="525" t="s">
        <v>3866</v>
      </c>
      <c r="C96" s="525" t="s">
        <v>3865</v>
      </c>
      <c r="D96" s="391" t="s">
        <v>3867</v>
      </c>
      <c r="E96" s="522" t="str">
        <f t="shared" si="3"/>
        <v>光市島田5丁目12番15号</v>
      </c>
      <c r="F96" s="528" t="s">
        <v>3868</v>
      </c>
      <c r="G96" s="523">
        <v>45474</v>
      </c>
      <c r="H96" s="529">
        <v>7</v>
      </c>
      <c r="I96" s="528" t="s">
        <v>3869</v>
      </c>
      <c r="J96" s="524" t="s">
        <v>839</v>
      </c>
      <c r="K96" s="530" t="s">
        <v>2030</v>
      </c>
      <c r="L96" s="522">
        <v>35210</v>
      </c>
      <c r="M96" s="522" t="s">
        <v>53</v>
      </c>
      <c r="N96" s="522" t="s">
        <v>3870</v>
      </c>
      <c r="O96" s="522" t="s">
        <v>3871</v>
      </c>
      <c r="P96" s="526" t="str">
        <f t="shared" ref="P96" si="11">IF(Q96="","",IF(OR(Q96="国",Q96="県",Q96="市町",Q96="組合その他"),"（公立）","（私立）"))</f>
        <v>（私立）</v>
      </c>
      <c r="Q96" s="527" t="s">
        <v>82</v>
      </c>
      <c r="R96" s="250"/>
    </row>
    <row r="97" spans="1:18" s="252" customFormat="1" ht="42.75" customHeight="1" x14ac:dyDescent="0.2">
      <c r="A97" s="531" t="s">
        <v>1223</v>
      </c>
      <c r="B97" s="525" t="s">
        <v>1224</v>
      </c>
      <c r="C97" s="525" t="s">
        <v>1225</v>
      </c>
      <c r="D97" s="391" t="s">
        <v>2611</v>
      </c>
      <c r="E97" s="522" t="str">
        <f>M97&amp;N97</f>
        <v>長門市三隅中301番地4</v>
      </c>
      <c r="F97" s="528" t="s">
        <v>485</v>
      </c>
      <c r="G97" s="523">
        <v>38991</v>
      </c>
      <c r="H97" s="529">
        <v>30</v>
      </c>
      <c r="I97" s="528" t="s">
        <v>795</v>
      </c>
      <c r="J97" s="524" t="s">
        <v>838</v>
      </c>
      <c r="K97" s="530" t="s">
        <v>2030</v>
      </c>
      <c r="L97" s="522">
        <v>35211</v>
      </c>
      <c r="M97" s="522" t="s">
        <v>54</v>
      </c>
      <c r="N97" s="522" t="s">
        <v>3357</v>
      </c>
      <c r="O97" s="522" t="s">
        <v>36</v>
      </c>
      <c r="P97" s="526" t="str">
        <f t="shared" si="10"/>
        <v>（私立）</v>
      </c>
      <c r="Q97" s="527" t="s">
        <v>82</v>
      </c>
      <c r="R97" s="250"/>
    </row>
    <row r="98" spans="1:18" s="252" customFormat="1" ht="42" customHeight="1" x14ac:dyDescent="0.2">
      <c r="A98" s="531" t="s">
        <v>1226</v>
      </c>
      <c r="B98" s="525" t="s">
        <v>1227</v>
      </c>
      <c r="C98" s="525" t="s">
        <v>2506</v>
      </c>
      <c r="D98" s="391" t="s">
        <v>1228</v>
      </c>
      <c r="E98" s="522" t="str">
        <f t="shared" ref="E98" si="12">M98&amp;N98</f>
        <v>長門市油谷新別名926-2</v>
      </c>
      <c r="F98" s="528" t="s">
        <v>566</v>
      </c>
      <c r="G98" s="523">
        <v>39083</v>
      </c>
      <c r="H98" s="529">
        <v>6</v>
      </c>
      <c r="I98" s="528" t="s">
        <v>826</v>
      </c>
      <c r="J98" s="524" t="s">
        <v>838</v>
      </c>
      <c r="K98" s="530" t="s">
        <v>2030</v>
      </c>
      <c r="L98" s="522">
        <v>35211</v>
      </c>
      <c r="M98" s="522" t="s">
        <v>54</v>
      </c>
      <c r="N98" s="522" t="s">
        <v>3517</v>
      </c>
      <c r="O98" s="522" t="s">
        <v>35</v>
      </c>
      <c r="P98" s="526" t="str">
        <f t="shared" si="10"/>
        <v>（私立）</v>
      </c>
      <c r="Q98" s="527" t="s">
        <v>80</v>
      </c>
      <c r="R98" s="250"/>
    </row>
    <row r="99" spans="1:18" s="250" customFormat="1" ht="42" customHeight="1" x14ac:dyDescent="0.2">
      <c r="A99" s="531" t="s">
        <v>1742</v>
      </c>
      <c r="B99" s="525" t="s">
        <v>1743</v>
      </c>
      <c r="C99" s="525" t="s">
        <v>1744</v>
      </c>
      <c r="D99" s="391" t="s">
        <v>1745</v>
      </c>
      <c r="E99" s="522" t="str">
        <f>M99&amp;N99</f>
        <v>柳井市平郡1529番地</v>
      </c>
      <c r="F99" s="528" t="s">
        <v>1746</v>
      </c>
      <c r="G99" s="523">
        <v>43647</v>
      </c>
      <c r="H99" s="529">
        <v>5</v>
      </c>
      <c r="I99" s="528" t="s">
        <v>1747</v>
      </c>
      <c r="J99" s="524" t="s">
        <v>2602</v>
      </c>
      <c r="K99" s="530" t="s">
        <v>2030</v>
      </c>
      <c r="L99" s="522">
        <v>35212</v>
      </c>
      <c r="M99" s="522" t="s">
        <v>906</v>
      </c>
      <c r="N99" s="522" t="s">
        <v>3518</v>
      </c>
      <c r="O99" s="522" t="s">
        <v>1748</v>
      </c>
      <c r="P99" s="526" t="str">
        <f t="shared" si="10"/>
        <v>（私立）</v>
      </c>
      <c r="Q99" s="527" t="s">
        <v>80</v>
      </c>
    </row>
    <row r="100" spans="1:18" s="250" customFormat="1" ht="42" customHeight="1" x14ac:dyDescent="0.2">
      <c r="A100" s="531" t="s">
        <v>2215</v>
      </c>
      <c r="B100" s="525" t="s">
        <v>2057</v>
      </c>
      <c r="C100" s="525" t="s">
        <v>2058</v>
      </c>
      <c r="D100" s="391" t="s">
        <v>2059</v>
      </c>
      <c r="E100" s="522" t="str">
        <f>M100&amp;N100</f>
        <v>柳井市新庄字細長52番4</v>
      </c>
      <c r="F100" s="528" t="s">
        <v>1305</v>
      </c>
      <c r="G100" s="523">
        <v>44075</v>
      </c>
      <c r="H100" s="529">
        <v>20</v>
      </c>
      <c r="I100" s="528" t="s">
        <v>2216</v>
      </c>
      <c r="J100" s="524" t="s">
        <v>2217</v>
      </c>
      <c r="K100" s="530" t="s">
        <v>2030</v>
      </c>
      <c r="L100" s="522">
        <v>35212</v>
      </c>
      <c r="M100" s="522" t="s">
        <v>161</v>
      </c>
      <c r="N100" s="522" t="s">
        <v>3519</v>
      </c>
      <c r="O100" s="522" t="s">
        <v>2218</v>
      </c>
      <c r="P100" s="526" t="str">
        <f t="shared" si="10"/>
        <v>（私立）</v>
      </c>
      <c r="Q100" s="527" t="s">
        <v>80</v>
      </c>
    </row>
    <row r="101" spans="1:18" s="250" customFormat="1" ht="42" customHeight="1" x14ac:dyDescent="0.2">
      <c r="A101" s="531" t="s">
        <v>2393</v>
      </c>
      <c r="B101" s="525" t="s">
        <v>2394</v>
      </c>
      <c r="C101" s="525" t="s">
        <v>2612</v>
      </c>
      <c r="D101" s="391" t="s">
        <v>922</v>
      </c>
      <c r="E101" s="522" t="str">
        <f t="shared" ref="E101:E116" si="13">M101&amp;N101</f>
        <v>柳井市旭ヶ丘6-2</v>
      </c>
      <c r="F101" s="528" t="s">
        <v>2395</v>
      </c>
      <c r="G101" s="523">
        <v>44378</v>
      </c>
      <c r="H101" s="529">
        <v>4</v>
      </c>
      <c r="I101" s="528" t="s">
        <v>2396</v>
      </c>
      <c r="J101" s="524" t="s">
        <v>839</v>
      </c>
      <c r="K101" s="530" t="s">
        <v>2030</v>
      </c>
      <c r="L101" s="522">
        <v>35212</v>
      </c>
      <c r="M101" s="522" t="s">
        <v>161</v>
      </c>
      <c r="N101" s="522" t="s">
        <v>3520</v>
      </c>
      <c r="O101" s="522" t="s">
        <v>2397</v>
      </c>
      <c r="P101" s="526" t="str">
        <f t="shared" si="10"/>
        <v>（私立）</v>
      </c>
      <c r="Q101" s="527" t="s">
        <v>80</v>
      </c>
    </row>
    <row r="102" spans="1:18" s="250" customFormat="1" ht="58" customHeight="1" x14ac:dyDescent="0.2">
      <c r="A102" s="531" t="s">
        <v>2613</v>
      </c>
      <c r="B102" s="525" t="s">
        <v>2614</v>
      </c>
      <c r="C102" s="525" t="s">
        <v>2615</v>
      </c>
      <c r="D102" s="391" t="s">
        <v>2616</v>
      </c>
      <c r="E102" s="522" t="str">
        <f t="shared" si="13"/>
        <v>柳井市柳井1003番38</v>
      </c>
      <c r="F102" s="528" t="s">
        <v>1701</v>
      </c>
      <c r="G102" s="523">
        <v>44743</v>
      </c>
      <c r="H102" s="529">
        <v>20</v>
      </c>
      <c r="I102" s="528" t="s">
        <v>2617</v>
      </c>
      <c r="J102" s="524" t="s">
        <v>2602</v>
      </c>
      <c r="K102" s="530" t="s">
        <v>2030</v>
      </c>
      <c r="L102" s="522">
        <v>35212</v>
      </c>
      <c r="M102" s="522" t="s">
        <v>161</v>
      </c>
      <c r="N102" s="522" t="s">
        <v>3521</v>
      </c>
      <c r="O102" s="522" t="s">
        <v>2618</v>
      </c>
      <c r="P102" s="526" t="str">
        <f t="shared" si="10"/>
        <v>（私立）</v>
      </c>
      <c r="Q102" s="527" t="s">
        <v>82</v>
      </c>
    </row>
    <row r="103" spans="1:18" s="250" customFormat="1" ht="42" customHeight="1" x14ac:dyDescent="0.2">
      <c r="A103" s="531" t="s">
        <v>1229</v>
      </c>
      <c r="B103" s="525" t="s">
        <v>1230</v>
      </c>
      <c r="C103" s="525" t="s">
        <v>1231</v>
      </c>
      <c r="D103" s="391" t="s">
        <v>1232</v>
      </c>
      <c r="E103" s="522" t="str">
        <f t="shared" si="13"/>
        <v>美祢市於福町上4017-1番地</v>
      </c>
      <c r="F103" s="528" t="s">
        <v>488</v>
      </c>
      <c r="G103" s="523">
        <v>38991</v>
      </c>
      <c r="H103" s="529">
        <v>30</v>
      </c>
      <c r="I103" s="528" t="s">
        <v>714</v>
      </c>
      <c r="J103" s="524" t="s">
        <v>839</v>
      </c>
      <c r="K103" s="530" t="s">
        <v>2030</v>
      </c>
      <c r="L103" s="522">
        <v>35213</v>
      </c>
      <c r="M103" s="522" t="s">
        <v>55</v>
      </c>
      <c r="N103" s="522" t="s">
        <v>734</v>
      </c>
      <c r="O103" s="522" t="s">
        <v>1749</v>
      </c>
      <c r="P103" s="526" t="str">
        <f t="shared" si="10"/>
        <v>（私立）</v>
      </c>
      <c r="Q103" s="527" t="s">
        <v>80</v>
      </c>
    </row>
    <row r="104" spans="1:18" s="250" customFormat="1" ht="42" customHeight="1" x14ac:dyDescent="0.2">
      <c r="A104" s="531" t="s">
        <v>1233</v>
      </c>
      <c r="B104" s="525" t="s">
        <v>1234</v>
      </c>
      <c r="C104" s="525" t="s">
        <v>1235</v>
      </c>
      <c r="D104" s="391" t="s">
        <v>1750</v>
      </c>
      <c r="E104" s="522" t="str">
        <f t="shared" si="13"/>
        <v>美祢市伊佐町伊佐字下田5647番地2</v>
      </c>
      <c r="F104" s="528" t="s">
        <v>1751</v>
      </c>
      <c r="G104" s="523">
        <v>42826</v>
      </c>
      <c r="H104" s="529">
        <v>20</v>
      </c>
      <c r="I104" s="528" t="s">
        <v>1752</v>
      </c>
      <c r="J104" s="524" t="s">
        <v>839</v>
      </c>
      <c r="K104" s="530" t="s">
        <v>2030</v>
      </c>
      <c r="L104" s="522">
        <v>35213</v>
      </c>
      <c r="M104" s="522" t="s">
        <v>55</v>
      </c>
      <c r="N104" s="522" t="s">
        <v>3522</v>
      </c>
      <c r="O104" s="522" t="s">
        <v>1753</v>
      </c>
      <c r="P104" s="526" t="str">
        <f t="shared" si="10"/>
        <v>（私立）</v>
      </c>
      <c r="Q104" s="527" t="s">
        <v>80</v>
      </c>
    </row>
    <row r="105" spans="1:18" s="250" customFormat="1" ht="42" customHeight="1" x14ac:dyDescent="0.2">
      <c r="A105" s="531" t="s">
        <v>1236</v>
      </c>
      <c r="B105" s="525" t="s">
        <v>1237</v>
      </c>
      <c r="C105" s="525" t="s">
        <v>1238</v>
      </c>
      <c r="D105" s="391" t="s">
        <v>1387</v>
      </c>
      <c r="E105" s="522" t="str">
        <f t="shared" si="13"/>
        <v>周南市大字久米716-4</v>
      </c>
      <c r="F105" s="528" t="s">
        <v>431</v>
      </c>
      <c r="G105" s="523">
        <v>39539</v>
      </c>
      <c r="H105" s="529">
        <v>14</v>
      </c>
      <c r="I105" s="528" t="s">
        <v>803</v>
      </c>
      <c r="J105" s="524" t="s">
        <v>839</v>
      </c>
      <c r="K105" s="530" t="s">
        <v>2030</v>
      </c>
      <c r="L105" s="522">
        <v>35215</v>
      </c>
      <c r="M105" s="522" t="s">
        <v>56</v>
      </c>
      <c r="N105" s="522" t="s">
        <v>808</v>
      </c>
      <c r="O105" s="522" t="s">
        <v>1754</v>
      </c>
      <c r="P105" s="526" t="str">
        <f t="shared" si="10"/>
        <v>（私立）</v>
      </c>
      <c r="Q105" s="527" t="s">
        <v>80</v>
      </c>
    </row>
    <row r="106" spans="1:18" s="250" customFormat="1" ht="42" customHeight="1" x14ac:dyDescent="0.2">
      <c r="A106" s="531" t="s">
        <v>1239</v>
      </c>
      <c r="B106" s="525" t="s">
        <v>1240</v>
      </c>
      <c r="C106" s="525" t="s">
        <v>1241</v>
      </c>
      <c r="D106" s="391" t="s">
        <v>1755</v>
      </c>
      <c r="E106" s="522" t="str">
        <f t="shared" si="13"/>
        <v>周南市泉原町10-1</v>
      </c>
      <c r="F106" s="528" t="s">
        <v>598</v>
      </c>
      <c r="G106" s="523">
        <v>41000</v>
      </c>
      <c r="H106" s="529">
        <v>18</v>
      </c>
      <c r="I106" s="528" t="s">
        <v>827</v>
      </c>
      <c r="J106" s="524" t="s">
        <v>839</v>
      </c>
      <c r="K106" s="530" t="s">
        <v>2030</v>
      </c>
      <c r="L106" s="522">
        <v>35215</v>
      </c>
      <c r="M106" s="522" t="s">
        <v>56</v>
      </c>
      <c r="N106" s="522" t="s">
        <v>3523</v>
      </c>
      <c r="O106" s="522" t="s">
        <v>1756</v>
      </c>
      <c r="P106" s="526" t="str">
        <f t="shared" si="10"/>
        <v>（私立）</v>
      </c>
      <c r="Q106" s="527" t="s">
        <v>82</v>
      </c>
    </row>
    <row r="107" spans="1:18" s="250" customFormat="1" ht="42" customHeight="1" x14ac:dyDescent="0.2">
      <c r="A107" s="531" t="s">
        <v>1242</v>
      </c>
      <c r="B107" s="525" t="s">
        <v>1243</v>
      </c>
      <c r="C107" s="525" t="s">
        <v>1244</v>
      </c>
      <c r="D107" s="391" t="s">
        <v>1245</v>
      </c>
      <c r="E107" s="522" t="str">
        <f t="shared" si="13"/>
        <v>周南市須々万本郷653-3</v>
      </c>
      <c r="F107" s="528" t="s">
        <v>1268</v>
      </c>
      <c r="G107" s="523">
        <v>41730</v>
      </c>
      <c r="H107" s="529">
        <v>8</v>
      </c>
      <c r="I107" s="528" t="s">
        <v>1269</v>
      </c>
      <c r="J107" s="524" t="s">
        <v>839</v>
      </c>
      <c r="K107" s="530" t="s">
        <v>2030</v>
      </c>
      <c r="L107" s="522">
        <v>35215</v>
      </c>
      <c r="M107" s="522" t="s">
        <v>56</v>
      </c>
      <c r="N107" s="522" t="s">
        <v>3524</v>
      </c>
      <c r="O107" s="522" t="s">
        <v>1757</v>
      </c>
      <c r="P107" s="526" t="str">
        <f t="shared" si="10"/>
        <v>（私立）</v>
      </c>
      <c r="Q107" s="527" t="s">
        <v>82</v>
      </c>
    </row>
    <row r="108" spans="1:18" s="250" customFormat="1" ht="42" customHeight="1" x14ac:dyDescent="0.2">
      <c r="A108" s="531" t="s">
        <v>2619</v>
      </c>
      <c r="B108" s="525" t="s">
        <v>2620</v>
      </c>
      <c r="C108" s="525" t="s">
        <v>2621</v>
      </c>
      <c r="D108" s="391" t="s">
        <v>2639</v>
      </c>
      <c r="E108" s="522" t="str">
        <f t="shared" si="13"/>
        <v>周南市大字戸田字時安1560-3</v>
      </c>
      <c r="F108" s="528" t="s">
        <v>1919</v>
      </c>
      <c r="G108" s="523">
        <v>44682</v>
      </c>
      <c r="H108" s="529">
        <v>10</v>
      </c>
      <c r="I108" s="528" t="s">
        <v>2622</v>
      </c>
      <c r="J108" s="524" t="s">
        <v>839</v>
      </c>
      <c r="K108" s="530" t="s">
        <v>2030</v>
      </c>
      <c r="L108" s="522">
        <v>35215</v>
      </c>
      <c r="M108" s="522" t="s">
        <v>56</v>
      </c>
      <c r="N108" s="522" t="s">
        <v>3525</v>
      </c>
      <c r="O108" s="522" t="s">
        <v>2623</v>
      </c>
      <c r="P108" s="526" t="str">
        <f t="shared" si="10"/>
        <v>（私立）</v>
      </c>
      <c r="Q108" s="527" t="s">
        <v>82</v>
      </c>
    </row>
    <row r="109" spans="1:18" s="250" customFormat="1" ht="42" customHeight="1" x14ac:dyDescent="0.2">
      <c r="A109" s="531" t="s">
        <v>3526</v>
      </c>
      <c r="B109" s="525" t="s">
        <v>3527</v>
      </c>
      <c r="C109" s="525" t="s">
        <v>3528</v>
      </c>
      <c r="D109" s="391" t="s">
        <v>3529</v>
      </c>
      <c r="E109" s="522" t="str">
        <f t="shared" si="13"/>
        <v>周南市都町3-28</v>
      </c>
      <c r="F109" s="528" t="s">
        <v>3530</v>
      </c>
      <c r="G109" s="523">
        <v>45078</v>
      </c>
      <c r="H109" s="529">
        <v>6</v>
      </c>
      <c r="I109" s="528" t="s">
        <v>3531</v>
      </c>
      <c r="J109" s="524" t="s">
        <v>839</v>
      </c>
      <c r="K109" s="530" t="s">
        <v>2030</v>
      </c>
      <c r="L109" s="522">
        <v>35215</v>
      </c>
      <c r="M109" s="522" t="s">
        <v>56</v>
      </c>
      <c r="N109" s="522" t="s">
        <v>3532</v>
      </c>
      <c r="O109" s="522" t="s">
        <v>3533</v>
      </c>
      <c r="P109" s="526" t="str">
        <f t="shared" si="10"/>
        <v>（私立）</v>
      </c>
      <c r="Q109" s="527" t="s">
        <v>82</v>
      </c>
    </row>
    <row r="110" spans="1:18" s="250" customFormat="1" ht="42" customHeight="1" x14ac:dyDescent="0.2">
      <c r="A110" s="531" t="s">
        <v>1246</v>
      </c>
      <c r="B110" s="525" t="s">
        <v>1247</v>
      </c>
      <c r="C110" s="525" t="s">
        <v>2232</v>
      </c>
      <c r="D110" s="391" t="s">
        <v>3828</v>
      </c>
      <c r="E110" s="522" t="str">
        <f t="shared" si="13"/>
        <v>山陽小野田市大字厚狭415-1</v>
      </c>
      <c r="F110" s="528" t="s">
        <v>3829</v>
      </c>
      <c r="G110" s="523">
        <v>39479</v>
      </c>
      <c r="H110" s="529">
        <v>7</v>
      </c>
      <c r="I110" s="528" t="s">
        <v>1270</v>
      </c>
      <c r="J110" s="524" t="s">
        <v>838</v>
      </c>
      <c r="K110" s="530" t="s">
        <v>2030</v>
      </c>
      <c r="L110" s="522">
        <v>35216</v>
      </c>
      <c r="M110" s="522" t="s">
        <v>57</v>
      </c>
      <c r="N110" s="522" t="s">
        <v>3830</v>
      </c>
      <c r="O110" s="522" t="s">
        <v>37</v>
      </c>
      <c r="P110" s="526" t="str">
        <f t="shared" si="10"/>
        <v>（私立）</v>
      </c>
      <c r="Q110" s="527" t="s">
        <v>82</v>
      </c>
    </row>
    <row r="111" spans="1:18" s="250" customFormat="1" ht="42" customHeight="1" x14ac:dyDescent="0.2">
      <c r="A111" s="531" t="s">
        <v>1248</v>
      </c>
      <c r="B111" s="525" t="s">
        <v>1249</v>
      </c>
      <c r="C111" s="525" t="s">
        <v>1250</v>
      </c>
      <c r="D111" s="391" t="s">
        <v>1251</v>
      </c>
      <c r="E111" s="395" t="str">
        <f t="shared" si="13"/>
        <v>山陽小野田市大字小野田字大滝打越11299番地49</v>
      </c>
      <c r="F111" s="528" t="s">
        <v>599</v>
      </c>
      <c r="G111" s="523">
        <v>41061</v>
      </c>
      <c r="H111" s="529">
        <v>4</v>
      </c>
      <c r="I111" s="528" t="s">
        <v>828</v>
      </c>
      <c r="J111" s="524" t="s">
        <v>838</v>
      </c>
      <c r="K111" s="530" t="s">
        <v>2030</v>
      </c>
      <c r="L111" s="522">
        <v>35216</v>
      </c>
      <c r="M111" s="522" t="s">
        <v>57</v>
      </c>
      <c r="N111" s="522" t="s">
        <v>3534</v>
      </c>
      <c r="O111" s="522" t="s">
        <v>2060</v>
      </c>
      <c r="P111" s="526" t="str">
        <f t="shared" si="10"/>
        <v>（私立）</v>
      </c>
      <c r="Q111" s="527" t="s">
        <v>82</v>
      </c>
    </row>
    <row r="112" spans="1:18" s="250" customFormat="1" ht="42" customHeight="1" x14ac:dyDescent="0.2">
      <c r="A112" s="531" t="s">
        <v>4096</v>
      </c>
      <c r="B112" s="525" t="s">
        <v>4097</v>
      </c>
      <c r="C112" s="525" t="s">
        <v>4098</v>
      </c>
      <c r="D112" s="391" t="s">
        <v>2061</v>
      </c>
      <c r="E112" s="522" t="str">
        <f t="shared" si="13"/>
        <v>山陽小野田市大字有帆1049</v>
      </c>
      <c r="F112" s="528" t="s">
        <v>2062</v>
      </c>
      <c r="G112" s="523">
        <v>43800</v>
      </c>
      <c r="H112" s="529">
        <v>15</v>
      </c>
      <c r="I112" s="528" t="s">
        <v>2063</v>
      </c>
      <c r="J112" s="524" t="s">
        <v>839</v>
      </c>
      <c r="K112" s="530" t="s">
        <v>2030</v>
      </c>
      <c r="L112" s="522">
        <v>35216</v>
      </c>
      <c r="M112" s="522" t="s">
        <v>57</v>
      </c>
      <c r="N112" s="522" t="s">
        <v>3535</v>
      </c>
      <c r="O112" s="522" t="s">
        <v>4107</v>
      </c>
      <c r="P112" s="526" t="str">
        <f t="shared" si="10"/>
        <v>（私立）</v>
      </c>
      <c r="Q112" s="527" t="s">
        <v>82</v>
      </c>
    </row>
    <row r="113" spans="1:18" s="250" customFormat="1" ht="50" customHeight="1" x14ac:dyDescent="0.2">
      <c r="A113" s="531" t="s">
        <v>2398</v>
      </c>
      <c r="B113" s="525" t="s">
        <v>2399</v>
      </c>
      <c r="C113" s="525" t="s">
        <v>2400</v>
      </c>
      <c r="D113" s="391" t="s">
        <v>2401</v>
      </c>
      <c r="E113" s="522" t="str">
        <f t="shared" si="13"/>
        <v>山陽小野田市北竜王町17番29号</v>
      </c>
      <c r="F113" s="528" t="s">
        <v>2402</v>
      </c>
      <c r="G113" s="523">
        <v>44652</v>
      </c>
      <c r="H113" s="529">
        <v>15</v>
      </c>
      <c r="I113" s="528" t="s">
        <v>2365</v>
      </c>
      <c r="J113" s="524" t="s">
        <v>838</v>
      </c>
      <c r="K113" s="530" t="s">
        <v>2030</v>
      </c>
      <c r="L113" s="522">
        <v>35216</v>
      </c>
      <c r="M113" s="522" t="s">
        <v>57</v>
      </c>
      <c r="N113" s="522" t="s">
        <v>3536</v>
      </c>
      <c r="O113" s="522" t="s">
        <v>2403</v>
      </c>
      <c r="P113" s="526" t="str">
        <f t="shared" si="10"/>
        <v>（私立）</v>
      </c>
      <c r="Q113" s="527" t="s">
        <v>82</v>
      </c>
    </row>
    <row r="114" spans="1:18" s="250" customFormat="1" ht="62" customHeight="1" x14ac:dyDescent="0.2">
      <c r="A114" s="531" t="s">
        <v>2624</v>
      </c>
      <c r="B114" s="525" t="s">
        <v>4131</v>
      </c>
      <c r="C114" s="525" t="s">
        <v>4130</v>
      </c>
      <c r="D114" s="391" t="s">
        <v>3746</v>
      </c>
      <c r="E114" s="522" t="str">
        <f t="shared" si="13"/>
        <v>山陽小野田市大字郡3178-1</v>
      </c>
      <c r="F114" s="528" t="s">
        <v>2625</v>
      </c>
      <c r="G114" s="523">
        <v>45627</v>
      </c>
      <c r="H114" s="529">
        <v>20</v>
      </c>
      <c r="I114" s="528" t="s">
        <v>2626</v>
      </c>
      <c r="J114" s="524" t="s">
        <v>2602</v>
      </c>
      <c r="K114" s="530" t="s">
        <v>2030</v>
      </c>
      <c r="L114" s="522">
        <v>35216</v>
      </c>
      <c r="M114" s="522" t="s">
        <v>57</v>
      </c>
      <c r="N114" s="522" t="s">
        <v>3537</v>
      </c>
      <c r="O114" s="522" t="s">
        <v>2627</v>
      </c>
      <c r="P114" s="526" t="str">
        <f t="shared" si="10"/>
        <v>（私立）</v>
      </c>
      <c r="Q114" s="527" t="s">
        <v>82</v>
      </c>
    </row>
    <row r="115" spans="1:18" s="250" customFormat="1" ht="57" customHeight="1" x14ac:dyDescent="0.2">
      <c r="A115" s="531" t="s">
        <v>1252</v>
      </c>
      <c r="B115" s="525" t="s">
        <v>625</v>
      </c>
      <c r="C115" s="525" t="s">
        <v>3538</v>
      </c>
      <c r="D115" s="391" t="s">
        <v>3539</v>
      </c>
      <c r="E115" s="522" t="str">
        <f t="shared" si="13"/>
        <v>大島郡周防大島町大字西屋代2116-3</v>
      </c>
      <c r="F115" s="528" t="s">
        <v>495</v>
      </c>
      <c r="G115" s="523">
        <v>38991</v>
      </c>
      <c r="H115" s="529">
        <v>4</v>
      </c>
      <c r="I115" s="528" t="s">
        <v>829</v>
      </c>
      <c r="J115" s="524" t="s">
        <v>839</v>
      </c>
      <c r="K115" s="530" t="s">
        <v>2030</v>
      </c>
      <c r="L115" s="522">
        <v>35305</v>
      </c>
      <c r="M115" s="522" t="s">
        <v>377</v>
      </c>
      <c r="N115" s="522" t="s">
        <v>3540</v>
      </c>
      <c r="O115" s="522" t="s">
        <v>38</v>
      </c>
      <c r="P115" s="526" t="str">
        <f t="shared" si="10"/>
        <v>（私立）</v>
      </c>
      <c r="Q115" s="527" t="s">
        <v>80</v>
      </c>
    </row>
    <row r="116" spans="1:18" s="532" customFormat="1" ht="50.5" customHeight="1" x14ac:dyDescent="0.2">
      <c r="A116" s="531" t="s">
        <v>1253</v>
      </c>
      <c r="B116" s="525" t="s">
        <v>626</v>
      </c>
      <c r="C116" s="521" t="s">
        <v>1254</v>
      </c>
      <c r="D116" s="391" t="s">
        <v>3882</v>
      </c>
      <c r="E116" s="522" t="str">
        <f t="shared" si="13"/>
        <v>熊毛郡田布施町大字川西字開明1140-1番地</v>
      </c>
      <c r="F116" s="528" t="s">
        <v>496</v>
      </c>
      <c r="G116" s="523">
        <v>38991</v>
      </c>
      <c r="H116" s="529">
        <v>4</v>
      </c>
      <c r="I116" s="528" t="s">
        <v>725</v>
      </c>
      <c r="J116" s="524" t="s">
        <v>838</v>
      </c>
      <c r="K116" s="530" t="s">
        <v>2030</v>
      </c>
      <c r="L116" s="522">
        <v>35343</v>
      </c>
      <c r="M116" s="522" t="s">
        <v>378</v>
      </c>
      <c r="N116" s="522" t="s">
        <v>3541</v>
      </c>
      <c r="O116" s="522" t="s">
        <v>39</v>
      </c>
      <c r="P116" s="526" t="str">
        <f t="shared" si="10"/>
        <v>（私立）</v>
      </c>
      <c r="Q116" s="527" t="s">
        <v>80</v>
      </c>
    </row>
    <row r="117" spans="1:18" s="519" customFormat="1" ht="42" customHeight="1" x14ac:dyDescent="0.2">
      <c r="A117" s="544" t="s">
        <v>4099</v>
      </c>
      <c r="B117" s="545" t="s">
        <v>4070</v>
      </c>
      <c r="C117" s="373" t="s">
        <v>1221</v>
      </c>
      <c r="D117" s="546" t="s">
        <v>4100</v>
      </c>
      <c r="E117" s="374" t="s">
        <v>4101</v>
      </c>
      <c r="F117" s="547" t="s">
        <v>4073</v>
      </c>
      <c r="G117" s="375">
        <v>45566</v>
      </c>
      <c r="H117" s="548">
        <v>20</v>
      </c>
      <c r="I117" s="547" t="s">
        <v>4102</v>
      </c>
      <c r="J117" s="441" t="s">
        <v>838</v>
      </c>
      <c r="K117" s="549" t="s">
        <v>3445</v>
      </c>
      <c r="L117" s="374">
        <v>35343</v>
      </c>
      <c r="M117" s="374" t="s">
        <v>378</v>
      </c>
      <c r="N117" s="374" t="s">
        <v>4103</v>
      </c>
      <c r="O117" s="374" t="s">
        <v>4104</v>
      </c>
      <c r="P117" s="550" t="s">
        <v>890</v>
      </c>
      <c r="Q117" s="551" t="s">
        <v>80</v>
      </c>
      <c r="R117" s="520"/>
    </row>
    <row r="118" spans="1:18" s="250" customFormat="1" ht="42" customHeight="1" x14ac:dyDescent="0.2">
      <c r="A118" s="227">
        <f>COUNTA(A9:A117)</f>
        <v>109</v>
      </c>
      <c r="B118" s="197"/>
      <c r="C118" s="197"/>
      <c r="D118" s="197"/>
      <c r="E118" s="197"/>
      <c r="F118" s="197"/>
      <c r="G118" s="197"/>
      <c r="H118" s="227">
        <f>SUM(H9:H117)</f>
        <v>1864</v>
      </c>
      <c r="I118" s="197"/>
      <c r="J118" s="197"/>
      <c r="K118" s="516"/>
      <c r="L118" s="516"/>
      <c r="M118" s="516"/>
      <c r="N118" s="516"/>
      <c r="O118" s="516"/>
      <c r="P118" s="516"/>
      <c r="Q118" s="516"/>
    </row>
    <row r="119" spans="1:18" s="250" customFormat="1" ht="57" customHeight="1" thickBot="1" x14ac:dyDescent="0.25">
      <c r="A119" s="210" t="s">
        <v>88</v>
      </c>
      <c r="B119" s="516"/>
      <c r="C119" s="211" t="s">
        <v>89</v>
      </c>
      <c r="D119" s="516"/>
      <c r="E119" s="516"/>
      <c r="F119" s="516"/>
      <c r="G119" s="516"/>
      <c r="H119" s="210" t="s">
        <v>90</v>
      </c>
      <c r="I119" s="516"/>
      <c r="J119" s="516"/>
      <c r="K119" s="516"/>
      <c r="L119" s="516"/>
      <c r="M119" s="516"/>
      <c r="N119" s="211" t="s">
        <v>91</v>
      </c>
      <c r="O119" s="516"/>
      <c r="P119" s="516"/>
      <c r="Q119" s="516"/>
      <c r="R119" s="208"/>
    </row>
    <row r="120" spans="1:18" s="208" customFormat="1" ht="13.5" thickTop="1" x14ac:dyDescent="0.2">
      <c r="A120" s="516"/>
      <c r="B120" s="516"/>
      <c r="C120" s="212" t="s">
        <v>92</v>
      </c>
      <c r="D120" s="213">
        <f t="shared" ref="D120:D132" si="14">COUNTIF($M$9:$M$117,C120)</f>
        <v>17</v>
      </c>
      <c r="E120" s="516"/>
      <c r="F120" s="516"/>
      <c r="G120" s="516"/>
      <c r="H120" s="516"/>
      <c r="I120" s="516"/>
      <c r="J120" s="516"/>
      <c r="K120" s="516"/>
      <c r="L120" s="516"/>
      <c r="M120" s="516"/>
      <c r="N120" s="214"/>
      <c r="O120" s="215" t="s">
        <v>75</v>
      </c>
      <c r="P120" s="215" t="s">
        <v>84</v>
      </c>
      <c r="Q120" s="216" t="s">
        <v>64</v>
      </c>
    </row>
    <row r="121" spans="1:18" s="208" customFormat="1" x14ac:dyDescent="0.2">
      <c r="A121" s="516"/>
      <c r="B121" s="516"/>
      <c r="C121" s="217" t="s">
        <v>69</v>
      </c>
      <c r="D121" s="218">
        <f t="shared" si="14"/>
        <v>20</v>
      </c>
      <c r="E121" s="516"/>
      <c r="F121" s="516"/>
      <c r="G121" s="516"/>
      <c r="H121" s="516"/>
      <c r="I121" s="516"/>
      <c r="J121" s="516"/>
      <c r="K121" s="516"/>
      <c r="L121" s="516"/>
      <c r="M121" s="516"/>
      <c r="N121" s="616" t="s">
        <v>86</v>
      </c>
      <c r="O121" s="219" t="s">
        <v>76</v>
      </c>
      <c r="P121" s="219">
        <f t="shared" ref="P121:P128" si="15">COUNTIF($Q$9:$Q$117,O121)</f>
        <v>0</v>
      </c>
      <c r="Q121" s="220">
        <f t="shared" ref="Q121:Q128" si="16">SUMIF($Q$9:$Q$117,O121,$H$9:$H$117)</f>
        <v>0</v>
      </c>
    </row>
    <row r="122" spans="1:18" s="208" customFormat="1" x14ac:dyDescent="0.2">
      <c r="A122" s="516"/>
      <c r="B122" s="516"/>
      <c r="C122" s="217" t="s">
        <v>93</v>
      </c>
      <c r="D122" s="218">
        <f t="shared" si="14"/>
        <v>19</v>
      </c>
      <c r="E122" s="516"/>
      <c r="F122" s="516"/>
      <c r="G122" s="516"/>
      <c r="H122" s="516"/>
      <c r="I122" s="516"/>
      <c r="J122" s="516"/>
      <c r="K122" s="516"/>
      <c r="L122" s="516"/>
      <c r="M122" s="516"/>
      <c r="N122" s="617"/>
      <c r="O122" s="219" t="s">
        <v>77</v>
      </c>
      <c r="P122" s="219">
        <f t="shared" si="15"/>
        <v>0</v>
      </c>
      <c r="Q122" s="220">
        <f t="shared" si="16"/>
        <v>0</v>
      </c>
    </row>
    <row r="123" spans="1:18" s="208" customFormat="1" x14ac:dyDescent="0.2">
      <c r="A123" s="516"/>
      <c r="B123" s="516"/>
      <c r="C123" s="217" t="s">
        <v>71</v>
      </c>
      <c r="D123" s="218">
        <f t="shared" si="14"/>
        <v>7</v>
      </c>
      <c r="E123" s="516"/>
      <c r="F123" s="516"/>
      <c r="G123" s="516"/>
      <c r="H123" s="516"/>
      <c r="I123" s="516"/>
      <c r="J123" s="516"/>
      <c r="K123" s="516"/>
      <c r="L123" s="516"/>
      <c r="M123" s="516"/>
      <c r="N123" s="617"/>
      <c r="O123" s="219" t="s">
        <v>78</v>
      </c>
      <c r="P123" s="219">
        <f t="shared" si="15"/>
        <v>0</v>
      </c>
      <c r="Q123" s="220">
        <f t="shared" si="16"/>
        <v>0</v>
      </c>
    </row>
    <row r="124" spans="1:18" s="208" customFormat="1" ht="13.5" thickBot="1" x14ac:dyDescent="0.25">
      <c r="A124" s="516"/>
      <c r="B124" s="516"/>
      <c r="C124" s="217" t="s">
        <v>94</v>
      </c>
      <c r="D124" s="218">
        <f t="shared" si="14"/>
        <v>5</v>
      </c>
      <c r="E124" s="516"/>
      <c r="F124" s="516"/>
      <c r="G124" s="516"/>
      <c r="H124" s="516"/>
      <c r="I124" s="516"/>
      <c r="J124" s="516"/>
      <c r="K124" s="516"/>
      <c r="L124" s="516"/>
      <c r="M124" s="516"/>
      <c r="N124" s="618"/>
      <c r="O124" s="221" t="s">
        <v>79</v>
      </c>
      <c r="P124" s="221">
        <f t="shared" si="15"/>
        <v>0</v>
      </c>
      <c r="Q124" s="222">
        <f t="shared" si="16"/>
        <v>0</v>
      </c>
    </row>
    <row r="125" spans="1:18" s="208" customFormat="1" ht="13.5" thickTop="1" x14ac:dyDescent="0.2">
      <c r="A125" s="516"/>
      <c r="B125" s="516"/>
      <c r="C125" s="217" t="s">
        <v>95</v>
      </c>
      <c r="D125" s="218">
        <f t="shared" si="14"/>
        <v>1</v>
      </c>
      <c r="E125" s="516"/>
      <c r="F125" s="516"/>
      <c r="G125" s="516"/>
      <c r="H125" s="516"/>
      <c r="I125" s="516"/>
      <c r="J125" s="516"/>
      <c r="K125" s="516"/>
      <c r="L125" s="516"/>
      <c r="M125" s="516"/>
      <c r="N125" s="617" t="s">
        <v>87</v>
      </c>
      <c r="O125" s="223" t="s">
        <v>80</v>
      </c>
      <c r="P125" s="223">
        <f t="shared" si="15"/>
        <v>53</v>
      </c>
      <c r="Q125" s="224">
        <f t="shared" si="16"/>
        <v>1101</v>
      </c>
    </row>
    <row r="126" spans="1:18" s="208" customFormat="1" x14ac:dyDescent="0.2">
      <c r="A126" s="516"/>
      <c r="B126" s="516"/>
      <c r="C126" s="217" t="s">
        <v>72</v>
      </c>
      <c r="D126" s="218">
        <f t="shared" si="14"/>
        <v>13</v>
      </c>
      <c r="E126" s="516"/>
      <c r="F126" s="516"/>
      <c r="G126" s="516"/>
      <c r="H126" s="516"/>
      <c r="I126" s="516"/>
      <c r="J126" s="516"/>
      <c r="K126" s="516"/>
      <c r="L126" s="516"/>
      <c r="M126" s="516"/>
      <c r="N126" s="617"/>
      <c r="O126" s="219" t="s">
        <v>81</v>
      </c>
      <c r="P126" s="219">
        <f t="shared" si="15"/>
        <v>0</v>
      </c>
      <c r="Q126" s="220">
        <f t="shared" si="16"/>
        <v>0</v>
      </c>
    </row>
    <row r="127" spans="1:18" s="208" customFormat="1" x14ac:dyDescent="0.2">
      <c r="A127" s="516"/>
      <c r="B127" s="516"/>
      <c r="C127" s="217" t="s">
        <v>96</v>
      </c>
      <c r="D127" s="218">
        <f t="shared" si="14"/>
        <v>6</v>
      </c>
      <c r="E127" s="516"/>
      <c r="F127" s="516"/>
      <c r="G127" s="516"/>
      <c r="H127" s="516"/>
      <c r="I127" s="516"/>
      <c r="J127" s="516"/>
      <c r="K127" s="516"/>
      <c r="L127" s="516"/>
      <c r="M127" s="516"/>
      <c r="N127" s="617"/>
      <c r="O127" s="219" t="s">
        <v>82</v>
      </c>
      <c r="P127" s="219">
        <f t="shared" si="15"/>
        <v>56</v>
      </c>
      <c r="Q127" s="220">
        <f t="shared" si="16"/>
        <v>763</v>
      </c>
    </row>
    <row r="128" spans="1:18" s="208" customFormat="1" ht="13.5" thickBot="1" x14ac:dyDescent="0.25">
      <c r="A128" s="516"/>
      <c r="B128" s="516"/>
      <c r="C128" s="217" t="s">
        <v>70</v>
      </c>
      <c r="D128" s="218">
        <f t="shared" si="14"/>
        <v>2</v>
      </c>
      <c r="E128" s="516"/>
      <c r="F128" s="516"/>
      <c r="G128" s="516"/>
      <c r="H128" s="516"/>
      <c r="I128" s="516"/>
      <c r="J128" s="516"/>
      <c r="K128" s="516"/>
      <c r="L128" s="516"/>
      <c r="M128" s="516"/>
      <c r="N128" s="619"/>
      <c r="O128" s="225" t="s">
        <v>83</v>
      </c>
      <c r="P128" s="225">
        <f t="shared" si="15"/>
        <v>0</v>
      </c>
      <c r="Q128" s="226">
        <f t="shared" si="16"/>
        <v>0</v>
      </c>
    </row>
    <row r="129" spans="1:17" s="208" customFormat="1" ht="13.5" thickTop="1" x14ac:dyDescent="0.2">
      <c r="A129" s="516"/>
      <c r="B129" s="516"/>
      <c r="C129" s="217" t="s">
        <v>97</v>
      </c>
      <c r="D129" s="218">
        <f t="shared" si="14"/>
        <v>4</v>
      </c>
      <c r="E129" s="516"/>
      <c r="F129" s="516"/>
      <c r="G129" s="516"/>
      <c r="H129" s="516"/>
      <c r="I129" s="516"/>
      <c r="J129" s="516"/>
      <c r="K129" s="516"/>
      <c r="L129" s="516"/>
      <c r="M129" s="516"/>
      <c r="N129" s="516"/>
      <c r="O129" s="516"/>
      <c r="P129" s="227">
        <f>SUM(P121:P128)</f>
        <v>109</v>
      </c>
      <c r="Q129" s="227">
        <f>SUM(Q121:Q128)</f>
        <v>1864</v>
      </c>
    </row>
    <row r="130" spans="1:17" s="208" customFormat="1" x14ac:dyDescent="0.2">
      <c r="A130" s="516"/>
      <c r="B130" s="516"/>
      <c r="C130" s="217" t="s">
        <v>98</v>
      </c>
      <c r="D130" s="218">
        <f t="shared" si="14"/>
        <v>2</v>
      </c>
      <c r="E130" s="516"/>
      <c r="F130" s="516"/>
      <c r="G130" s="516"/>
      <c r="H130" s="516"/>
      <c r="I130" s="516"/>
      <c r="J130" s="516"/>
      <c r="K130" s="516"/>
      <c r="L130" s="516"/>
      <c r="M130" s="516"/>
      <c r="N130" s="516"/>
      <c r="O130" s="516"/>
      <c r="P130" s="516"/>
      <c r="Q130" s="516"/>
    </row>
    <row r="131" spans="1:17" s="208" customFormat="1" x14ac:dyDescent="0.2">
      <c r="A131" s="516"/>
      <c r="B131" s="516"/>
      <c r="C131" s="217" t="s">
        <v>99</v>
      </c>
      <c r="D131" s="218">
        <f t="shared" si="14"/>
        <v>5</v>
      </c>
      <c r="E131" s="516"/>
      <c r="F131" s="516"/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  <c r="Q131" s="516"/>
    </row>
    <row r="132" spans="1:17" s="208" customFormat="1" ht="13.5" thickBot="1" x14ac:dyDescent="0.25">
      <c r="A132" s="516"/>
      <c r="B132" s="516"/>
      <c r="C132" s="533" t="s">
        <v>100</v>
      </c>
      <c r="D132" s="228">
        <f t="shared" si="14"/>
        <v>5</v>
      </c>
      <c r="E132" s="516"/>
      <c r="F132" s="516"/>
      <c r="G132" s="516"/>
      <c r="H132" s="516"/>
      <c r="I132" s="516"/>
      <c r="J132" s="516"/>
      <c r="K132" s="516"/>
      <c r="L132" s="516"/>
      <c r="M132" s="516"/>
      <c r="N132" s="516"/>
      <c r="O132" s="516"/>
      <c r="P132" s="516"/>
      <c r="Q132" s="516"/>
    </row>
    <row r="133" spans="1:17" s="208" customFormat="1" ht="14" thickTop="1" thickBot="1" x14ac:dyDescent="0.25">
      <c r="A133" s="516"/>
      <c r="B133" s="516"/>
      <c r="C133" s="229" t="s">
        <v>101</v>
      </c>
      <c r="D133" s="230">
        <f>SUM(D120:D132)</f>
        <v>106</v>
      </c>
      <c r="E133" s="516"/>
      <c r="F133" s="516"/>
      <c r="G133" s="516"/>
      <c r="H133" s="516"/>
      <c r="I133" s="516"/>
      <c r="J133" s="516"/>
      <c r="K133" s="516"/>
      <c r="L133" s="516"/>
      <c r="M133" s="516"/>
      <c r="N133" s="516"/>
      <c r="O133" s="516"/>
      <c r="P133" s="516"/>
      <c r="Q133" s="516"/>
    </row>
    <row r="134" spans="1:17" s="208" customFormat="1" ht="13.5" thickTop="1" x14ac:dyDescent="0.2">
      <c r="A134" s="516"/>
      <c r="B134" s="516"/>
      <c r="C134" s="231" t="s">
        <v>379</v>
      </c>
      <c r="D134" s="232">
        <f t="shared" ref="D134:D142" si="17">COUNTIF($M$9:$M$117,C134)</f>
        <v>1</v>
      </c>
      <c r="E134" s="516"/>
      <c r="F134" s="516"/>
      <c r="G134" s="516"/>
      <c r="H134" s="516"/>
      <c r="I134" s="516"/>
      <c r="J134" s="516"/>
      <c r="K134" s="516"/>
      <c r="L134" s="516"/>
      <c r="M134" s="516"/>
      <c r="N134" s="516"/>
      <c r="O134" s="516"/>
      <c r="P134" s="516"/>
      <c r="Q134" s="516"/>
    </row>
    <row r="135" spans="1:17" s="208" customFormat="1" x14ac:dyDescent="0.2">
      <c r="A135" s="516"/>
      <c r="B135" s="516"/>
      <c r="C135" s="217" t="s">
        <v>380</v>
      </c>
      <c r="D135" s="218">
        <f t="shared" si="17"/>
        <v>0</v>
      </c>
      <c r="E135" s="516"/>
      <c r="F135" s="516"/>
      <c r="G135" s="516"/>
      <c r="H135" s="516"/>
      <c r="I135" s="516"/>
      <c r="J135" s="516"/>
      <c r="K135" s="516"/>
      <c r="L135" s="516"/>
      <c r="M135" s="516"/>
      <c r="N135" s="516"/>
      <c r="O135" s="516"/>
      <c r="P135" s="516"/>
      <c r="Q135" s="516"/>
    </row>
    <row r="136" spans="1:17" s="208" customFormat="1" x14ac:dyDescent="0.2">
      <c r="A136" s="516"/>
      <c r="B136" s="516"/>
      <c r="C136" s="217" t="s">
        <v>381</v>
      </c>
      <c r="D136" s="218">
        <f t="shared" si="17"/>
        <v>0</v>
      </c>
      <c r="E136" s="516"/>
      <c r="F136" s="516"/>
      <c r="G136" s="516"/>
      <c r="H136" s="516"/>
      <c r="I136" s="516"/>
      <c r="J136" s="516"/>
      <c r="K136" s="516"/>
      <c r="L136" s="516"/>
      <c r="M136" s="516"/>
      <c r="N136" s="516"/>
      <c r="O136" s="516"/>
      <c r="P136" s="516"/>
      <c r="Q136" s="516"/>
    </row>
    <row r="137" spans="1:17" s="208" customFormat="1" x14ac:dyDescent="0.2">
      <c r="A137" s="516"/>
      <c r="B137" s="516"/>
      <c r="C137" s="217" t="s">
        <v>382</v>
      </c>
      <c r="D137" s="218">
        <f t="shared" si="17"/>
        <v>2</v>
      </c>
      <c r="E137" s="516"/>
      <c r="F137" s="516"/>
      <c r="G137" s="516"/>
      <c r="H137" s="516"/>
      <c r="I137" s="516"/>
      <c r="J137" s="516"/>
      <c r="K137" s="516"/>
      <c r="L137" s="516"/>
      <c r="M137" s="516"/>
      <c r="N137" s="516"/>
      <c r="O137" s="516"/>
      <c r="P137" s="516"/>
      <c r="Q137" s="516"/>
    </row>
    <row r="138" spans="1:17" s="208" customFormat="1" x14ac:dyDescent="0.2">
      <c r="A138" s="516"/>
      <c r="B138" s="516"/>
      <c r="C138" s="217" t="s">
        <v>383</v>
      </c>
      <c r="D138" s="218">
        <f t="shared" si="17"/>
        <v>0</v>
      </c>
      <c r="E138" s="516"/>
      <c r="F138" s="516"/>
      <c r="G138" s="516"/>
      <c r="H138" s="516"/>
      <c r="I138" s="516"/>
      <c r="J138" s="516"/>
      <c r="K138" s="516"/>
      <c r="L138" s="516"/>
      <c r="M138" s="516"/>
      <c r="N138" s="516"/>
      <c r="O138" s="516"/>
      <c r="P138" s="516"/>
      <c r="Q138" s="516"/>
    </row>
    <row r="139" spans="1:17" s="208" customFormat="1" x14ac:dyDescent="0.2">
      <c r="A139" s="516"/>
      <c r="B139" s="516"/>
      <c r="C139" s="217" t="s">
        <v>102</v>
      </c>
      <c r="D139" s="218">
        <f t="shared" si="17"/>
        <v>0</v>
      </c>
      <c r="E139" s="516"/>
      <c r="F139" s="516"/>
      <c r="G139" s="516"/>
      <c r="H139" s="516"/>
      <c r="I139" s="516"/>
      <c r="J139" s="516"/>
      <c r="K139" s="516"/>
      <c r="L139" s="516"/>
      <c r="M139" s="516"/>
      <c r="N139" s="516"/>
      <c r="O139" s="516"/>
      <c r="P139" s="516"/>
      <c r="Q139" s="516"/>
    </row>
    <row r="140" spans="1:17" s="208" customFormat="1" x14ac:dyDescent="0.2">
      <c r="A140" s="516"/>
      <c r="B140" s="516"/>
      <c r="C140" s="217" t="s">
        <v>103</v>
      </c>
      <c r="D140" s="218">
        <f t="shared" si="17"/>
        <v>0</v>
      </c>
      <c r="E140" s="516"/>
      <c r="F140" s="516"/>
      <c r="G140" s="516"/>
      <c r="H140" s="516"/>
      <c r="I140" s="516"/>
      <c r="J140" s="516"/>
      <c r="K140" s="516"/>
      <c r="L140" s="516"/>
      <c r="M140" s="516"/>
      <c r="N140" s="516"/>
      <c r="O140" s="516"/>
      <c r="P140" s="516"/>
      <c r="Q140" s="516"/>
    </row>
    <row r="141" spans="1:17" s="208" customFormat="1" x14ac:dyDescent="0.2">
      <c r="A141" s="516"/>
      <c r="B141" s="516"/>
      <c r="C141" s="217" t="s">
        <v>384</v>
      </c>
      <c r="D141" s="218">
        <f t="shared" si="17"/>
        <v>0</v>
      </c>
      <c r="E141" s="516"/>
      <c r="F141" s="516"/>
      <c r="G141" s="516"/>
      <c r="H141" s="516"/>
      <c r="I141" s="516"/>
      <c r="J141" s="516"/>
      <c r="K141" s="516"/>
      <c r="L141" s="516"/>
      <c r="M141" s="516"/>
      <c r="N141" s="516"/>
      <c r="O141" s="516"/>
      <c r="P141" s="516"/>
      <c r="Q141" s="516"/>
    </row>
    <row r="142" spans="1:17" s="208" customFormat="1" ht="13.5" thickBot="1" x14ac:dyDescent="0.25">
      <c r="A142" s="516"/>
      <c r="B142" s="516"/>
      <c r="C142" s="533" t="s">
        <v>104</v>
      </c>
      <c r="D142" s="228">
        <f t="shared" si="17"/>
        <v>0</v>
      </c>
      <c r="E142" s="516"/>
      <c r="F142" s="516"/>
      <c r="G142" s="516"/>
      <c r="H142" s="516"/>
      <c r="I142" s="516"/>
      <c r="J142" s="516"/>
      <c r="K142" s="516"/>
      <c r="L142" s="516"/>
      <c r="M142" s="516"/>
      <c r="N142" s="516"/>
      <c r="O142" s="516"/>
      <c r="P142" s="516"/>
      <c r="Q142" s="516"/>
    </row>
    <row r="143" spans="1:17" s="208" customFormat="1" ht="14" thickTop="1" thickBot="1" x14ac:dyDescent="0.25">
      <c r="A143" s="516"/>
      <c r="B143" s="516"/>
      <c r="C143" s="229" t="s">
        <v>105</v>
      </c>
      <c r="D143" s="230">
        <f>SUM(D134:D142)</f>
        <v>3</v>
      </c>
      <c r="E143" s="516"/>
      <c r="F143" s="516"/>
      <c r="G143" s="516"/>
      <c r="H143" s="516"/>
      <c r="I143" s="516"/>
      <c r="J143" s="516"/>
      <c r="K143" s="516"/>
      <c r="L143" s="516"/>
      <c r="M143" s="516"/>
      <c r="N143" s="516"/>
      <c r="O143" s="516"/>
      <c r="P143" s="516"/>
      <c r="Q143" s="516"/>
    </row>
    <row r="144" spans="1:17" s="208" customFormat="1" ht="14" thickTop="1" thickBot="1" x14ac:dyDescent="0.25">
      <c r="A144" s="516"/>
      <c r="B144" s="516"/>
      <c r="C144" s="242" t="s">
        <v>106</v>
      </c>
      <c r="D144" s="243">
        <f>D133+D143</f>
        <v>109</v>
      </c>
      <c r="E144" s="516" t="str">
        <f>IF(D144=A118,"","おかしいぞ～？")</f>
        <v/>
      </c>
      <c r="F144" s="516"/>
      <c r="G144" s="516"/>
      <c r="H144" s="516"/>
      <c r="I144" s="516"/>
      <c r="J144" s="516"/>
      <c r="K144" s="516"/>
      <c r="L144" s="516"/>
      <c r="M144" s="516"/>
      <c r="N144" s="516"/>
      <c r="O144" s="516"/>
      <c r="P144" s="516"/>
      <c r="Q144" s="516"/>
    </row>
    <row r="145" spans="1:18" s="208" customFormat="1" ht="13.5" thickTop="1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</row>
  </sheetData>
  <autoFilter ref="A8:Q144" xr:uid="{7CB3CD1E-DBC4-465F-A137-423D69B74F67}"/>
  <mergeCells count="3">
    <mergeCell ref="B4:E4"/>
    <mergeCell ref="N121:N124"/>
    <mergeCell ref="N125:N128"/>
  </mergeCells>
  <phoneticPr fontId="3"/>
  <dataValidations count="3">
    <dataValidation type="list" allowBlank="1" showInputMessage="1" showErrorMessage="1" sqref="J36:J37 J112:J113 J100:J101 J104 J74 J34" xr:uid="{2660200A-F1C4-47CE-B396-28DECC5EFD89}">
      <formula1>"介護サービス包括型,外部サービス利用型,日中サービス支援型"</formula1>
    </dataValidation>
    <dataValidation type="list" allowBlank="1" showInputMessage="1" showErrorMessage="1" sqref="J60:J61 J77:J80 J50:J51 J82:J84 J91 J103 J86:J89 J93:J98 J33 J9 J69:J73 J11 J26:J31 J64:J67 J105:J111 J115:J117 J38:J48 J53:J58" xr:uid="{D2852C1F-DCA0-4B95-A939-74A4CE72596C}">
      <formula1>"介護サービス包括型,外部サービス利用型,介護サービス包括型（地域移行型ホーム）"</formula1>
    </dataValidation>
    <dataValidation type="list" allowBlank="1" showInputMessage="1" showErrorMessage="1" sqref="Q9:Q117" xr:uid="{5F90B479-8389-40DF-AB1A-4FC36E52D76B}">
      <formula1>#REF!</formula1>
    </dataValidation>
  </dataValidations>
  <printOptions horizontalCentered="1"/>
  <pageMargins left="1" right="1" top="1" bottom="1" header="0.5" footer="0.5"/>
  <pageSetup paperSize="9" scale="69" firstPageNumber="98" fitToHeight="0" orientation="portrait" useFirstPageNumber="1" r:id="rId1"/>
  <headerFooter scaleWithDoc="0" alignWithMargins="0"/>
  <rowBreaks count="1" manualBreakCount="1">
    <brk id="7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18DB3-F909-4E46-8ABB-4BFCD4F8168B}">
  <sheetPr>
    <pageSetUpPr fitToPage="1"/>
  </sheetPr>
  <dimension ref="A1:Q203"/>
  <sheetViews>
    <sheetView tabSelected="1" view="pageBreakPreview" zoomScale="85" zoomScaleNormal="85" zoomScaleSheetLayoutView="85" workbookViewId="0">
      <pane ySplit="5" topLeftCell="A186" activePane="bottomLeft" state="frozen"/>
      <selection activeCell="E28" sqref="E28"/>
      <selection pane="bottomLeft" activeCell="K170" sqref="K170"/>
    </sheetView>
  </sheetViews>
  <sheetFormatPr defaultColWidth="39.36328125" defaultRowHeight="13" x14ac:dyDescent="0.2"/>
  <cols>
    <col min="1" max="1" width="15" style="208" customWidth="1"/>
    <col min="2" max="2" width="16.7265625" style="208" customWidth="1"/>
    <col min="3" max="3" width="8" style="208" customWidth="1"/>
    <col min="4" max="14" width="9" style="208" customWidth="1"/>
    <col min="15" max="15" width="10.7265625" style="205" customWidth="1"/>
    <col min="16" max="16384" width="39.36328125" style="205"/>
  </cols>
  <sheetData>
    <row r="1" spans="1:17" x14ac:dyDescent="0.2">
      <c r="A1" s="244"/>
    </row>
    <row r="2" spans="1:17" x14ac:dyDescent="0.2">
      <c r="A2" s="245" t="s">
        <v>1400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48"/>
      <c r="P2" s="48"/>
      <c r="Q2" s="48"/>
    </row>
    <row r="3" spans="1:17" ht="15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48"/>
      <c r="P3" s="48"/>
      <c r="Q3" s="48"/>
    </row>
    <row r="4" spans="1:17" ht="26.25" customHeight="1" x14ac:dyDescent="0.2">
      <c r="A4" s="628" t="s">
        <v>58</v>
      </c>
      <c r="B4" s="628" t="s">
        <v>61</v>
      </c>
      <c r="C4" s="629" t="s">
        <v>329</v>
      </c>
      <c r="D4" s="631" t="s">
        <v>64</v>
      </c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208"/>
    </row>
    <row r="5" spans="1:17" ht="40" customHeight="1" x14ac:dyDescent="0.2">
      <c r="A5" s="628"/>
      <c r="B5" s="628"/>
      <c r="C5" s="630"/>
      <c r="D5" s="132" t="s">
        <v>109</v>
      </c>
      <c r="E5" s="133" t="s">
        <v>347</v>
      </c>
      <c r="F5" s="134" t="s">
        <v>348</v>
      </c>
      <c r="G5" s="135" t="s">
        <v>349</v>
      </c>
      <c r="H5" s="136" t="s">
        <v>350</v>
      </c>
      <c r="I5" s="136" t="s">
        <v>351</v>
      </c>
      <c r="J5" s="136" t="s">
        <v>352</v>
      </c>
      <c r="K5" s="137" t="s">
        <v>353</v>
      </c>
      <c r="L5" s="138" t="s">
        <v>330</v>
      </c>
      <c r="M5" s="137" t="s">
        <v>354</v>
      </c>
      <c r="N5" s="136" t="s">
        <v>355</v>
      </c>
      <c r="O5" s="208"/>
    </row>
    <row r="6" spans="1:17" s="401" customFormat="1" ht="42" customHeight="1" x14ac:dyDescent="0.2">
      <c r="A6" s="531" t="s">
        <v>600</v>
      </c>
      <c r="B6" s="525" t="s">
        <v>332</v>
      </c>
      <c r="C6" s="402" t="s">
        <v>92</v>
      </c>
      <c r="D6" s="403"/>
      <c r="E6" s="403"/>
      <c r="F6" s="404">
        <v>20</v>
      </c>
      <c r="G6" s="405">
        <v>20</v>
      </c>
      <c r="H6" s="403"/>
      <c r="I6" s="403"/>
      <c r="J6" s="403"/>
      <c r="K6" s="492"/>
      <c r="L6" s="492"/>
      <c r="M6" s="492"/>
      <c r="N6" s="403"/>
    </row>
    <row r="7" spans="1:17" s="401" customFormat="1" ht="42" customHeight="1" x14ac:dyDescent="0.2">
      <c r="A7" s="489" t="s">
        <v>2484</v>
      </c>
      <c r="B7" s="521" t="s">
        <v>2485</v>
      </c>
      <c r="C7" s="355" t="s">
        <v>2130</v>
      </c>
      <c r="D7" s="492"/>
      <c r="E7" s="492"/>
      <c r="F7" s="493"/>
      <c r="G7" s="494"/>
      <c r="H7" s="492">
        <v>6</v>
      </c>
      <c r="I7" s="492"/>
      <c r="J7" s="492">
        <v>34</v>
      </c>
      <c r="K7" s="492"/>
      <c r="L7" s="492"/>
      <c r="M7" s="492"/>
      <c r="N7" s="492"/>
    </row>
    <row r="8" spans="1:17" s="406" customFormat="1" ht="42" customHeight="1" x14ac:dyDescent="0.2">
      <c r="A8" s="531" t="s">
        <v>3717</v>
      </c>
      <c r="B8" s="521" t="s">
        <v>3718</v>
      </c>
      <c r="C8" s="402" t="s">
        <v>92</v>
      </c>
      <c r="D8" s="492"/>
      <c r="E8" s="492"/>
      <c r="F8" s="493"/>
      <c r="G8" s="494"/>
      <c r="H8" s="492"/>
      <c r="I8" s="492"/>
      <c r="J8" s="492"/>
      <c r="K8" s="492">
        <v>10</v>
      </c>
      <c r="L8" s="492"/>
      <c r="M8" s="492">
        <v>10</v>
      </c>
      <c r="N8" s="492"/>
    </row>
    <row r="9" spans="1:17" s="401" customFormat="1" ht="42" customHeight="1" x14ac:dyDescent="0.2">
      <c r="A9" s="531" t="s">
        <v>842</v>
      </c>
      <c r="B9" s="521" t="s">
        <v>843</v>
      </c>
      <c r="C9" s="402" t="s">
        <v>92</v>
      </c>
      <c r="D9" s="492"/>
      <c r="E9" s="492"/>
      <c r="F9" s="493"/>
      <c r="G9" s="494"/>
      <c r="H9" s="492"/>
      <c r="I9" s="492"/>
      <c r="J9" s="492"/>
      <c r="K9" s="492">
        <v>10</v>
      </c>
      <c r="L9" s="492"/>
      <c r="M9" s="492">
        <v>10</v>
      </c>
      <c r="N9" s="492"/>
      <c r="O9" s="407"/>
    </row>
    <row r="10" spans="1:17" s="406" customFormat="1" ht="36" x14ac:dyDescent="0.2">
      <c r="A10" s="489" t="s">
        <v>2185</v>
      </c>
      <c r="B10" s="525" t="s">
        <v>1349</v>
      </c>
      <c r="C10" s="355" t="s">
        <v>2130</v>
      </c>
      <c r="D10" s="492"/>
      <c r="E10" s="492"/>
      <c r="F10" s="493"/>
      <c r="G10" s="494"/>
      <c r="H10" s="492"/>
      <c r="I10" s="492"/>
      <c r="J10" s="492"/>
      <c r="K10" s="492">
        <v>10</v>
      </c>
      <c r="L10" s="492"/>
      <c r="M10" s="492">
        <v>10</v>
      </c>
      <c r="N10" s="492"/>
      <c r="O10" s="497"/>
    </row>
    <row r="11" spans="1:17" s="406" customFormat="1" ht="42" customHeight="1" x14ac:dyDescent="0.2">
      <c r="A11" s="531" t="s">
        <v>964</v>
      </c>
      <c r="B11" s="525" t="s">
        <v>973</v>
      </c>
      <c r="C11" s="402" t="s">
        <v>92</v>
      </c>
      <c r="D11" s="492"/>
      <c r="E11" s="492"/>
      <c r="F11" s="493"/>
      <c r="G11" s="494"/>
      <c r="H11" s="492">
        <v>6</v>
      </c>
      <c r="I11" s="492">
        <v>14</v>
      </c>
      <c r="J11" s="492"/>
      <c r="K11" s="492"/>
      <c r="L11" s="492"/>
      <c r="M11" s="492"/>
      <c r="N11" s="492"/>
    </row>
    <row r="12" spans="1:17" s="401" customFormat="1" ht="42" customHeight="1" x14ac:dyDescent="0.2">
      <c r="A12" s="531" t="s">
        <v>1348</v>
      </c>
      <c r="B12" s="525" t="s">
        <v>1349</v>
      </c>
      <c r="C12" s="402" t="s">
        <v>92</v>
      </c>
      <c r="D12" s="492"/>
      <c r="E12" s="492"/>
      <c r="F12" s="493"/>
      <c r="G12" s="494"/>
      <c r="H12" s="492"/>
      <c r="I12" s="492"/>
      <c r="J12" s="492"/>
      <c r="K12" s="492">
        <v>30</v>
      </c>
      <c r="L12" s="492"/>
      <c r="M12" s="492"/>
      <c r="N12" s="492" t="s">
        <v>1794</v>
      </c>
      <c r="O12" s="407"/>
    </row>
    <row r="13" spans="1:17" s="406" customFormat="1" ht="42" customHeight="1" x14ac:dyDescent="0.2">
      <c r="A13" s="531" t="s">
        <v>1350</v>
      </c>
      <c r="B13" s="525" t="s">
        <v>182</v>
      </c>
      <c r="C13" s="402" t="s">
        <v>92</v>
      </c>
      <c r="D13" s="492"/>
      <c r="E13" s="492"/>
      <c r="F13" s="493"/>
      <c r="G13" s="494"/>
      <c r="H13" s="492"/>
      <c r="I13" s="492"/>
      <c r="J13" s="492"/>
      <c r="K13" s="492">
        <v>10</v>
      </c>
      <c r="L13" s="492"/>
      <c r="M13" s="492">
        <v>10</v>
      </c>
      <c r="N13" s="492" t="s">
        <v>1794</v>
      </c>
      <c r="O13" s="497"/>
    </row>
    <row r="14" spans="1:17" s="406" customFormat="1" ht="42" customHeight="1" x14ac:dyDescent="0.2">
      <c r="A14" s="531" t="s">
        <v>1351</v>
      </c>
      <c r="B14" s="525" t="s">
        <v>1352</v>
      </c>
      <c r="C14" s="402" t="s">
        <v>92</v>
      </c>
      <c r="D14" s="492"/>
      <c r="E14" s="492"/>
      <c r="F14" s="493"/>
      <c r="G14" s="494"/>
      <c r="H14" s="492"/>
      <c r="I14" s="492"/>
      <c r="J14" s="492"/>
      <c r="K14" s="492">
        <v>15</v>
      </c>
      <c r="L14" s="492"/>
      <c r="M14" s="492">
        <v>15</v>
      </c>
      <c r="N14" s="492"/>
      <c r="O14" s="497"/>
    </row>
    <row r="15" spans="1:17" s="406" customFormat="1" ht="42" customHeight="1" x14ac:dyDescent="0.2">
      <c r="A15" s="531" t="s">
        <v>1353</v>
      </c>
      <c r="B15" s="525" t="s">
        <v>3719</v>
      </c>
      <c r="C15" s="402" t="s">
        <v>92</v>
      </c>
      <c r="D15" s="492"/>
      <c r="E15" s="492"/>
      <c r="F15" s="493"/>
      <c r="G15" s="494"/>
      <c r="H15" s="492"/>
      <c r="I15" s="492"/>
      <c r="J15" s="492"/>
      <c r="K15" s="492">
        <v>10</v>
      </c>
      <c r="L15" s="492"/>
      <c r="M15" s="492">
        <v>10</v>
      </c>
      <c r="N15" s="492"/>
      <c r="O15" s="497"/>
    </row>
    <row r="16" spans="1:17" s="406" customFormat="1" ht="42" customHeight="1" x14ac:dyDescent="0.2">
      <c r="A16" s="574" t="s">
        <v>1389</v>
      </c>
      <c r="B16" s="575" t="s">
        <v>640</v>
      </c>
      <c r="C16" s="570" t="s">
        <v>92</v>
      </c>
      <c r="D16" s="571">
        <v>10</v>
      </c>
      <c r="E16" s="571"/>
      <c r="F16" s="572"/>
      <c r="G16" s="573"/>
      <c r="H16" s="571"/>
      <c r="I16" s="571"/>
      <c r="J16" s="571">
        <v>20</v>
      </c>
      <c r="K16" s="571"/>
      <c r="L16" s="571"/>
      <c r="M16" s="571"/>
      <c r="N16" s="571"/>
      <c r="O16" s="497"/>
    </row>
    <row r="17" spans="1:16" s="406" customFormat="1" ht="55.5" customHeight="1" x14ac:dyDescent="0.2">
      <c r="A17" s="531" t="s">
        <v>1354</v>
      </c>
      <c r="B17" s="525" t="s">
        <v>1355</v>
      </c>
      <c r="C17" s="402" t="s">
        <v>92</v>
      </c>
      <c r="D17" s="492"/>
      <c r="E17" s="492"/>
      <c r="F17" s="493"/>
      <c r="G17" s="494"/>
      <c r="H17" s="492"/>
      <c r="I17" s="492"/>
      <c r="J17" s="492"/>
      <c r="K17" s="492">
        <v>10</v>
      </c>
      <c r="L17" s="492"/>
      <c r="M17" s="492">
        <v>10</v>
      </c>
      <c r="N17" s="492" t="s">
        <v>2188</v>
      </c>
      <c r="O17" s="497"/>
    </row>
    <row r="18" spans="1:16" s="406" customFormat="1" ht="42" customHeight="1" x14ac:dyDescent="0.2">
      <c r="A18" s="531" t="s">
        <v>1356</v>
      </c>
      <c r="B18" s="525" t="s">
        <v>1357</v>
      </c>
      <c r="C18" s="402" t="s">
        <v>92</v>
      </c>
      <c r="D18" s="492">
        <v>5</v>
      </c>
      <c r="E18" s="492"/>
      <c r="F18" s="493"/>
      <c r="G18" s="494"/>
      <c r="H18" s="492"/>
      <c r="I18" s="492"/>
      <c r="J18" s="492"/>
      <c r="K18" s="492">
        <v>5</v>
      </c>
      <c r="L18" s="492"/>
      <c r="M18" s="492">
        <v>5</v>
      </c>
      <c r="N18" s="492" t="s">
        <v>2188</v>
      </c>
      <c r="O18" s="497"/>
    </row>
    <row r="19" spans="1:16" s="406" customFormat="1" ht="42" customHeight="1" x14ac:dyDescent="0.2">
      <c r="A19" s="489" t="s">
        <v>2143</v>
      </c>
      <c r="B19" s="521" t="s">
        <v>2144</v>
      </c>
      <c r="C19" s="355" t="s">
        <v>2130</v>
      </c>
      <c r="D19" s="492">
        <v>6</v>
      </c>
      <c r="E19" s="492"/>
      <c r="F19" s="493"/>
      <c r="G19" s="494"/>
      <c r="H19" s="492"/>
      <c r="I19" s="492"/>
      <c r="J19" s="492">
        <v>14</v>
      </c>
      <c r="K19" s="492"/>
      <c r="L19" s="492"/>
      <c r="M19" s="492"/>
      <c r="N19" s="492"/>
      <c r="O19" s="497"/>
    </row>
    <row r="20" spans="1:16" s="406" customFormat="1" ht="42" customHeight="1" x14ac:dyDescent="0.2">
      <c r="A20" s="489" t="s">
        <v>3991</v>
      </c>
      <c r="B20" s="521" t="s">
        <v>2191</v>
      </c>
      <c r="C20" s="355" t="s">
        <v>2130</v>
      </c>
      <c r="D20" s="492"/>
      <c r="E20" s="492"/>
      <c r="F20" s="493"/>
      <c r="G20" s="494"/>
      <c r="H20" s="492"/>
      <c r="I20" s="492"/>
      <c r="J20" s="492"/>
      <c r="K20" s="492">
        <v>10</v>
      </c>
      <c r="L20" s="492"/>
      <c r="M20" s="492">
        <v>10</v>
      </c>
      <c r="N20" s="492"/>
      <c r="O20" s="497"/>
    </row>
    <row r="21" spans="1:16" s="401" customFormat="1" ht="42" customHeight="1" x14ac:dyDescent="0.2">
      <c r="A21" s="489" t="s">
        <v>2186</v>
      </c>
      <c r="B21" s="521" t="s">
        <v>2187</v>
      </c>
      <c r="C21" s="402" t="s">
        <v>2130</v>
      </c>
      <c r="D21" s="492">
        <v>10</v>
      </c>
      <c r="E21" s="492"/>
      <c r="F21" s="493"/>
      <c r="G21" s="494"/>
      <c r="H21" s="492"/>
      <c r="I21" s="492"/>
      <c r="J21" s="492">
        <v>10</v>
      </c>
      <c r="K21" s="492"/>
      <c r="L21" s="492"/>
      <c r="M21" s="492"/>
      <c r="N21" s="492"/>
      <c r="O21" s="407"/>
    </row>
    <row r="22" spans="1:16" s="401" customFormat="1" ht="42" customHeight="1" x14ac:dyDescent="0.2">
      <c r="A22" s="489" t="s">
        <v>2189</v>
      </c>
      <c r="B22" s="521" t="s">
        <v>2190</v>
      </c>
      <c r="C22" s="402" t="s">
        <v>2130</v>
      </c>
      <c r="D22" s="492"/>
      <c r="E22" s="492"/>
      <c r="F22" s="493"/>
      <c r="G22" s="494"/>
      <c r="H22" s="492"/>
      <c r="I22" s="492"/>
      <c r="J22" s="492"/>
      <c r="K22" s="492">
        <v>10</v>
      </c>
      <c r="L22" s="492"/>
      <c r="M22" s="492">
        <v>10</v>
      </c>
      <c r="N22" s="492"/>
      <c r="O22" s="407"/>
    </row>
    <row r="23" spans="1:16" s="401" customFormat="1" ht="42" customHeight="1" x14ac:dyDescent="0.2">
      <c r="A23" s="489" t="s">
        <v>3992</v>
      </c>
      <c r="B23" s="521" t="s">
        <v>2191</v>
      </c>
      <c r="C23" s="402" t="s">
        <v>2130</v>
      </c>
      <c r="D23" s="492"/>
      <c r="E23" s="492"/>
      <c r="F23" s="493"/>
      <c r="G23" s="494"/>
      <c r="H23" s="492"/>
      <c r="I23" s="492"/>
      <c r="J23" s="492"/>
      <c r="K23" s="492">
        <v>10</v>
      </c>
      <c r="L23" s="492"/>
      <c r="M23" s="492">
        <v>10</v>
      </c>
      <c r="N23" s="492"/>
      <c r="O23" s="407"/>
    </row>
    <row r="24" spans="1:16" s="401" customFormat="1" ht="42" customHeight="1" x14ac:dyDescent="0.2">
      <c r="A24" s="489" t="s">
        <v>2192</v>
      </c>
      <c r="B24" s="521" t="s">
        <v>2193</v>
      </c>
      <c r="C24" s="402" t="s">
        <v>2130</v>
      </c>
      <c r="D24" s="492"/>
      <c r="E24" s="492"/>
      <c r="F24" s="493"/>
      <c r="G24" s="494"/>
      <c r="H24" s="492"/>
      <c r="I24" s="492"/>
      <c r="J24" s="492"/>
      <c r="K24" s="492">
        <v>10</v>
      </c>
      <c r="L24" s="492"/>
      <c r="M24" s="492">
        <v>10</v>
      </c>
      <c r="N24" s="492"/>
      <c r="O24" s="407"/>
    </row>
    <row r="25" spans="1:16" s="401" customFormat="1" ht="42" customHeight="1" x14ac:dyDescent="0.2">
      <c r="A25" s="489" t="s">
        <v>2194</v>
      </c>
      <c r="B25" s="521" t="s">
        <v>2195</v>
      </c>
      <c r="C25" s="402" t="s">
        <v>2130</v>
      </c>
      <c r="D25" s="492"/>
      <c r="E25" s="492"/>
      <c r="F25" s="493"/>
      <c r="G25" s="494"/>
      <c r="H25" s="492"/>
      <c r="I25" s="492"/>
      <c r="J25" s="492"/>
      <c r="K25" s="492">
        <v>10</v>
      </c>
      <c r="L25" s="492"/>
      <c r="M25" s="492"/>
      <c r="N25" s="492" t="s">
        <v>2188</v>
      </c>
      <c r="O25" s="407"/>
    </row>
    <row r="26" spans="1:16" s="401" customFormat="1" ht="42" customHeight="1" x14ac:dyDescent="0.2">
      <c r="A26" s="560" t="s">
        <v>2432</v>
      </c>
      <c r="B26" s="561" t="s">
        <v>2144</v>
      </c>
      <c r="C26" s="570" t="s">
        <v>2130</v>
      </c>
      <c r="D26" s="571">
        <v>10</v>
      </c>
      <c r="E26" s="571"/>
      <c r="F26" s="572"/>
      <c r="G26" s="573"/>
      <c r="H26" s="571"/>
      <c r="I26" s="571"/>
      <c r="J26" s="571">
        <v>10</v>
      </c>
      <c r="K26" s="571"/>
      <c r="L26" s="571"/>
      <c r="M26" s="571"/>
      <c r="N26" s="571"/>
      <c r="O26" s="497"/>
      <c r="P26" s="406"/>
    </row>
    <row r="27" spans="1:16" s="401" customFormat="1" ht="42" customHeight="1" x14ac:dyDescent="0.2">
      <c r="A27" s="489" t="s">
        <v>3546</v>
      </c>
      <c r="B27" s="525" t="s">
        <v>3719</v>
      </c>
      <c r="C27" s="402" t="s">
        <v>2130</v>
      </c>
      <c r="D27" s="492"/>
      <c r="E27" s="492"/>
      <c r="F27" s="493"/>
      <c r="G27" s="494"/>
      <c r="H27" s="492"/>
      <c r="I27" s="492"/>
      <c r="J27" s="492"/>
      <c r="K27" s="492">
        <v>10</v>
      </c>
      <c r="L27" s="492"/>
      <c r="M27" s="492">
        <v>10</v>
      </c>
      <c r="N27" s="492"/>
      <c r="O27" s="407"/>
    </row>
    <row r="28" spans="1:16" s="401" customFormat="1" ht="56.5" customHeight="1" x14ac:dyDescent="0.2">
      <c r="A28" s="489" t="s">
        <v>2488</v>
      </c>
      <c r="B28" s="521" t="s">
        <v>2489</v>
      </c>
      <c r="C28" s="402" t="s">
        <v>2130</v>
      </c>
      <c r="D28" s="492"/>
      <c r="E28" s="492"/>
      <c r="F28" s="493"/>
      <c r="G28" s="494"/>
      <c r="H28" s="492"/>
      <c r="I28" s="492"/>
      <c r="J28" s="492"/>
      <c r="K28" s="492">
        <v>10</v>
      </c>
      <c r="L28" s="492"/>
      <c r="M28" s="492">
        <v>10</v>
      </c>
      <c r="N28" s="492"/>
      <c r="O28" s="407"/>
    </row>
    <row r="29" spans="1:16" s="401" customFormat="1" ht="42" customHeight="1" x14ac:dyDescent="0.2">
      <c r="A29" s="434" t="s">
        <v>2486</v>
      </c>
      <c r="B29" s="303" t="s">
        <v>2487</v>
      </c>
      <c r="C29" s="597" t="s">
        <v>2130</v>
      </c>
      <c r="D29" s="398"/>
      <c r="E29" s="398"/>
      <c r="F29" s="399"/>
      <c r="G29" s="400"/>
      <c r="H29" s="398"/>
      <c r="I29" s="492"/>
      <c r="J29" s="492"/>
      <c r="K29" s="492">
        <v>10</v>
      </c>
      <c r="L29" s="492"/>
      <c r="M29" s="492">
        <v>10</v>
      </c>
      <c r="N29" s="492" t="s">
        <v>2188</v>
      </c>
      <c r="O29" s="407"/>
    </row>
    <row r="30" spans="1:16" s="401" customFormat="1" ht="42" customHeight="1" x14ac:dyDescent="0.2">
      <c r="A30" s="489" t="s">
        <v>3720</v>
      </c>
      <c r="B30" s="521" t="s">
        <v>2648</v>
      </c>
      <c r="C30" s="402" t="s">
        <v>2130</v>
      </c>
      <c r="D30" s="492">
        <v>15</v>
      </c>
      <c r="E30" s="492"/>
      <c r="F30" s="493"/>
      <c r="G30" s="494"/>
      <c r="H30" s="492"/>
      <c r="I30" s="492"/>
      <c r="J30" s="492">
        <v>60</v>
      </c>
      <c r="K30" s="492"/>
      <c r="L30" s="492"/>
      <c r="M30" s="492"/>
      <c r="N30" s="492"/>
      <c r="O30" s="407"/>
    </row>
    <row r="31" spans="1:16" s="401" customFormat="1" ht="42" customHeight="1" x14ac:dyDescent="0.2">
      <c r="A31" s="489" t="s">
        <v>3721</v>
      </c>
      <c r="B31" s="521" t="s">
        <v>3722</v>
      </c>
      <c r="C31" s="402" t="s">
        <v>2130</v>
      </c>
      <c r="D31" s="492"/>
      <c r="E31" s="492"/>
      <c r="F31" s="493"/>
      <c r="G31" s="494"/>
      <c r="H31" s="492"/>
      <c r="I31" s="492"/>
      <c r="J31" s="492"/>
      <c r="K31" s="492">
        <v>5</v>
      </c>
      <c r="L31" s="492"/>
      <c r="M31" s="492"/>
      <c r="N31" s="492" t="s">
        <v>3741</v>
      </c>
      <c r="O31" s="490"/>
    </row>
    <row r="32" spans="1:16" s="401" customFormat="1" ht="42" customHeight="1" x14ac:dyDescent="0.2">
      <c r="A32" s="489" t="s">
        <v>3723</v>
      </c>
      <c r="B32" s="521" t="s">
        <v>3724</v>
      </c>
      <c r="C32" s="402" t="s">
        <v>2130</v>
      </c>
      <c r="D32" s="492"/>
      <c r="E32" s="492"/>
      <c r="F32" s="493"/>
      <c r="G32" s="494"/>
      <c r="H32" s="492"/>
      <c r="I32" s="492"/>
      <c r="J32" s="492"/>
      <c r="K32" s="492">
        <v>10</v>
      </c>
      <c r="L32" s="492"/>
      <c r="M32" s="492">
        <v>10</v>
      </c>
      <c r="N32" s="492"/>
      <c r="O32" s="433"/>
    </row>
    <row r="33" spans="1:15" s="401" customFormat="1" ht="42" customHeight="1" x14ac:dyDescent="0.2">
      <c r="A33" s="489" t="s">
        <v>3914</v>
      </c>
      <c r="B33" s="521" t="s">
        <v>3642</v>
      </c>
      <c r="C33" s="402" t="s">
        <v>2130</v>
      </c>
      <c r="D33" s="492"/>
      <c r="E33" s="492"/>
      <c r="F33" s="493"/>
      <c r="G33" s="494"/>
      <c r="H33" s="492">
        <v>10</v>
      </c>
      <c r="I33" s="492">
        <v>10</v>
      </c>
      <c r="J33" s="492"/>
      <c r="K33" s="492"/>
      <c r="L33" s="492"/>
      <c r="M33" s="492"/>
      <c r="N33" s="492"/>
      <c r="O33" s="490"/>
    </row>
    <row r="34" spans="1:15" s="401" customFormat="1" ht="42" customHeight="1" x14ac:dyDescent="0.2">
      <c r="A34" s="489" t="s">
        <v>3725</v>
      </c>
      <c r="B34" s="521" t="s">
        <v>3726</v>
      </c>
      <c r="C34" s="402" t="s">
        <v>2130</v>
      </c>
      <c r="D34" s="492"/>
      <c r="E34" s="492"/>
      <c r="F34" s="493"/>
      <c r="G34" s="494"/>
      <c r="H34" s="492"/>
      <c r="I34" s="492"/>
      <c r="J34" s="492"/>
      <c r="K34" s="492">
        <v>20</v>
      </c>
      <c r="L34" s="492"/>
      <c r="M34" s="492"/>
      <c r="N34" s="492" t="s">
        <v>2188</v>
      </c>
      <c r="O34" s="490"/>
    </row>
    <row r="35" spans="1:15" s="406" customFormat="1" ht="42" customHeight="1" x14ac:dyDescent="0.2">
      <c r="A35" s="489" t="s">
        <v>3637</v>
      </c>
      <c r="B35" s="521" t="s">
        <v>2456</v>
      </c>
      <c r="C35" s="402" t="s">
        <v>2130</v>
      </c>
      <c r="D35" s="492"/>
      <c r="E35" s="492"/>
      <c r="F35" s="493">
        <v>6</v>
      </c>
      <c r="G35" s="494"/>
      <c r="H35" s="492">
        <v>6</v>
      </c>
      <c r="I35" s="492"/>
      <c r="J35" s="492">
        <v>20</v>
      </c>
      <c r="K35" s="492"/>
      <c r="L35" s="492"/>
      <c r="M35" s="492"/>
      <c r="N35" s="492"/>
      <c r="O35" s="490"/>
    </row>
    <row r="36" spans="1:15" s="406" customFormat="1" ht="42" customHeight="1" x14ac:dyDescent="0.2">
      <c r="A36" s="489" t="s">
        <v>3993</v>
      </c>
      <c r="B36" s="521" t="s">
        <v>3994</v>
      </c>
      <c r="C36" s="402" t="s">
        <v>2130</v>
      </c>
      <c r="D36" s="492"/>
      <c r="E36" s="492"/>
      <c r="F36" s="493"/>
      <c r="G36" s="494"/>
      <c r="H36" s="492"/>
      <c r="I36" s="492"/>
      <c r="J36" s="492"/>
      <c r="K36" s="492">
        <v>10</v>
      </c>
      <c r="L36" s="492"/>
      <c r="M36" s="492">
        <v>10</v>
      </c>
      <c r="N36" s="492"/>
      <c r="O36" s="490"/>
    </row>
    <row r="37" spans="1:15" s="406" customFormat="1" ht="42" customHeight="1" x14ac:dyDescent="0.2">
      <c r="A37" s="489" t="s">
        <v>3995</v>
      </c>
      <c r="B37" s="521" t="s">
        <v>3996</v>
      </c>
      <c r="C37" s="402" t="s">
        <v>2130</v>
      </c>
      <c r="D37" s="492"/>
      <c r="E37" s="492"/>
      <c r="F37" s="493"/>
      <c r="G37" s="494"/>
      <c r="H37" s="492"/>
      <c r="I37" s="492"/>
      <c r="J37" s="492"/>
      <c r="K37" s="492">
        <v>10</v>
      </c>
      <c r="L37" s="492"/>
      <c r="M37" s="492">
        <v>10</v>
      </c>
      <c r="N37" s="492"/>
      <c r="O37" s="490"/>
    </row>
    <row r="38" spans="1:15" s="406" customFormat="1" ht="42" customHeight="1" x14ac:dyDescent="0.2">
      <c r="A38" s="489" t="s">
        <v>3997</v>
      </c>
      <c r="B38" s="521" t="s">
        <v>3998</v>
      </c>
      <c r="C38" s="402" t="s">
        <v>2130</v>
      </c>
      <c r="D38" s="492"/>
      <c r="E38" s="492"/>
      <c r="F38" s="493"/>
      <c r="G38" s="494"/>
      <c r="H38" s="492"/>
      <c r="I38" s="492"/>
      <c r="J38" s="492"/>
      <c r="K38" s="492">
        <v>10</v>
      </c>
      <c r="L38" s="492"/>
      <c r="M38" s="492">
        <v>10</v>
      </c>
      <c r="N38" s="492"/>
      <c r="O38" s="490"/>
    </row>
    <row r="39" spans="1:15" s="406" customFormat="1" ht="42" customHeight="1" x14ac:dyDescent="0.2">
      <c r="A39" s="489" t="s">
        <v>3999</v>
      </c>
      <c r="B39" s="521" t="s">
        <v>2191</v>
      </c>
      <c r="C39" s="402" t="s">
        <v>2130</v>
      </c>
      <c r="D39" s="492"/>
      <c r="E39" s="492"/>
      <c r="F39" s="493"/>
      <c r="G39" s="494"/>
      <c r="H39" s="492"/>
      <c r="I39" s="492"/>
      <c r="J39" s="492"/>
      <c r="K39" s="492">
        <v>10</v>
      </c>
      <c r="L39" s="492"/>
      <c r="M39" s="492">
        <v>10</v>
      </c>
      <c r="N39" s="492"/>
      <c r="O39" s="490"/>
    </row>
    <row r="40" spans="1:15" s="406" customFormat="1" ht="42" customHeight="1" x14ac:dyDescent="0.2">
      <c r="A40" s="489" t="s">
        <v>4000</v>
      </c>
      <c r="B40" s="521" t="s">
        <v>2191</v>
      </c>
      <c r="C40" s="402" t="s">
        <v>2130</v>
      </c>
      <c r="D40" s="492"/>
      <c r="E40" s="492"/>
      <c r="F40" s="493"/>
      <c r="G40" s="494"/>
      <c r="H40" s="492"/>
      <c r="I40" s="492"/>
      <c r="J40" s="492"/>
      <c r="K40" s="492">
        <v>10</v>
      </c>
      <c r="L40" s="492"/>
      <c r="M40" s="492">
        <v>10</v>
      </c>
      <c r="N40" s="492"/>
      <c r="O40" s="490"/>
    </row>
    <row r="41" spans="1:15" s="406" customFormat="1" ht="42" customHeight="1" x14ac:dyDescent="0.2">
      <c r="A41" s="489" t="s">
        <v>4001</v>
      </c>
      <c r="B41" s="521" t="s">
        <v>4002</v>
      </c>
      <c r="C41" s="402" t="s">
        <v>2130</v>
      </c>
      <c r="D41" s="492"/>
      <c r="E41" s="492"/>
      <c r="F41" s="493"/>
      <c r="G41" s="494"/>
      <c r="H41" s="492"/>
      <c r="I41" s="492"/>
      <c r="J41" s="492"/>
      <c r="K41" s="492">
        <v>10</v>
      </c>
      <c r="L41" s="492"/>
      <c r="M41" s="492">
        <v>10</v>
      </c>
      <c r="N41" s="492"/>
      <c r="O41" s="490"/>
    </row>
    <row r="42" spans="1:15" s="406" customFormat="1" ht="42" customHeight="1" x14ac:dyDescent="0.2">
      <c r="A42" s="489" t="s">
        <v>4003</v>
      </c>
      <c r="B42" s="521" t="s">
        <v>3994</v>
      </c>
      <c r="C42" s="402" t="s">
        <v>2130</v>
      </c>
      <c r="D42" s="492"/>
      <c r="E42" s="492"/>
      <c r="F42" s="493"/>
      <c r="G42" s="494"/>
      <c r="H42" s="492"/>
      <c r="I42" s="492"/>
      <c r="J42" s="492"/>
      <c r="K42" s="492">
        <v>10</v>
      </c>
      <c r="L42" s="492"/>
      <c r="M42" s="492">
        <v>10</v>
      </c>
      <c r="N42" s="492"/>
      <c r="O42" s="490"/>
    </row>
    <row r="43" spans="1:15" s="406" customFormat="1" ht="55.5" customHeight="1" x14ac:dyDescent="0.2">
      <c r="A43" s="531" t="s">
        <v>1414</v>
      </c>
      <c r="B43" s="525" t="s">
        <v>184</v>
      </c>
      <c r="C43" s="402" t="s">
        <v>69</v>
      </c>
      <c r="D43" s="492">
        <v>24</v>
      </c>
      <c r="E43" s="492"/>
      <c r="F43" s="493"/>
      <c r="G43" s="494"/>
      <c r="H43" s="492"/>
      <c r="I43" s="492"/>
      <c r="J43" s="492">
        <v>56</v>
      </c>
      <c r="K43" s="492"/>
      <c r="L43" s="492"/>
      <c r="M43" s="492"/>
      <c r="N43" s="492"/>
      <c r="O43" s="490"/>
    </row>
    <row r="44" spans="1:15" s="406" customFormat="1" ht="50" customHeight="1" x14ac:dyDescent="0.2">
      <c r="A44" s="531" t="s">
        <v>601</v>
      </c>
      <c r="B44" s="525" t="s">
        <v>602</v>
      </c>
      <c r="C44" s="402" t="s">
        <v>69</v>
      </c>
      <c r="D44" s="492">
        <v>20</v>
      </c>
      <c r="E44" s="492"/>
      <c r="F44" s="493"/>
      <c r="G44" s="494"/>
      <c r="H44" s="492"/>
      <c r="I44" s="492"/>
      <c r="J44" s="492">
        <v>20</v>
      </c>
      <c r="K44" s="498"/>
      <c r="L44" s="492"/>
      <c r="M44" s="498"/>
      <c r="N44" s="492"/>
      <c r="O44" s="497"/>
    </row>
    <row r="45" spans="1:15" s="406" customFormat="1" ht="66.75" customHeight="1" x14ac:dyDescent="0.2">
      <c r="A45" s="531" t="s">
        <v>1776</v>
      </c>
      <c r="B45" s="525" t="s">
        <v>1009</v>
      </c>
      <c r="C45" s="402" t="s">
        <v>69</v>
      </c>
      <c r="D45" s="492">
        <v>6</v>
      </c>
      <c r="E45" s="492"/>
      <c r="F45" s="493"/>
      <c r="G45" s="494"/>
      <c r="H45" s="492"/>
      <c r="I45" s="492"/>
      <c r="J45" s="492">
        <v>14</v>
      </c>
      <c r="K45" s="498"/>
      <c r="L45" s="492"/>
      <c r="M45" s="492"/>
      <c r="N45" s="492"/>
      <c r="O45" s="497"/>
    </row>
    <row r="46" spans="1:15" s="406" customFormat="1" ht="65.25" customHeight="1" x14ac:dyDescent="0.2">
      <c r="A46" s="489" t="s">
        <v>1758</v>
      </c>
      <c r="B46" s="521" t="s">
        <v>433</v>
      </c>
      <c r="C46" s="402" t="s">
        <v>69</v>
      </c>
      <c r="D46" s="492"/>
      <c r="E46" s="492"/>
      <c r="F46" s="493"/>
      <c r="G46" s="494"/>
      <c r="H46" s="492"/>
      <c r="I46" s="492"/>
      <c r="J46" s="492"/>
      <c r="K46" s="498"/>
      <c r="L46" s="492">
        <v>5</v>
      </c>
      <c r="M46" s="492">
        <v>5</v>
      </c>
      <c r="N46" s="492"/>
      <c r="O46" s="497"/>
    </row>
    <row r="47" spans="1:15" s="406" customFormat="1" ht="59" customHeight="1" x14ac:dyDescent="0.2">
      <c r="A47" s="489" t="s">
        <v>926</v>
      </c>
      <c r="B47" s="521" t="s">
        <v>189</v>
      </c>
      <c r="C47" s="402" t="s">
        <v>69</v>
      </c>
      <c r="D47" s="492"/>
      <c r="E47" s="492"/>
      <c r="F47" s="493"/>
      <c r="G47" s="494"/>
      <c r="H47" s="492"/>
      <c r="I47" s="492"/>
      <c r="J47" s="492"/>
      <c r="K47" s="492">
        <v>10</v>
      </c>
      <c r="L47" s="492"/>
      <c r="M47" s="492">
        <v>10</v>
      </c>
      <c r="N47" s="492"/>
      <c r="O47" s="497"/>
    </row>
    <row r="48" spans="1:15" s="406" customFormat="1" ht="42" customHeight="1" x14ac:dyDescent="0.2">
      <c r="A48" s="489" t="s">
        <v>927</v>
      </c>
      <c r="B48" s="521" t="s">
        <v>928</v>
      </c>
      <c r="C48" s="402" t="s">
        <v>69</v>
      </c>
      <c r="D48" s="492"/>
      <c r="E48" s="492"/>
      <c r="F48" s="493"/>
      <c r="G48" s="494"/>
      <c r="H48" s="492"/>
      <c r="I48" s="492"/>
      <c r="J48" s="492"/>
      <c r="K48" s="492">
        <v>10</v>
      </c>
      <c r="L48" s="492"/>
      <c r="M48" s="492">
        <v>10</v>
      </c>
      <c r="N48" s="492"/>
      <c r="O48" s="408"/>
    </row>
    <row r="49" spans="1:15" s="406" customFormat="1" ht="42" customHeight="1" x14ac:dyDescent="0.2">
      <c r="A49" s="531" t="s">
        <v>1358</v>
      </c>
      <c r="B49" s="521" t="s">
        <v>878</v>
      </c>
      <c r="C49" s="402" t="s">
        <v>69</v>
      </c>
      <c r="D49" s="492"/>
      <c r="E49" s="492"/>
      <c r="F49" s="493"/>
      <c r="G49" s="494"/>
      <c r="H49" s="492"/>
      <c r="I49" s="492"/>
      <c r="J49" s="492"/>
      <c r="K49" s="492">
        <v>10</v>
      </c>
      <c r="L49" s="492"/>
      <c r="M49" s="492">
        <v>10</v>
      </c>
      <c r="N49" s="492"/>
    </row>
    <row r="50" spans="1:15" s="406" customFormat="1" ht="42" customHeight="1" x14ac:dyDescent="0.2">
      <c r="A50" s="531" t="s">
        <v>1669</v>
      </c>
      <c r="B50" s="525" t="s">
        <v>1670</v>
      </c>
      <c r="C50" s="402" t="s">
        <v>69</v>
      </c>
      <c r="D50" s="492">
        <v>20</v>
      </c>
      <c r="E50" s="492"/>
      <c r="F50" s="493"/>
      <c r="G50" s="494"/>
      <c r="H50" s="492"/>
      <c r="I50" s="492"/>
      <c r="J50" s="492">
        <v>20</v>
      </c>
      <c r="K50" s="492"/>
      <c r="L50" s="492"/>
      <c r="M50" s="492"/>
      <c r="N50" s="492"/>
    </row>
    <row r="51" spans="1:15" s="406" customFormat="1" ht="42" customHeight="1" x14ac:dyDescent="0.2">
      <c r="A51" s="531" t="s">
        <v>546</v>
      </c>
      <c r="B51" s="525" t="s">
        <v>1328</v>
      </c>
      <c r="C51" s="402" t="s">
        <v>69</v>
      </c>
      <c r="D51" s="492"/>
      <c r="E51" s="492"/>
      <c r="F51" s="493"/>
      <c r="G51" s="494"/>
      <c r="H51" s="492">
        <v>6</v>
      </c>
      <c r="I51" s="492"/>
      <c r="J51" s="492">
        <v>34</v>
      </c>
      <c r="K51" s="492"/>
      <c r="L51" s="492"/>
      <c r="M51" s="492"/>
      <c r="N51" s="492"/>
    </row>
    <row r="52" spans="1:15" s="406" customFormat="1" ht="42" customHeight="1" x14ac:dyDescent="0.2">
      <c r="A52" s="531" t="s">
        <v>1671</v>
      </c>
      <c r="B52" s="525" t="s">
        <v>1672</v>
      </c>
      <c r="C52" s="402" t="s">
        <v>69</v>
      </c>
      <c r="D52" s="492"/>
      <c r="E52" s="492"/>
      <c r="F52" s="493"/>
      <c r="G52" s="494"/>
      <c r="H52" s="492">
        <v>6</v>
      </c>
      <c r="I52" s="492"/>
      <c r="J52" s="492">
        <v>34</v>
      </c>
      <c r="K52" s="492"/>
      <c r="L52" s="492"/>
      <c r="M52" s="492"/>
      <c r="N52" s="492"/>
    </row>
    <row r="53" spans="1:15" s="406" customFormat="1" ht="42" customHeight="1" x14ac:dyDescent="0.2">
      <c r="A53" s="531" t="s">
        <v>1673</v>
      </c>
      <c r="B53" s="525" t="s">
        <v>1672</v>
      </c>
      <c r="C53" s="402" t="s">
        <v>69</v>
      </c>
      <c r="D53" s="492">
        <v>8</v>
      </c>
      <c r="E53" s="492"/>
      <c r="F53" s="493">
        <v>12</v>
      </c>
      <c r="G53" s="494">
        <v>20</v>
      </c>
      <c r="H53" s="492"/>
      <c r="I53" s="492"/>
      <c r="J53" s="498"/>
      <c r="K53" s="492"/>
      <c r="L53" s="492"/>
      <c r="M53" s="492"/>
      <c r="N53" s="492"/>
    </row>
    <row r="54" spans="1:15" s="406" customFormat="1" ht="42" customHeight="1" x14ac:dyDescent="0.2">
      <c r="A54" s="489" t="s">
        <v>941</v>
      </c>
      <c r="B54" s="521" t="s">
        <v>942</v>
      </c>
      <c r="C54" s="402" t="s">
        <v>69</v>
      </c>
      <c r="D54" s="492"/>
      <c r="E54" s="492"/>
      <c r="F54" s="495"/>
      <c r="G54" s="494"/>
      <c r="H54" s="492"/>
      <c r="I54" s="492">
        <v>10</v>
      </c>
      <c r="J54" s="492">
        <v>10</v>
      </c>
      <c r="K54" s="492"/>
      <c r="L54" s="492"/>
      <c r="M54" s="492"/>
      <c r="N54" s="492"/>
      <c r="O54" s="408"/>
    </row>
    <row r="55" spans="1:15" s="406" customFormat="1" ht="42" customHeight="1" x14ac:dyDescent="0.2">
      <c r="A55" s="489" t="s">
        <v>2511</v>
      </c>
      <c r="B55" s="295" t="s">
        <v>1811</v>
      </c>
      <c r="C55" s="402" t="s">
        <v>69</v>
      </c>
      <c r="D55" s="492">
        <v>10</v>
      </c>
      <c r="E55" s="492"/>
      <c r="F55" s="495"/>
      <c r="G55" s="494"/>
      <c r="H55" s="492"/>
      <c r="I55" s="492">
        <v>25</v>
      </c>
      <c r="J55" s="492">
        <v>90</v>
      </c>
      <c r="K55" s="492"/>
      <c r="L55" s="492"/>
      <c r="M55" s="492"/>
      <c r="N55" s="492"/>
      <c r="O55" s="408"/>
    </row>
    <row r="56" spans="1:15" s="406" customFormat="1" ht="42" customHeight="1" x14ac:dyDescent="0.2">
      <c r="A56" s="293" t="s">
        <v>974</v>
      </c>
      <c r="B56" s="295" t="s">
        <v>975</v>
      </c>
      <c r="C56" s="402" t="s">
        <v>69</v>
      </c>
      <c r="D56" s="492"/>
      <c r="E56" s="492"/>
      <c r="F56" s="495"/>
      <c r="G56" s="494"/>
      <c r="H56" s="492"/>
      <c r="I56" s="492"/>
      <c r="J56" s="492"/>
      <c r="K56" s="492">
        <v>10</v>
      </c>
      <c r="L56" s="492"/>
      <c r="M56" s="492">
        <v>10</v>
      </c>
      <c r="N56" s="492"/>
      <c r="O56" s="408"/>
    </row>
    <row r="57" spans="1:15" s="406" customFormat="1" ht="45.75" customHeight="1" x14ac:dyDescent="0.2">
      <c r="A57" s="293" t="s">
        <v>3547</v>
      </c>
      <c r="B57" s="295" t="s">
        <v>3548</v>
      </c>
      <c r="C57" s="402" t="s">
        <v>69</v>
      </c>
      <c r="D57" s="492"/>
      <c r="E57" s="492"/>
      <c r="F57" s="495"/>
      <c r="G57" s="494"/>
      <c r="H57" s="492"/>
      <c r="I57" s="492"/>
      <c r="J57" s="492"/>
      <c r="K57" s="492">
        <v>10</v>
      </c>
      <c r="L57" s="492"/>
      <c r="M57" s="492">
        <v>10</v>
      </c>
      <c r="N57" s="492"/>
      <c r="O57" s="408"/>
    </row>
    <row r="58" spans="1:15" s="406" customFormat="1" ht="42" customHeight="1" x14ac:dyDescent="0.2">
      <c r="A58" s="293" t="s">
        <v>3549</v>
      </c>
      <c r="B58" s="295" t="s">
        <v>3550</v>
      </c>
      <c r="C58" s="402" t="s">
        <v>69</v>
      </c>
      <c r="D58" s="492"/>
      <c r="E58" s="492"/>
      <c r="F58" s="495"/>
      <c r="G58" s="494"/>
      <c r="H58" s="492"/>
      <c r="I58" s="492"/>
      <c r="J58" s="492"/>
      <c r="K58" s="492">
        <v>10</v>
      </c>
      <c r="L58" s="492"/>
      <c r="M58" s="492">
        <v>10</v>
      </c>
      <c r="N58" s="492"/>
      <c r="O58" s="408"/>
    </row>
    <row r="59" spans="1:15" s="406" customFormat="1" ht="42" customHeight="1" x14ac:dyDescent="0.2">
      <c r="A59" s="293" t="s">
        <v>3551</v>
      </c>
      <c r="B59" s="295" t="s">
        <v>3552</v>
      </c>
      <c r="C59" s="402" t="s">
        <v>69</v>
      </c>
      <c r="D59" s="492"/>
      <c r="E59" s="492"/>
      <c r="F59" s="495"/>
      <c r="G59" s="494"/>
      <c r="H59" s="492"/>
      <c r="I59" s="492">
        <v>10</v>
      </c>
      <c r="J59" s="492">
        <v>10</v>
      </c>
      <c r="K59" s="492"/>
      <c r="L59" s="492"/>
      <c r="M59" s="492"/>
      <c r="N59" s="492"/>
      <c r="O59" s="408"/>
    </row>
    <row r="60" spans="1:15" s="406" customFormat="1" ht="42" customHeight="1" x14ac:dyDescent="0.2">
      <c r="A60" s="531" t="s">
        <v>1359</v>
      </c>
      <c r="B60" s="525" t="s">
        <v>1360</v>
      </c>
      <c r="C60" s="402" t="s">
        <v>69</v>
      </c>
      <c r="D60" s="492"/>
      <c r="E60" s="492"/>
      <c r="F60" s="493"/>
      <c r="G60" s="494"/>
      <c r="H60" s="492"/>
      <c r="I60" s="492"/>
      <c r="J60" s="492"/>
      <c r="K60" s="492">
        <v>10</v>
      </c>
      <c r="L60" s="492"/>
      <c r="M60" s="492">
        <v>10</v>
      </c>
      <c r="N60" s="492"/>
      <c r="O60" s="408"/>
    </row>
    <row r="61" spans="1:15" s="406" customFormat="1" ht="42" customHeight="1" x14ac:dyDescent="0.2">
      <c r="A61" s="531" t="s">
        <v>1361</v>
      </c>
      <c r="B61" s="525" t="s">
        <v>1362</v>
      </c>
      <c r="C61" s="402" t="s">
        <v>69</v>
      </c>
      <c r="D61" s="492"/>
      <c r="E61" s="492"/>
      <c r="F61" s="493"/>
      <c r="G61" s="494"/>
      <c r="H61" s="492"/>
      <c r="I61" s="492"/>
      <c r="J61" s="492"/>
      <c r="K61" s="492">
        <v>10</v>
      </c>
      <c r="L61" s="492"/>
      <c r="M61" s="492">
        <v>10</v>
      </c>
      <c r="N61" s="492"/>
      <c r="O61" s="497"/>
    </row>
    <row r="62" spans="1:15" s="406" customFormat="1" ht="42" customHeight="1" x14ac:dyDescent="0.2">
      <c r="A62" s="531" t="s">
        <v>1363</v>
      </c>
      <c r="B62" s="525" t="s">
        <v>2064</v>
      </c>
      <c r="C62" s="402" t="s">
        <v>69</v>
      </c>
      <c r="D62" s="492">
        <v>15</v>
      </c>
      <c r="E62" s="492"/>
      <c r="F62" s="493"/>
      <c r="G62" s="494"/>
      <c r="H62" s="492"/>
      <c r="I62" s="492"/>
      <c r="J62" s="492"/>
      <c r="K62" s="492">
        <v>40</v>
      </c>
      <c r="L62" s="492"/>
      <c r="M62" s="492">
        <v>40</v>
      </c>
      <c r="N62" s="492" t="s">
        <v>1761</v>
      </c>
      <c r="O62" s="497"/>
    </row>
    <row r="63" spans="1:15" s="406" customFormat="1" ht="42" customHeight="1" x14ac:dyDescent="0.2">
      <c r="A63" s="531" t="s">
        <v>3553</v>
      </c>
      <c r="B63" s="525" t="s">
        <v>3554</v>
      </c>
      <c r="C63" s="402" t="s">
        <v>69</v>
      </c>
      <c r="D63" s="492"/>
      <c r="E63" s="492"/>
      <c r="F63" s="493"/>
      <c r="G63" s="494"/>
      <c r="H63" s="492"/>
      <c r="I63" s="492"/>
      <c r="J63" s="492"/>
      <c r="K63" s="492">
        <v>10</v>
      </c>
      <c r="L63" s="492"/>
      <c r="M63" s="492">
        <v>10</v>
      </c>
      <c r="N63" s="492"/>
      <c r="O63" s="497"/>
    </row>
    <row r="64" spans="1:15" s="406" customFormat="1" ht="52.5" customHeight="1" x14ac:dyDescent="0.2">
      <c r="A64" s="531" t="s">
        <v>4123</v>
      </c>
      <c r="B64" s="521" t="s">
        <v>4004</v>
      </c>
      <c r="C64" s="402" t="s">
        <v>69</v>
      </c>
      <c r="D64" s="492"/>
      <c r="E64" s="492"/>
      <c r="F64" s="493"/>
      <c r="G64" s="494"/>
      <c r="H64" s="492"/>
      <c r="I64" s="492"/>
      <c r="J64" s="492">
        <v>10</v>
      </c>
      <c r="K64" s="492">
        <v>10</v>
      </c>
      <c r="L64" s="492"/>
      <c r="M64" s="492">
        <v>10</v>
      </c>
      <c r="N64" s="492"/>
      <c r="O64" s="497"/>
    </row>
    <row r="65" spans="1:15" s="406" customFormat="1" ht="42" customHeight="1" x14ac:dyDescent="0.2">
      <c r="A65" s="531" t="s">
        <v>2065</v>
      </c>
      <c r="B65" s="521" t="s">
        <v>1332</v>
      </c>
      <c r="C65" s="402" t="s">
        <v>69</v>
      </c>
      <c r="D65" s="492"/>
      <c r="E65" s="492"/>
      <c r="F65" s="493"/>
      <c r="G65" s="494"/>
      <c r="H65" s="492"/>
      <c r="I65" s="492">
        <v>10</v>
      </c>
      <c r="J65" s="492">
        <v>10</v>
      </c>
      <c r="K65" s="492"/>
      <c r="L65" s="492"/>
      <c r="M65" s="492"/>
      <c r="N65" s="492"/>
      <c r="O65" s="497"/>
    </row>
    <row r="66" spans="1:15" s="406" customFormat="1" ht="42" customHeight="1" x14ac:dyDescent="0.2">
      <c r="A66" s="531" t="s">
        <v>2066</v>
      </c>
      <c r="B66" s="521" t="s">
        <v>4004</v>
      </c>
      <c r="C66" s="402" t="s">
        <v>69</v>
      </c>
      <c r="D66" s="492"/>
      <c r="E66" s="492"/>
      <c r="F66" s="493"/>
      <c r="G66" s="494"/>
      <c r="H66" s="492"/>
      <c r="I66" s="492"/>
      <c r="J66" s="492"/>
      <c r="K66" s="492">
        <v>10</v>
      </c>
      <c r="L66" s="492"/>
      <c r="M66" s="492">
        <v>10</v>
      </c>
      <c r="N66" s="492"/>
      <c r="O66" s="497"/>
    </row>
    <row r="67" spans="1:15" s="406" customFormat="1" ht="42" customHeight="1" x14ac:dyDescent="0.2">
      <c r="A67" s="531" t="s">
        <v>2404</v>
      </c>
      <c r="B67" s="521" t="s">
        <v>1357</v>
      </c>
      <c r="C67" s="402" t="s">
        <v>69</v>
      </c>
      <c r="D67" s="492">
        <v>5</v>
      </c>
      <c r="E67" s="492"/>
      <c r="F67" s="493"/>
      <c r="G67" s="494"/>
      <c r="H67" s="492"/>
      <c r="I67" s="492"/>
      <c r="J67" s="492"/>
      <c r="K67" s="492">
        <v>5</v>
      </c>
      <c r="L67" s="492"/>
      <c r="M67" s="492">
        <v>5</v>
      </c>
      <c r="N67" s="492"/>
      <c r="O67" s="497"/>
    </row>
    <row r="68" spans="1:15" s="406" customFormat="1" ht="42" customHeight="1" x14ac:dyDescent="0.2">
      <c r="A68" s="531" t="s">
        <v>3555</v>
      </c>
      <c r="B68" s="521" t="s">
        <v>3556</v>
      </c>
      <c r="C68" s="402" t="s">
        <v>69</v>
      </c>
      <c r="D68" s="492"/>
      <c r="E68" s="492"/>
      <c r="F68" s="493"/>
      <c r="G68" s="494"/>
      <c r="H68" s="492"/>
      <c r="I68" s="492"/>
      <c r="J68" s="492"/>
      <c r="K68" s="492">
        <v>10</v>
      </c>
      <c r="L68" s="492"/>
      <c r="M68" s="492">
        <v>10</v>
      </c>
      <c r="N68" s="492"/>
      <c r="O68" s="497"/>
    </row>
    <row r="69" spans="1:15" s="406" customFormat="1" ht="42" customHeight="1" x14ac:dyDescent="0.2">
      <c r="A69" s="531" t="s">
        <v>3557</v>
      </c>
      <c r="B69" s="521" t="s">
        <v>3558</v>
      </c>
      <c r="C69" s="402" t="s">
        <v>69</v>
      </c>
      <c r="D69" s="492"/>
      <c r="E69" s="492"/>
      <c r="F69" s="493"/>
      <c r="G69" s="494"/>
      <c r="H69" s="492"/>
      <c r="I69" s="492"/>
      <c r="J69" s="492"/>
      <c r="K69" s="492">
        <v>10</v>
      </c>
      <c r="L69" s="492"/>
      <c r="M69" s="492">
        <v>10</v>
      </c>
      <c r="N69" s="492"/>
      <c r="O69" s="497"/>
    </row>
    <row r="70" spans="1:15" s="406" customFormat="1" ht="42" customHeight="1" x14ac:dyDescent="0.2">
      <c r="A70" s="531" t="s">
        <v>2544</v>
      </c>
      <c r="B70" s="521" t="s">
        <v>2545</v>
      </c>
      <c r="C70" s="402" t="s">
        <v>69</v>
      </c>
      <c r="D70" s="492"/>
      <c r="E70" s="492"/>
      <c r="F70" s="493"/>
      <c r="G70" s="494"/>
      <c r="H70" s="498">
        <v>6</v>
      </c>
      <c r="I70" s="492">
        <v>10</v>
      </c>
      <c r="J70" s="492">
        <v>10</v>
      </c>
      <c r="K70" s="492"/>
      <c r="L70" s="492"/>
      <c r="M70" s="492"/>
      <c r="N70" s="492"/>
      <c r="O70" s="497"/>
    </row>
    <row r="71" spans="1:15" s="406" customFormat="1" ht="42" customHeight="1" x14ac:dyDescent="0.2">
      <c r="A71" s="531" t="s">
        <v>3559</v>
      </c>
      <c r="B71" s="521" t="s">
        <v>3560</v>
      </c>
      <c r="C71" s="402" t="s">
        <v>69</v>
      </c>
      <c r="D71" s="492"/>
      <c r="E71" s="492"/>
      <c r="F71" s="493"/>
      <c r="G71" s="494"/>
      <c r="H71" s="492"/>
      <c r="I71" s="492"/>
      <c r="J71" s="492"/>
      <c r="K71" s="492">
        <v>10</v>
      </c>
      <c r="L71" s="492"/>
      <c r="M71" s="492">
        <v>10</v>
      </c>
      <c r="N71" s="492"/>
      <c r="O71" s="497"/>
    </row>
    <row r="72" spans="1:15" s="406" customFormat="1" ht="42" customHeight="1" x14ac:dyDescent="0.2">
      <c r="A72" s="531" t="s">
        <v>3561</v>
      </c>
      <c r="B72" s="521" t="s">
        <v>3562</v>
      </c>
      <c r="C72" s="402" t="s">
        <v>69</v>
      </c>
      <c r="D72" s="492"/>
      <c r="E72" s="492"/>
      <c r="F72" s="493"/>
      <c r="G72" s="494"/>
      <c r="H72" s="492"/>
      <c r="I72" s="492"/>
      <c r="J72" s="492"/>
      <c r="K72" s="492">
        <v>10</v>
      </c>
      <c r="L72" s="492"/>
      <c r="M72" s="492">
        <v>10</v>
      </c>
      <c r="N72" s="492" t="s">
        <v>3591</v>
      </c>
      <c r="O72" s="497"/>
    </row>
    <row r="73" spans="1:15" s="406" customFormat="1" ht="42" customHeight="1" x14ac:dyDescent="0.2">
      <c r="A73" s="531" t="s">
        <v>213</v>
      </c>
      <c r="B73" s="521" t="s">
        <v>618</v>
      </c>
      <c r="C73" s="402" t="s">
        <v>69</v>
      </c>
      <c r="D73" s="492"/>
      <c r="E73" s="492"/>
      <c r="F73" s="493"/>
      <c r="G73" s="494"/>
      <c r="H73" s="492">
        <v>9</v>
      </c>
      <c r="I73" s="492"/>
      <c r="J73" s="492">
        <v>11</v>
      </c>
      <c r="K73" s="492"/>
      <c r="L73" s="492"/>
      <c r="M73" s="492"/>
      <c r="N73" s="492"/>
      <c r="O73" s="497"/>
    </row>
    <row r="74" spans="1:15" s="406" customFormat="1" ht="42" customHeight="1" x14ac:dyDescent="0.2">
      <c r="A74" s="531" t="s">
        <v>3563</v>
      </c>
      <c r="B74" s="521" t="s">
        <v>3560</v>
      </c>
      <c r="C74" s="402" t="s">
        <v>69</v>
      </c>
      <c r="D74" s="492"/>
      <c r="E74" s="492"/>
      <c r="F74" s="493"/>
      <c r="G74" s="494"/>
      <c r="H74" s="492"/>
      <c r="I74" s="492"/>
      <c r="J74" s="492"/>
      <c r="K74" s="492">
        <v>10</v>
      </c>
      <c r="L74" s="492"/>
      <c r="M74" s="492">
        <v>10</v>
      </c>
      <c r="N74" s="492"/>
      <c r="O74" s="497"/>
    </row>
    <row r="75" spans="1:15" s="406" customFormat="1" ht="42" customHeight="1" x14ac:dyDescent="0.2">
      <c r="A75" s="531" t="s">
        <v>4005</v>
      </c>
      <c r="B75" s="521" t="s">
        <v>4006</v>
      </c>
      <c r="C75" s="402" t="s">
        <v>69</v>
      </c>
      <c r="D75" s="492"/>
      <c r="E75" s="492"/>
      <c r="F75" s="493"/>
      <c r="G75" s="494"/>
      <c r="H75" s="492"/>
      <c r="I75" s="492"/>
      <c r="J75" s="492"/>
      <c r="K75" s="492">
        <v>10</v>
      </c>
      <c r="L75" s="492"/>
      <c r="M75" s="492">
        <v>10</v>
      </c>
      <c r="N75" s="492"/>
      <c r="O75" s="497"/>
    </row>
    <row r="76" spans="1:15" s="406" customFormat="1" ht="42" customHeight="1" x14ac:dyDescent="0.2">
      <c r="A76" s="531" t="s">
        <v>1290</v>
      </c>
      <c r="B76" s="525" t="s">
        <v>231</v>
      </c>
      <c r="C76" s="402" t="s">
        <v>223</v>
      </c>
      <c r="D76" s="492">
        <v>24</v>
      </c>
      <c r="E76" s="492"/>
      <c r="F76" s="493">
        <v>6</v>
      </c>
      <c r="G76" s="494"/>
      <c r="H76" s="498"/>
      <c r="I76" s="492"/>
      <c r="J76" s="498"/>
      <c r="K76" s="492"/>
      <c r="L76" s="492"/>
      <c r="M76" s="492"/>
      <c r="N76" s="492"/>
      <c r="O76" s="497"/>
    </row>
    <row r="77" spans="1:15" s="406" customFormat="1" ht="42" customHeight="1" x14ac:dyDescent="0.2">
      <c r="A77" s="531" t="s">
        <v>1061</v>
      </c>
      <c r="B77" s="525" t="s">
        <v>1062</v>
      </c>
      <c r="C77" s="402" t="s">
        <v>223</v>
      </c>
      <c r="D77" s="492"/>
      <c r="E77" s="492"/>
      <c r="F77" s="493"/>
      <c r="G77" s="494"/>
      <c r="H77" s="492">
        <v>6</v>
      </c>
      <c r="I77" s="492">
        <v>14</v>
      </c>
      <c r="J77" s="492"/>
      <c r="K77" s="492"/>
      <c r="L77" s="492"/>
      <c r="M77" s="492"/>
      <c r="N77" s="492"/>
      <c r="O77" s="497"/>
    </row>
    <row r="78" spans="1:15" s="406" customFormat="1" ht="42" customHeight="1" x14ac:dyDescent="0.2">
      <c r="A78" s="531" t="s">
        <v>2628</v>
      </c>
      <c r="B78" s="525" t="s">
        <v>1035</v>
      </c>
      <c r="C78" s="402" t="s">
        <v>223</v>
      </c>
      <c r="D78" s="492">
        <v>6</v>
      </c>
      <c r="E78" s="492"/>
      <c r="F78" s="493"/>
      <c r="G78" s="494"/>
      <c r="H78" s="492"/>
      <c r="I78" s="492"/>
      <c r="J78" s="492">
        <v>14</v>
      </c>
      <c r="K78" s="492"/>
      <c r="L78" s="492"/>
      <c r="M78" s="492"/>
      <c r="N78" s="492"/>
      <c r="O78" s="497"/>
    </row>
    <row r="79" spans="1:15" s="406" customFormat="1" ht="42" customHeight="1" x14ac:dyDescent="0.2">
      <c r="A79" s="531" t="s">
        <v>603</v>
      </c>
      <c r="B79" s="525" t="s">
        <v>2405</v>
      </c>
      <c r="C79" s="402" t="s">
        <v>223</v>
      </c>
      <c r="D79" s="492"/>
      <c r="E79" s="492"/>
      <c r="F79" s="493"/>
      <c r="G79" s="494"/>
      <c r="H79" s="492">
        <v>10</v>
      </c>
      <c r="I79" s="492"/>
      <c r="J79" s="492">
        <v>20</v>
      </c>
      <c r="K79" s="492"/>
      <c r="L79" s="492"/>
      <c r="M79" s="492"/>
      <c r="N79" s="492"/>
      <c r="O79" s="497"/>
    </row>
    <row r="80" spans="1:15" s="406" customFormat="1" ht="42" customHeight="1" x14ac:dyDescent="0.2">
      <c r="A80" s="531" t="s">
        <v>604</v>
      </c>
      <c r="B80" s="525" t="s">
        <v>356</v>
      </c>
      <c r="C80" s="402" t="s">
        <v>223</v>
      </c>
      <c r="D80" s="492">
        <v>22</v>
      </c>
      <c r="E80" s="492"/>
      <c r="F80" s="493"/>
      <c r="G80" s="494"/>
      <c r="H80" s="492">
        <v>6</v>
      </c>
      <c r="I80" s="492"/>
      <c r="J80" s="492">
        <v>12</v>
      </c>
      <c r="K80" s="492"/>
      <c r="L80" s="492"/>
      <c r="M80" s="492"/>
      <c r="N80" s="492"/>
      <c r="O80" s="497"/>
    </row>
    <row r="81" spans="1:15" s="406" customFormat="1" ht="42" customHeight="1" x14ac:dyDescent="0.2">
      <c r="A81" s="531" t="s">
        <v>264</v>
      </c>
      <c r="B81" s="525" t="s">
        <v>1674</v>
      </c>
      <c r="C81" s="402" t="s">
        <v>223</v>
      </c>
      <c r="D81" s="492">
        <v>20</v>
      </c>
      <c r="E81" s="492"/>
      <c r="F81" s="493"/>
      <c r="G81" s="494"/>
      <c r="H81" s="492"/>
      <c r="I81" s="492"/>
      <c r="J81" s="492">
        <v>15</v>
      </c>
      <c r="K81" s="498"/>
      <c r="L81" s="492"/>
      <c r="M81" s="498"/>
      <c r="N81" s="492"/>
      <c r="O81" s="497"/>
    </row>
    <row r="82" spans="1:15" s="406" customFormat="1" ht="42" customHeight="1" x14ac:dyDescent="0.2">
      <c r="A82" s="443" t="s">
        <v>929</v>
      </c>
      <c r="B82" s="521" t="s">
        <v>620</v>
      </c>
      <c r="C82" s="402" t="s">
        <v>223</v>
      </c>
      <c r="D82" s="492"/>
      <c r="E82" s="492"/>
      <c r="F82" s="493"/>
      <c r="G82" s="494"/>
      <c r="H82" s="492"/>
      <c r="I82" s="492"/>
      <c r="J82" s="492"/>
      <c r="K82" s="492">
        <v>10</v>
      </c>
      <c r="L82" s="492"/>
      <c r="M82" s="492">
        <v>10</v>
      </c>
      <c r="N82" s="492" t="s">
        <v>1761</v>
      </c>
    </row>
    <row r="83" spans="1:15" s="406" customFormat="1" ht="42" customHeight="1" x14ac:dyDescent="0.2">
      <c r="A83" s="531" t="s">
        <v>333</v>
      </c>
      <c r="B83" s="525" t="s">
        <v>1438</v>
      </c>
      <c r="C83" s="402" t="s">
        <v>223</v>
      </c>
      <c r="D83" s="492">
        <v>15</v>
      </c>
      <c r="E83" s="492"/>
      <c r="F83" s="495"/>
      <c r="G83" s="494"/>
      <c r="H83" s="498"/>
      <c r="I83" s="492"/>
      <c r="J83" s="492">
        <v>45</v>
      </c>
      <c r="K83" s="492"/>
      <c r="L83" s="492"/>
      <c r="M83" s="492"/>
      <c r="N83" s="492"/>
      <c r="O83" s="497"/>
    </row>
    <row r="84" spans="1:15" s="406" customFormat="1" ht="42" customHeight="1" x14ac:dyDescent="0.2">
      <c r="A84" s="531" t="s">
        <v>2219</v>
      </c>
      <c r="B84" s="525" t="s">
        <v>859</v>
      </c>
      <c r="C84" s="402" t="s">
        <v>223</v>
      </c>
      <c r="D84" s="492"/>
      <c r="E84" s="492"/>
      <c r="F84" s="493"/>
      <c r="G84" s="494"/>
      <c r="H84" s="492"/>
      <c r="I84" s="492"/>
      <c r="J84" s="492"/>
      <c r="K84" s="492">
        <v>10</v>
      </c>
      <c r="L84" s="492"/>
      <c r="M84" s="492">
        <v>10</v>
      </c>
      <c r="N84" s="492"/>
    </row>
    <row r="85" spans="1:15" s="406" customFormat="1" ht="42" customHeight="1" x14ac:dyDescent="0.2">
      <c r="A85" s="531" t="s">
        <v>1675</v>
      </c>
      <c r="B85" s="525" t="s">
        <v>858</v>
      </c>
      <c r="C85" s="402" t="s">
        <v>223</v>
      </c>
      <c r="D85" s="492"/>
      <c r="E85" s="492"/>
      <c r="F85" s="493"/>
      <c r="G85" s="494"/>
      <c r="H85" s="492"/>
      <c r="I85" s="492"/>
      <c r="J85" s="492"/>
      <c r="K85" s="492">
        <v>10</v>
      </c>
      <c r="L85" s="492"/>
      <c r="M85" s="492">
        <v>10</v>
      </c>
      <c r="N85" s="492"/>
      <c r="O85" s="497"/>
    </row>
    <row r="86" spans="1:15" s="406" customFormat="1" ht="42" customHeight="1" x14ac:dyDescent="0.2">
      <c r="A86" s="531" t="s">
        <v>1676</v>
      </c>
      <c r="B86" s="525" t="s">
        <v>605</v>
      </c>
      <c r="C86" s="402" t="s">
        <v>223</v>
      </c>
      <c r="D86" s="492">
        <v>14</v>
      </c>
      <c r="E86" s="492"/>
      <c r="F86" s="493"/>
      <c r="G86" s="494"/>
      <c r="H86" s="492"/>
      <c r="I86" s="492"/>
      <c r="J86" s="492"/>
      <c r="K86" s="492"/>
      <c r="L86" s="492"/>
      <c r="M86" s="492">
        <v>10</v>
      </c>
      <c r="N86" s="492"/>
      <c r="O86" s="497"/>
    </row>
    <row r="87" spans="1:15" s="406" customFormat="1" ht="42" customHeight="1" x14ac:dyDescent="0.2">
      <c r="A87" s="531" t="s">
        <v>334</v>
      </c>
      <c r="B87" s="525" t="s">
        <v>335</v>
      </c>
      <c r="C87" s="402" t="s">
        <v>223</v>
      </c>
      <c r="D87" s="492"/>
      <c r="E87" s="492"/>
      <c r="F87" s="493"/>
      <c r="G87" s="494"/>
      <c r="H87" s="492">
        <v>6</v>
      </c>
      <c r="I87" s="492"/>
      <c r="J87" s="492">
        <v>34</v>
      </c>
      <c r="K87" s="492"/>
      <c r="L87" s="492"/>
      <c r="M87" s="492"/>
      <c r="N87" s="492"/>
      <c r="O87" s="497"/>
    </row>
    <row r="88" spans="1:15" s="406" customFormat="1" ht="42" customHeight="1" x14ac:dyDescent="0.2">
      <c r="A88" s="531" t="s">
        <v>1677</v>
      </c>
      <c r="B88" s="525" t="s">
        <v>357</v>
      </c>
      <c r="C88" s="402" t="s">
        <v>223</v>
      </c>
      <c r="D88" s="492"/>
      <c r="E88" s="492"/>
      <c r="F88" s="493"/>
      <c r="G88" s="494">
        <v>11</v>
      </c>
      <c r="H88" s="498"/>
      <c r="I88" s="492"/>
      <c r="J88" s="492">
        <v>20</v>
      </c>
      <c r="K88" s="492"/>
      <c r="L88" s="492"/>
      <c r="M88" s="492"/>
      <c r="N88" s="492"/>
      <c r="O88" s="497"/>
    </row>
    <row r="89" spans="1:15" s="406" customFormat="1" ht="42" customHeight="1" x14ac:dyDescent="0.2">
      <c r="A89" s="531" t="s">
        <v>857</v>
      </c>
      <c r="B89" s="291" t="s">
        <v>858</v>
      </c>
      <c r="C89" s="494" t="s">
        <v>223</v>
      </c>
      <c r="D89" s="492"/>
      <c r="E89" s="398"/>
      <c r="F89" s="399"/>
      <c r="G89" s="400"/>
      <c r="H89" s="398"/>
      <c r="I89" s="492"/>
      <c r="J89" s="398"/>
      <c r="K89" s="492">
        <v>10</v>
      </c>
      <c r="L89" s="398"/>
      <c r="M89" s="398">
        <v>10</v>
      </c>
      <c r="N89" s="492"/>
      <c r="O89" s="497"/>
    </row>
    <row r="90" spans="1:15" s="406" customFormat="1" ht="42" customHeight="1" x14ac:dyDescent="0.2">
      <c r="A90" s="531" t="s">
        <v>1374</v>
      </c>
      <c r="B90" s="291" t="s">
        <v>1375</v>
      </c>
      <c r="C90" s="402" t="s">
        <v>223</v>
      </c>
      <c r="D90" s="492"/>
      <c r="E90" s="398"/>
      <c r="F90" s="399"/>
      <c r="G90" s="400"/>
      <c r="H90" s="398"/>
      <c r="I90" s="492"/>
      <c r="J90" s="398"/>
      <c r="K90" s="492">
        <v>30</v>
      </c>
      <c r="L90" s="398"/>
      <c r="M90" s="398"/>
      <c r="N90" s="492" t="s">
        <v>1761</v>
      </c>
    </row>
    <row r="91" spans="1:15" s="406" customFormat="1" ht="42" customHeight="1" x14ac:dyDescent="0.2">
      <c r="A91" s="531" t="s">
        <v>1364</v>
      </c>
      <c r="B91" s="291" t="s">
        <v>1365</v>
      </c>
      <c r="C91" s="402" t="s">
        <v>223</v>
      </c>
      <c r="D91" s="492"/>
      <c r="E91" s="398"/>
      <c r="F91" s="399"/>
      <c r="G91" s="400"/>
      <c r="H91" s="398"/>
      <c r="I91" s="492"/>
      <c r="J91" s="398"/>
      <c r="K91" s="492">
        <v>10</v>
      </c>
      <c r="L91" s="398"/>
      <c r="M91" s="398">
        <v>10</v>
      </c>
      <c r="N91" s="492"/>
    </row>
    <row r="92" spans="1:15" s="406" customFormat="1" ht="42" customHeight="1" x14ac:dyDescent="0.2">
      <c r="A92" s="531" t="s">
        <v>2220</v>
      </c>
      <c r="B92" s="291" t="s">
        <v>859</v>
      </c>
      <c r="C92" s="402" t="s">
        <v>223</v>
      </c>
      <c r="D92" s="492"/>
      <c r="E92" s="398"/>
      <c r="F92" s="399"/>
      <c r="G92" s="400"/>
      <c r="H92" s="398"/>
      <c r="I92" s="492"/>
      <c r="J92" s="398"/>
      <c r="K92" s="492">
        <v>10</v>
      </c>
      <c r="L92" s="398"/>
      <c r="M92" s="398">
        <v>10</v>
      </c>
      <c r="N92" s="492"/>
    </row>
    <row r="93" spans="1:15" s="406" customFormat="1" ht="42" customHeight="1" x14ac:dyDescent="0.2">
      <c r="A93" s="531" t="s">
        <v>1366</v>
      </c>
      <c r="B93" s="291" t="s">
        <v>1367</v>
      </c>
      <c r="C93" s="402" t="s">
        <v>223</v>
      </c>
      <c r="D93" s="492"/>
      <c r="E93" s="398"/>
      <c r="F93" s="399"/>
      <c r="G93" s="400"/>
      <c r="H93" s="398"/>
      <c r="I93" s="492"/>
      <c r="J93" s="398"/>
      <c r="K93" s="492">
        <v>10</v>
      </c>
      <c r="L93" s="398"/>
      <c r="M93" s="398">
        <v>10</v>
      </c>
      <c r="N93" s="492"/>
      <c r="O93" s="497"/>
    </row>
    <row r="94" spans="1:15" s="406" customFormat="1" ht="42" customHeight="1" x14ac:dyDescent="0.2">
      <c r="A94" s="531" t="s">
        <v>1369</v>
      </c>
      <c r="B94" s="291" t="s">
        <v>1370</v>
      </c>
      <c r="C94" s="402" t="s">
        <v>223</v>
      </c>
      <c r="D94" s="492"/>
      <c r="E94" s="398"/>
      <c r="F94" s="399"/>
      <c r="G94" s="400"/>
      <c r="H94" s="398"/>
      <c r="I94" s="492"/>
      <c r="J94" s="398"/>
      <c r="K94" s="492">
        <v>10</v>
      </c>
      <c r="L94" s="398"/>
      <c r="M94" s="398">
        <v>10</v>
      </c>
      <c r="N94" s="492"/>
    </row>
    <row r="95" spans="1:15" s="406" customFormat="1" ht="42" customHeight="1" x14ac:dyDescent="0.2">
      <c r="A95" s="531" t="s">
        <v>1368</v>
      </c>
      <c r="B95" s="291" t="s">
        <v>1372</v>
      </c>
      <c r="C95" s="402" t="s">
        <v>223</v>
      </c>
      <c r="D95" s="492"/>
      <c r="E95" s="398"/>
      <c r="F95" s="399"/>
      <c r="G95" s="400"/>
      <c r="H95" s="398"/>
      <c r="I95" s="492"/>
      <c r="J95" s="398"/>
      <c r="K95" s="492">
        <v>10</v>
      </c>
      <c r="L95" s="398"/>
      <c r="M95" s="398">
        <v>10</v>
      </c>
      <c r="N95" s="492"/>
    </row>
    <row r="96" spans="1:15" s="406" customFormat="1" ht="42" customHeight="1" x14ac:dyDescent="0.2">
      <c r="A96" s="531" t="s">
        <v>1371</v>
      </c>
      <c r="B96" s="291" t="s">
        <v>1373</v>
      </c>
      <c r="C96" s="402" t="s">
        <v>223</v>
      </c>
      <c r="D96" s="492"/>
      <c r="E96" s="398"/>
      <c r="F96" s="399"/>
      <c r="G96" s="400"/>
      <c r="H96" s="398"/>
      <c r="I96" s="492"/>
      <c r="J96" s="398"/>
      <c r="K96" s="492">
        <v>10</v>
      </c>
      <c r="L96" s="398"/>
      <c r="M96" s="398">
        <v>10</v>
      </c>
      <c r="N96" s="492"/>
    </row>
    <row r="97" spans="1:14" s="406" customFormat="1" ht="42" customHeight="1" x14ac:dyDescent="0.2">
      <c r="A97" s="531" t="s">
        <v>1759</v>
      </c>
      <c r="B97" s="291" t="s">
        <v>1760</v>
      </c>
      <c r="C97" s="402" t="s">
        <v>223</v>
      </c>
      <c r="D97" s="492"/>
      <c r="E97" s="398"/>
      <c r="F97" s="399"/>
      <c r="G97" s="400"/>
      <c r="H97" s="398"/>
      <c r="I97" s="492"/>
      <c r="J97" s="398"/>
      <c r="K97" s="492">
        <v>10</v>
      </c>
      <c r="L97" s="398"/>
      <c r="M97" s="398"/>
      <c r="N97" s="492" t="s">
        <v>1761</v>
      </c>
    </row>
    <row r="98" spans="1:14" s="406" customFormat="1" ht="42" customHeight="1" x14ac:dyDescent="0.2">
      <c r="A98" s="531" t="s">
        <v>3808</v>
      </c>
      <c r="B98" s="291" t="s">
        <v>1554</v>
      </c>
      <c r="C98" s="402" t="s">
        <v>223</v>
      </c>
      <c r="D98" s="492">
        <v>6</v>
      </c>
      <c r="E98" s="398"/>
      <c r="F98" s="399"/>
      <c r="G98" s="400"/>
      <c r="H98" s="552">
        <v>6</v>
      </c>
      <c r="I98" s="492"/>
      <c r="J98" s="398">
        <v>14</v>
      </c>
      <c r="K98" s="492"/>
      <c r="L98" s="398"/>
      <c r="M98" s="398"/>
      <c r="N98" s="492"/>
    </row>
    <row r="99" spans="1:14" s="406" customFormat="1" ht="42" customHeight="1" x14ac:dyDescent="0.2">
      <c r="A99" s="531" t="s">
        <v>3383</v>
      </c>
      <c r="B99" s="291" t="s">
        <v>1915</v>
      </c>
      <c r="C99" s="402" t="s">
        <v>223</v>
      </c>
      <c r="D99" s="492"/>
      <c r="E99" s="398"/>
      <c r="F99" s="399"/>
      <c r="G99" s="400"/>
      <c r="H99" s="398"/>
      <c r="I99" s="492">
        <v>10</v>
      </c>
      <c r="J99" s="398">
        <v>10</v>
      </c>
      <c r="K99" s="492"/>
      <c r="L99" s="398"/>
      <c r="M99" s="398"/>
      <c r="N99" s="492"/>
    </row>
    <row r="100" spans="1:14" s="406" customFormat="1" ht="42" customHeight="1" x14ac:dyDescent="0.2">
      <c r="A100" s="531" t="s">
        <v>3740</v>
      </c>
      <c r="B100" s="291" t="s">
        <v>2067</v>
      </c>
      <c r="C100" s="402" t="s">
        <v>223</v>
      </c>
      <c r="D100" s="492"/>
      <c r="E100" s="398"/>
      <c r="F100" s="399"/>
      <c r="G100" s="400"/>
      <c r="H100" s="398"/>
      <c r="I100" s="492"/>
      <c r="J100" s="398"/>
      <c r="K100" s="492">
        <v>10</v>
      </c>
      <c r="L100" s="398"/>
      <c r="M100" s="398">
        <v>10</v>
      </c>
      <c r="N100" s="492"/>
    </row>
    <row r="101" spans="1:14" s="406" customFormat="1" ht="42" customHeight="1" x14ac:dyDescent="0.2">
      <c r="A101" s="531" t="s">
        <v>2068</v>
      </c>
      <c r="B101" s="291" t="s">
        <v>2069</v>
      </c>
      <c r="C101" s="402" t="s">
        <v>223</v>
      </c>
      <c r="D101" s="492"/>
      <c r="E101" s="398"/>
      <c r="F101" s="399"/>
      <c r="G101" s="400"/>
      <c r="H101" s="398"/>
      <c r="I101" s="492"/>
      <c r="J101" s="398"/>
      <c r="K101" s="492"/>
      <c r="L101" s="398">
        <v>5</v>
      </c>
      <c r="M101" s="398">
        <v>5</v>
      </c>
      <c r="N101" s="492"/>
    </row>
    <row r="102" spans="1:14" s="406" customFormat="1" ht="42" customHeight="1" x14ac:dyDescent="0.2">
      <c r="A102" s="531" t="s">
        <v>3564</v>
      </c>
      <c r="B102" s="291" t="s">
        <v>3565</v>
      </c>
      <c r="C102" s="402" t="s">
        <v>223</v>
      </c>
      <c r="D102" s="492"/>
      <c r="E102" s="398"/>
      <c r="F102" s="399"/>
      <c r="G102" s="400"/>
      <c r="H102" s="398"/>
      <c r="I102" s="492"/>
      <c r="J102" s="398"/>
      <c r="K102" s="492">
        <v>20</v>
      </c>
      <c r="L102" s="398"/>
      <c r="M102" s="398">
        <v>20</v>
      </c>
      <c r="N102" s="492"/>
    </row>
    <row r="103" spans="1:14" s="406" customFormat="1" ht="42" customHeight="1" x14ac:dyDescent="0.2">
      <c r="A103" s="531" t="s">
        <v>3566</v>
      </c>
      <c r="B103" s="291" t="s">
        <v>3567</v>
      </c>
      <c r="C103" s="402" t="s">
        <v>223</v>
      </c>
      <c r="D103" s="492"/>
      <c r="E103" s="398"/>
      <c r="F103" s="399"/>
      <c r="G103" s="400"/>
      <c r="H103" s="398"/>
      <c r="I103" s="492"/>
      <c r="J103" s="398"/>
      <c r="K103" s="492">
        <v>5</v>
      </c>
      <c r="L103" s="398"/>
      <c r="M103" s="398">
        <v>5</v>
      </c>
      <c r="N103" s="492"/>
    </row>
    <row r="104" spans="1:14" s="406" customFormat="1" ht="42" customHeight="1" x14ac:dyDescent="0.2">
      <c r="A104" s="531" t="s">
        <v>3568</v>
      </c>
      <c r="B104" s="291" t="s">
        <v>3569</v>
      </c>
      <c r="C104" s="402" t="s">
        <v>223</v>
      </c>
      <c r="D104" s="492"/>
      <c r="E104" s="398"/>
      <c r="F104" s="399"/>
      <c r="G104" s="400"/>
      <c r="H104" s="398"/>
      <c r="I104" s="492"/>
      <c r="J104" s="398"/>
      <c r="K104" s="492">
        <v>10</v>
      </c>
      <c r="L104" s="398"/>
      <c r="M104" s="398">
        <v>10</v>
      </c>
      <c r="N104" s="492"/>
    </row>
    <row r="105" spans="1:14" s="406" customFormat="1" ht="42" customHeight="1" x14ac:dyDescent="0.2">
      <c r="A105" s="531" t="s">
        <v>3570</v>
      </c>
      <c r="B105" s="291" t="s">
        <v>3571</v>
      </c>
      <c r="C105" s="402" t="s">
        <v>223</v>
      </c>
      <c r="D105" s="492"/>
      <c r="E105" s="398"/>
      <c r="F105" s="399"/>
      <c r="G105" s="400"/>
      <c r="H105" s="398"/>
      <c r="I105" s="492"/>
      <c r="J105" s="398"/>
      <c r="K105" s="492">
        <v>10</v>
      </c>
      <c r="L105" s="398"/>
      <c r="M105" s="398">
        <v>10</v>
      </c>
      <c r="N105" s="492"/>
    </row>
    <row r="106" spans="1:14" s="406" customFormat="1" ht="42" customHeight="1" x14ac:dyDescent="0.2">
      <c r="A106" s="531" t="s">
        <v>3572</v>
      </c>
      <c r="B106" s="291" t="s">
        <v>3573</v>
      </c>
      <c r="C106" s="402" t="s">
        <v>223</v>
      </c>
      <c r="D106" s="492"/>
      <c r="E106" s="398"/>
      <c r="F106" s="399"/>
      <c r="G106" s="400"/>
      <c r="H106" s="398"/>
      <c r="I106" s="492"/>
      <c r="J106" s="398"/>
      <c r="K106" s="492">
        <v>10</v>
      </c>
      <c r="L106" s="398"/>
      <c r="M106" s="398">
        <v>10</v>
      </c>
      <c r="N106" s="492"/>
    </row>
    <row r="107" spans="1:14" s="406" customFormat="1" ht="42" customHeight="1" x14ac:dyDescent="0.2">
      <c r="A107" s="531" t="s">
        <v>3574</v>
      </c>
      <c r="B107" s="291" t="s">
        <v>3575</v>
      </c>
      <c r="C107" s="402" t="s">
        <v>223</v>
      </c>
      <c r="D107" s="492"/>
      <c r="E107" s="398"/>
      <c r="F107" s="399"/>
      <c r="G107" s="400"/>
      <c r="H107" s="398"/>
      <c r="I107" s="492"/>
      <c r="J107" s="398"/>
      <c r="K107" s="492">
        <v>10</v>
      </c>
      <c r="L107" s="398"/>
      <c r="M107" s="398">
        <v>10</v>
      </c>
      <c r="N107" s="492"/>
    </row>
    <row r="108" spans="1:14" s="406" customFormat="1" ht="42" customHeight="1" x14ac:dyDescent="0.2">
      <c r="A108" s="531" t="s">
        <v>3837</v>
      </c>
      <c r="B108" s="291" t="s">
        <v>3838</v>
      </c>
      <c r="C108" s="402" t="s">
        <v>3839</v>
      </c>
      <c r="D108" s="492"/>
      <c r="E108" s="398"/>
      <c r="F108" s="399"/>
      <c r="G108" s="400"/>
      <c r="H108" s="398"/>
      <c r="I108" s="492"/>
      <c r="J108" s="398"/>
      <c r="K108" s="492">
        <v>10</v>
      </c>
      <c r="L108" s="398"/>
      <c r="M108" s="398">
        <v>10</v>
      </c>
      <c r="N108" s="492"/>
    </row>
    <row r="109" spans="1:14" s="406" customFormat="1" ht="42" customHeight="1" x14ac:dyDescent="0.2">
      <c r="A109" s="531" t="s">
        <v>3832</v>
      </c>
      <c r="B109" s="291" t="s">
        <v>3833</v>
      </c>
      <c r="C109" s="402" t="s">
        <v>223</v>
      </c>
      <c r="D109" s="492"/>
      <c r="E109" s="398"/>
      <c r="F109" s="399"/>
      <c r="G109" s="400"/>
      <c r="H109" s="398"/>
      <c r="I109" s="492"/>
      <c r="J109" s="398"/>
      <c r="K109" s="492">
        <v>10</v>
      </c>
      <c r="L109" s="398"/>
      <c r="M109" s="398">
        <v>10</v>
      </c>
      <c r="N109" s="492"/>
    </row>
    <row r="110" spans="1:14" s="406" customFormat="1" ht="68" customHeight="1" x14ac:dyDescent="0.2">
      <c r="A110" s="531" t="s">
        <v>830</v>
      </c>
      <c r="B110" s="525" t="s">
        <v>606</v>
      </c>
      <c r="C110" s="402" t="s">
        <v>71</v>
      </c>
      <c r="D110" s="492"/>
      <c r="E110" s="492"/>
      <c r="F110" s="493"/>
      <c r="G110" s="494"/>
      <c r="H110" s="492">
        <v>8</v>
      </c>
      <c r="I110" s="492"/>
      <c r="J110" s="492">
        <v>22</v>
      </c>
      <c r="K110" s="492"/>
      <c r="L110" s="492"/>
      <c r="M110" s="492"/>
      <c r="N110" s="492"/>
    </row>
    <row r="111" spans="1:14" s="406" customFormat="1" ht="42" customHeight="1" x14ac:dyDescent="0.2">
      <c r="A111" s="531" t="s">
        <v>1557</v>
      </c>
      <c r="B111" s="525" t="s">
        <v>1678</v>
      </c>
      <c r="C111" s="402" t="s">
        <v>71</v>
      </c>
      <c r="D111" s="492">
        <v>20</v>
      </c>
      <c r="E111" s="492"/>
      <c r="F111" s="493"/>
      <c r="G111" s="494"/>
      <c r="H111" s="492">
        <v>6</v>
      </c>
      <c r="I111" s="492">
        <v>13</v>
      </c>
      <c r="J111" s="492">
        <v>25</v>
      </c>
      <c r="K111" s="492"/>
      <c r="L111" s="492"/>
      <c r="M111" s="492"/>
      <c r="N111" s="492"/>
    </row>
    <row r="112" spans="1:14" s="406" customFormat="1" ht="42" customHeight="1" x14ac:dyDescent="0.2">
      <c r="A112" s="489" t="s">
        <v>1094</v>
      </c>
      <c r="B112" s="521" t="s">
        <v>832</v>
      </c>
      <c r="C112" s="402" t="s">
        <v>71</v>
      </c>
      <c r="D112" s="492"/>
      <c r="E112" s="492"/>
      <c r="F112" s="493">
        <v>10</v>
      </c>
      <c r="G112" s="494">
        <v>10</v>
      </c>
      <c r="H112" s="492">
        <v>10</v>
      </c>
      <c r="I112" s="492"/>
      <c r="J112" s="492"/>
      <c r="K112" s="492"/>
      <c r="L112" s="492"/>
      <c r="M112" s="492"/>
      <c r="N112" s="492"/>
    </row>
    <row r="113" spans="1:15" s="406" customFormat="1" ht="42" customHeight="1" x14ac:dyDescent="0.2">
      <c r="A113" s="489" t="s">
        <v>1376</v>
      </c>
      <c r="B113" s="521" t="s">
        <v>632</v>
      </c>
      <c r="C113" s="402" t="s">
        <v>71</v>
      </c>
      <c r="D113" s="492"/>
      <c r="E113" s="492"/>
      <c r="F113" s="493"/>
      <c r="G113" s="494"/>
      <c r="H113" s="492"/>
      <c r="I113" s="492"/>
      <c r="J113" s="492"/>
      <c r="K113" s="492">
        <v>30</v>
      </c>
      <c r="L113" s="492"/>
      <c r="M113" s="492"/>
      <c r="N113" s="492" t="s">
        <v>1761</v>
      </c>
    </row>
    <row r="114" spans="1:15" s="406" customFormat="1" ht="42" customHeight="1" x14ac:dyDescent="0.2">
      <c r="A114" s="489" t="s">
        <v>3160</v>
      </c>
      <c r="B114" s="521" t="s">
        <v>3576</v>
      </c>
      <c r="C114" s="402" t="s">
        <v>71</v>
      </c>
      <c r="D114" s="492"/>
      <c r="E114" s="492"/>
      <c r="F114" s="493"/>
      <c r="G114" s="494"/>
      <c r="H114" s="492"/>
      <c r="I114" s="492">
        <v>10</v>
      </c>
      <c r="J114" s="492">
        <v>10</v>
      </c>
      <c r="K114" s="492"/>
      <c r="L114" s="492"/>
      <c r="M114" s="492"/>
      <c r="N114" s="492"/>
    </row>
    <row r="115" spans="1:15" s="406" customFormat="1" ht="42" customHeight="1" x14ac:dyDescent="0.2">
      <c r="A115" s="489" t="s">
        <v>1521</v>
      </c>
      <c r="B115" s="521" t="s">
        <v>0</v>
      </c>
      <c r="C115" s="402" t="s">
        <v>94</v>
      </c>
      <c r="D115" s="492"/>
      <c r="E115" s="492"/>
      <c r="F115" s="493"/>
      <c r="G115" s="494"/>
      <c r="H115" s="492">
        <v>6</v>
      </c>
      <c r="I115" s="492"/>
      <c r="J115" s="492">
        <v>14</v>
      </c>
      <c r="K115" s="492"/>
      <c r="L115" s="492"/>
      <c r="M115" s="492"/>
      <c r="N115" s="492"/>
    </row>
    <row r="116" spans="1:15" s="406" customFormat="1" ht="42" customHeight="1" x14ac:dyDescent="0.2">
      <c r="A116" s="531" t="s">
        <v>583</v>
      </c>
      <c r="B116" s="525" t="s">
        <v>193</v>
      </c>
      <c r="C116" s="402" t="s">
        <v>94</v>
      </c>
      <c r="D116" s="492"/>
      <c r="E116" s="492"/>
      <c r="F116" s="493"/>
      <c r="G116" s="494"/>
      <c r="H116" s="492">
        <v>6</v>
      </c>
      <c r="I116" s="492"/>
      <c r="J116" s="492">
        <v>34</v>
      </c>
      <c r="K116" s="492"/>
      <c r="L116" s="492"/>
      <c r="M116" s="492"/>
      <c r="N116" s="492"/>
    </row>
    <row r="117" spans="1:15" s="406" customFormat="1" ht="42" customHeight="1" x14ac:dyDescent="0.2">
      <c r="A117" s="531" t="s">
        <v>1679</v>
      </c>
      <c r="B117" s="525" t="s">
        <v>1680</v>
      </c>
      <c r="C117" s="402" t="s">
        <v>94</v>
      </c>
      <c r="D117" s="492"/>
      <c r="E117" s="492"/>
      <c r="F117" s="493"/>
      <c r="G117" s="494"/>
      <c r="H117" s="492"/>
      <c r="I117" s="492">
        <v>20</v>
      </c>
      <c r="J117" s="492">
        <v>20</v>
      </c>
      <c r="K117" s="492"/>
      <c r="L117" s="492"/>
      <c r="M117" s="492"/>
      <c r="N117" s="492"/>
    </row>
    <row r="118" spans="1:15" s="406" customFormat="1" ht="42" customHeight="1" x14ac:dyDescent="0.2">
      <c r="A118" s="531" t="s">
        <v>336</v>
      </c>
      <c r="B118" s="525" t="s">
        <v>108</v>
      </c>
      <c r="C118" s="402" t="s">
        <v>94</v>
      </c>
      <c r="D118" s="492">
        <v>7</v>
      </c>
      <c r="E118" s="492"/>
      <c r="F118" s="493"/>
      <c r="G118" s="494"/>
      <c r="H118" s="492">
        <v>6</v>
      </c>
      <c r="I118" s="492"/>
      <c r="J118" s="492">
        <v>42</v>
      </c>
      <c r="K118" s="492"/>
      <c r="L118" s="492"/>
      <c r="M118" s="492"/>
      <c r="N118" s="492"/>
    </row>
    <row r="119" spans="1:15" s="406" customFormat="1" ht="42" customHeight="1" x14ac:dyDescent="0.2">
      <c r="A119" s="531" t="s">
        <v>337</v>
      </c>
      <c r="B119" s="525" t="s">
        <v>1681</v>
      </c>
      <c r="C119" s="402" t="s">
        <v>94</v>
      </c>
      <c r="D119" s="492"/>
      <c r="E119" s="492"/>
      <c r="F119" s="493"/>
      <c r="G119" s="494"/>
      <c r="H119" s="492">
        <v>6</v>
      </c>
      <c r="I119" s="492"/>
      <c r="J119" s="492">
        <v>34</v>
      </c>
      <c r="K119" s="492"/>
      <c r="L119" s="492"/>
      <c r="M119" s="492"/>
      <c r="N119" s="492"/>
    </row>
    <row r="120" spans="1:15" s="406" customFormat="1" ht="42" customHeight="1" x14ac:dyDescent="0.2">
      <c r="A120" s="489" t="s">
        <v>840</v>
      </c>
      <c r="B120" s="521" t="s">
        <v>841</v>
      </c>
      <c r="C120" s="402" t="s">
        <v>94</v>
      </c>
      <c r="D120" s="492"/>
      <c r="E120" s="492"/>
      <c r="F120" s="493"/>
      <c r="G120" s="494"/>
      <c r="H120" s="492"/>
      <c r="I120" s="492"/>
      <c r="J120" s="492"/>
      <c r="K120" s="492">
        <v>10</v>
      </c>
      <c r="L120" s="492"/>
      <c r="M120" s="492">
        <v>10</v>
      </c>
      <c r="N120" s="492"/>
    </row>
    <row r="121" spans="1:15" s="406" customFormat="1" ht="42" customHeight="1" x14ac:dyDescent="0.2">
      <c r="A121" s="489" t="s">
        <v>976</v>
      </c>
      <c r="B121" s="521" t="s">
        <v>977</v>
      </c>
      <c r="C121" s="402" t="s">
        <v>94</v>
      </c>
      <c r="D121" s="492"/>
      <c r="E121" s="492"/>
      <c r="F121" s="493"/>
      <c r="G121" s="494"/>
      <c r="H121" s="492"/>
      <c r="I121" s="492"/>
      <c r="J121" s="492"/>
      <c r="K121" s="492">
        <v>10</v>
      </c>
      <c r="L121" s="492"/>
      <c r="M121" s="492">
        <v>10</v>
      </c>
      <c r="N121" s="492"/>
    </row>
    <row r="122" spans="1:15" s="406" customFormat="1" ht="42" customHeight="1" x14ac:dyDescent="0.2">
      <c r="A122" s="489" t="s">
        <v>978</v>
      </c>
      <c r="B122" s="521" t="s">
        <v>979</v>
      </c>
      <c r="C122" s="402" t="s">
        <v>94</v>
      </c>
      <c r="D122" s="492"/>
      <c r="E122" s="492"/>
      <c r="F122" s="493"/>
      <c r="G122" s="494"/>
      <c r="H122" s="492"/>
      <c r="I122" s="492"/>
      <c r="J122" s="492"/>
      <c r="K122" s="492">
        <v>10</v>
      </c>
      <c r="L122" s="492"/>
      <c r="M122" s="492">
        <v>10</v>
      </c>
      <c r="N122" s="492"/>
    </row>
    <row r="123" spans="1:15" s="406" customFormat="1" ht="42" customHeight="1" x14ac:dyDescent="0.2">
      <c r="A123" s="531" t="s">
        <v>1036</v>
      </c>
      <c r="B123" s="525" t="s">
        <v>1037</v>
      </c>
      <c r="C123" s="402" t="s">
        <v>94</v>
      </c>
      <c r="D123" s="492"/>
      <c r="E123" s="492"/>
      <c r="F123" s="493"/>
      <c r="G123" s="494"/>
      <c r="H123" s="492"/>
      <c r="I123" s="492"/>
      <c r="J123" s="492"/>
      <c r="K123" s="492">
        <v>10</v>
      </c>
      <c r="L123" s="492"/>
      <c r="M123" s="492">
        <v>10</v>
      </c>
      <c r="N123" s="492"/>
    </row>
    <row r="124" spans="1:15" s="406" customFormat="1" ht="42" customHeight="1" x14ac:dyDescent="0.2">
      <c r="A124" s="531" t="s">
        <v>1377</v>
      </c>
      <c r="B124" s="525" t="s">
        <v>1378</v>
      </c>
      <c r="C124" s="402" t="s">
        <v>94</v>
      </c>
      <c r="D124" s="492"/>
      <c r="E124" s="492"/>
      <c r="F124" s="493"/>
      <c r="G124" s="494"/>
      <c r="H124" s="492"/>
      <c r="I124" s="492"/>
      <c r="J124" s="492"/>
      <c r="K124" s="492">
        <v>10</v>
      </c>
      <c r="L124" s="492"/>
      <c r="M124" s="492">
        <v>10</v>
      </c>
      <c r="N124" s="492" t="s">
        <v>1761</v>
      </c>
    </row>
    <row r="125" spans="1:15" s="406" customFormat="1" ht="42" customHeight="1" x14ac:dyDescent="0.2">
      <c r="A125" s="531" t="s">
        <v>1379</v>
      </c>
      <c r="B125" s="525" t="s">
        <v>108</v>
      </c>
      <c r="C125" s="402" t="s">
        <v>94</v>
      </c>
      <c r="D125" s="492"/>
      <c r="E125" s="492"/>
      <c r="F125" s="493"/>
      <c r="G125" s="494"/>
      <c r="H125" s="492"/>
      <c r="I125" s="492"/>
      <c r="J125" s="492"/>
      <c r="K125" s="492">
        <v>20</v>
      </c>
      <c r="L125" s="492"/>
      <c r="M125" s="492"/>
      <c r="N125" s="492" t="s">
        <v>1761</v>
      </c>
    </row>
    <row r="126" spans="1:15" s="406" customFormat="1" ht="51.5" customHeight="1" x14ac:dyDescent="0.2">
      <c r="A126" s="531" t="s">
        <v>2497</v>
      </c>
      <c r="B126" s="525" t="s">
        <v>2498</v>
      </c>
      <c r="C126" s="402" t="s">
        <v>94</v>
      </c>
      <c r="D126" s="492">
        <v>20</v>
      </c>
      <c r="E126" s="492"/>
      <c r="F126" s="493"/>
      <c r="G126" s="494"/>
      <c r="H126" s="492"/>
      <c r="I126" s="492"/>
      <c r="J126" s="492"/>
      <c r="K126" s="492"/>
      <c r="L126" s="492"/>
      <c r="M126" s="492">
        <v>10</v>
      </c>
      <c r="N126" s="492"/>
    </row>
    <row r="127" spans="1:15" s="406" customFormat="1" ht="42" customHeight="1" x14ac:dyDescent="0.2">
      <c r="A127" s="531" t="s">
        <v>3577</v>
      </c>
      <c r="B127" s="521" t="s">
        <v>4007</v>
      </c>
      <c r="C127" s="402" t="s">
        <v>94</v>
      </c>
      <c r="D127" s="492"/>
      <c r="E127" s="492"/>
      <c r="F127" s="493"/>
      <c r="G127" s="494"/>
      <c r="H127" s="492"/>
      <c r="I127" s="492"/>
      <c r="J127" s="492"/>
      <c r="K127" s="492">
        <v>10</v>
      </c>
      <c r="L127" s="492"/>
      <c r="M127" s="492">
        <v>10</v>
      </c>
      <c r="N127" s="492"/>
    </row>
    <row r="128" spans="1:15" s="406" customFormat="1" ht="42" customHeight="1" x14ac:dyDescent="0.2">
      <c r="A128" s="531" t="s">
        <v>3578</v>
      </c>
      <c r="B128" s="525" t="s">
        <v>3579</v>
      </c>
      <c r="C128" s="402" t="s">
        <v>94</v>
      </c>
      <c r="D128" s="492"/>
      <c r="E128" s="492"/>
      <c r="F128" s="493"/>
      <c r="G128" s="494"/>
      <c r="H128" s="492"/>
      <c r="I128" s="492"/>
      <c r="J128" s="492"/>
      <c r="K128" s="492">
        <v>10</v>
      </c>
      <c r="L128" s="492"/>
      <c r="M128" s="492">
        <v>10</v>
      </c>
      <c r="N128" s="492"/>
      <c r="O128" s="497"/>
    </row>
    <row r="129" spans="1:15" s="406" customFormat="1" ht="42" customHeight="1" x14ac:dyDescent="0.2">
      <c r="A129" s="531" t="s">
        <v>393</v>
      </c>
      <c r="B129" s="525" t="s">
        <v>394</v>
      </c>
      <c r="C129" s="402" t="s">
        <v>95</v>
      </c>
      <c r="D129" s="492">
        <v>10</v>
      </c>
      <c r="E129" s="492"/>
      <c r="F129" s="493"/>
      <c r="G129" s="494"/>
      <c r="H129" s="492"/>
      <c r="I129" s="492"/>
      <c r="J129" s="492"/>
      <c r="K129" s="492"/>
      <c r="L129" s="492"/>
      <c r="M129" s="492">
        <v>10</v>
      </c>
      <c r="N129" s="492"/>
      <c r="O129" s="497"/>
    </row>
    <row r="130" spans="1:15" s="406" customFormat="1" ht="42" customHeight="1" x14ac:dyDescent="0.2">
      <c r="A130" s="443" t="s">
        <v>1410</v>
      </c>
      <c r="B130" s="521" t="s">
        <v>394</v>
      </c>
      <c r="C130" s="402" t="s">
        <v>95</v>
      </c>
      <c r="D130" s="492">
        <v>10</v>
      </c>
      <c r="E130" s="492"/>
      <c r="F130" s="493"/>
      <c r="G130" s="494"/>
      <c r="H130" s="492"/>
      <c r="I130" s="492"/>
      <c r="J130" s="492">
        <v>10</v>
      </c>
      <c r="K130" s="492"/>
      <c r="L130" s="492"/>
      <c r="M130" s="492">
        <v>10</v>
      </c>
      <c r="N130" s="492"/>
      <c r="O130" s="497"/>
    </row>
    <row r="131" spans="1:15" s="406" customFormat="1" ht="42" customHeight="1" x14ac:dyDescent="0.2">
      <c r="A131" s="489" t="s">
        <v>1038</v>
      </c>
      <c r="B131" s="521" t="s">
        <v>955</v>
      </c>
      <c r="C131" s="402" t="s">
        <v>95</v>
      </c>
      <c r="D131" s="492">
        <v>6</v>
      </c>
      <c r="E131" s="492">
        <v>20</v>
      </c>
      <c r="F131" s="493"/>
      <c r="G131" s="494"/>
      <c r="H131" s="492"/>
      <c r="I131" s="492"/>
      <c r="J131" s="492"/>
      <c r="K131" s="492"/>
      <c r="L131" s="492"/>
      <c r="M131" s="492">
        <v>10</v>
      </c>
      <c r="N131" s="492"/>
      <c r="O131" s="497"/>
    </row>
    <row r="132" spans="1:15" s="406" customFormat="1" ht="42" customHeight="1" x14ac:dyDescent="0.2">
      <c r="A132" s="489" t="s">
        <v>1292</v>
      </c>
      <c r="B132" s="521" t="s">
        <v>403</v>
      </c>
      <c r="C132" s="402" t="s">
        <v>95</v>
      </c>
      <c r="D132" s="492"/>
      <c r="E132" s="492"/>
      <c r="F132" s="493">
        <v>10</v>
      </c>
      <c r="G132" s="494"/>
      <c r="H132" s="492"/>
      <c r="I132" s="492"/>
      <c r="J132" s="492">
        <v>30</v>
      </c>
      <c r="K132" s="492"/>
      <c r="L132" s="492"/>
      <c r="M132" s="492"/>
      <c r="N132" s="492"/>
      <c r="O132" s="497"/>
    </row>
    <row r="133" spans="1:15" s="406" customFormat="1" ht="42" customHeight="1" x14ac:dyDescent="0.2">
      <c r="A133" s="489" t="s">
        <v>980</v>
      </c>
      <c r="B133" s="521" t="s">
        <v>981</v>
      </c>
      <c r="C133" s="402" t="s">
        <v>95</v>
      </c>
      <c r="D133" s="492"/>
      <c r="E133" s="492"/>
      <c r="F133" s="493"/>
      <c r="G133" s="494"/>
      <c r="H133" s="492"/>
      <c r="I133" s="492"/>
      <c r="J133" s="492"/>
      <c r="K133" s="492">
        <v>10</v>
      </c>
      <c r="L133" s="492"/>
      <c r="M133" s="492">
        <v>10</v>
      </c>
      <c r="N133" s="492" t="s">
        <v>1761</v>
      </c>
      <c r="O133" s="497"/>
    </row>
    <row r="134" spans="1:15" s="406" customFormat="1" ht="50.25" customHeight="1" x14ac:dyDescent="0.2">
      <c r="A134" s="489" t="s">
        <v>3580</v>
      </c>
      <c r="B134" s="521" t="s">
        <v>3581</v>
      </c>
      <c r="C134" s="402" t="s">
        <v>95</v>
      </c>
      <c r="D134" s="492"/>
      <c r="E134" s="492"/>
      <c r="F134" s="493"/>
      <c r="G134" s="494"/>
      <c r="H134" s="492"/>
      <c r="I134" s="492"/>
      <c r="J134" s="492"/>
      <c r="K134" s="492">
        <v>10</v>
      </c>
      <c r="L134" s="492"/>
      <c r="M134" s="492">
        <v>10</v>
      </c>
      <c r="N134" s="492"/>
      <c r="O134" s="497"/>
    </row>
    <row r="135" spans="1:15" s="406" customFormat="1" ht="50.25" customHeight="1" x14ac:dyDescent="0.2">
      <c r="A135" s="489" t="s">
        <v>4008</v>
      </c>
      <c r="B135" s="521" t="s">
        <v>4132</v>
      </c>
      <c r="C135" s="402" t="s">
        <v>95</v>
      </c>
      <c r="D135" s="492"/>
      <c r="E135" s="492"/>
      <c r="F135" s="493"/>
      <c r="G135" s="494"/>
      <c r="H135" s="492"/>
      <c r="I135" s="492"/>
      <c r="J135" s="492"/>
      <c r="K135" s="492">
        <v>20</v>
      </c>
      <c r="L135" s="492"/>
      <c r="M135" s="492">
        <v>10</v>
      </c>
      <c r="N135" s="492"/>
      <c r="O135" s="497"/>
    </row>
    <row r="136" spans="1:15" s="406" customFormat="1" ht="50.25" customHeight="1" x14ac:dyDescent="0.2">
      <c r="A136" s="489" t="s">
        <v>4009</v>
      </c>
      <c r="B136" s="521" t="s">
        <v>4010</v>
      </c>
      <c r="C136" s="402" t="s">
        <v>95</v>
      </c>
      <c r="D136" s="492"/>
      <c r="E136" s="492"/>
      <c r="F136" s="493"/>
      <c r="G136" s="494"/>
      <c r="H136" s="492"/>
      <c r="I136" s="492"/>
      <c r="J136" s="492"/>
      <c r="K136" s="492">
        <v>10</v>
      </c>
      <c r="L136" s="492"/>
      <c r="M136" s="492">
        <v>10</v>
      </c>
      <c r="N136" s="492"/>
      <c r="O136" s="497"/>
    </row>
    <row r="137" spans="1:15" s="406" customFormat="1" ht="50.25" customHeight="1" x14ac:dyDescent="0.2">
      <c r="A137" s="489" t="s">
        <v>3582</v>
      </c>
      <c r="B137" s="521" t="s">
        <v>3583</v>
      </c>
      <c r="C137" s="402" t="s">
        <v>72</v>
      </c>
      <c r="D137" s="492">
        <v>20</v>
      </c>
      <c r="E137" s="492"/>
      <c r="F137" s="493"/>
      <c r="G137" s="494"/>
      <c r="H137" s="492"/>
      <c r="I137" s="492"/>
      <c r="J137" s="492"/>
      <c r="K137" s="492"/>
      <c r="L137" s="492"/>
      <c r="M137" s="492">
        <v>10</v>
      </c>
      <c r="N137" s="492"/>
      <c r="O137" s="497"/>
    </row>
    <row r="138" spans="1:15" s="406" customFormat="1" ht="50.25" customHeight="1" x14ac:dyDescent="0.2">
      <c r="A138" s="531" t="s">
        <v>338</v>
      </c>
      <c r="B138" s="525" t="s">
        <v>607</v>
      </c>
      <c r="C138" s="402" t="s">
        <v>72</v>
      </c>
      <c r="D138" s="492">
        <v>10</v>
      </c>
      <c r="E138" s="492"/>
      <c r="F138" s="493"/>
      <c r="G138" s="494"/>
      <c r="H138" s="492"/>
      <c r="I138" s="492"/>
      <c r="J138" s="492">
        <v>10</v>
      </c>
      <c r="K138" s="492"/>
      <c r="L138" s="492"/>
      <c r="M138" s="492"/>
      <c r="N138" s="492"/>
      <c r="O138" s="497"/>
    </row>
    <row r="139" spans="1:15" s="406" customFormat="1" ht="42" customHeight="1" x14ac:dyDescent="0.2">
      <c r="A139" s="531" t="s">
        <v>2813</v>
      </c>
      <c r="B139" s="525" t="s">
        <v>420</v>
      </c>
      <c r="C139" s="402" t="s">
        <v>72</v>
      </c>
      <c r="D139" s="498"/>
      <c r="E139" s="492"/>
      <c r="F139" s="493"/>
      <c r="G139" s="494"/>
      <c r="H139" s="498"/>
      <c r="I139" s="492"/>
      <c r="J139" s="492">
        <v>11</v>
      </c>
      <c r="K139" s="492"/>
      <c r="L139" s="492"/>
      <c r="M139" s="492"/>
      <c r="N139" s="492"/>
    </row>
    <row r="140" spans="1:15" s="406" customFormat="1" ht="42" customHeight="1" x14ac:dyDescent="0.2">
      <c r="A140" s="489" t="s">
        <v>4011</v>
      </c>
      <c r="B140" s="521" t="s">
        <v>1329</v>
      </c>
      <c r="C140" s="402" t="s">
        <v>72</v>
      </c>
      <c r="D140" s="498">
        <v>10</v>
      </c>
      <c r="E140" s="492"/>
      <c r="F140" s="493"/>
      <c r="G140" s="494"/>
      <c r="H140" s="492"/>
      <c r="I140" s="492"/>
      <c r="J140" s="492"/>
      <c r="K140" s="492"/>
      <c r="L140" s="492"/>
      <c r="M140" s="492">
        <v>10</v>
      </c>
      <c r="N140" s="492" t="s">
        <v>3591</v>
      </c>
      <c r="O140" s="497"/>
    </row>
    <row r="141" spans="1:15" s="406" customFormat="1" ht="42" customHeight="1" x14ac:dyDescent="0.2">
      <c r="A141" s="489" t="s">
        <v>1762</v>
      </c>
      <c r="B141" s="521" t="s">
        <v>1763</v>
      </c>
      <c r="C141" s="402" t="s">
        <v>72</v>
      </c>
      <c r="D141" s="492"/>
      <c r="E141" s="492"/>
      <c r="F141" s="493"/>
      <c r="G141" s="494"/>
      <c r="H141" s="492"/>
      <c r="I141" s="492"/>
      <c r="J141" s="492"/>
      <c r="K141" s="492">
        <v>10</v>
      </c>
      <c r="L141" s="492"/>
      <c r="M141" s="492">
        <v>10</v>
      </c>
      <c r="N141" s="492" t="s">
        <v>1761</v>
      </c>
      <c r="O141" s="497"/>
    </row>
    <row r="142" spans="1:15" s="406" customFormat="1" ht="42" customHeight="1" x14ac:dyDescent="0.2">
      <c r="A142" s="489" t="s">
        <v>1764</v>
      </c>
      <c r="B142" s="521" t="s">
        <v>1765</v>
      </c>
      <c r="C142" s="402" t="s">
        <v>72</v>
      </c>
      <c r="D142" s="492"/>
      <c r="E142" s="492"/>
      <c r="F142" s="493"/>
      <c r="G142" s="409"/>
      <c r="H142" s="492"/>
      <c r="I142" s="492"/>
      <c r="J142" s="492"/>
      <c r="K142" s="492">
        <v>10</v>
      </c>
      <c r="L142" s="492"/>
      <c r="M142" s="492"/>
      <c r="N142" s="492" t="s">
        <v>1761</v>
      </c>
      <c r="O142" s="497"/>
    </row>
    <row r="143" spans="1:15" s="406" customFormat="1" ht="42" customHeight="1" x14ac:dyDescent="0.2">
      <c r="A143" s="531" t="s">
        <v>1682</v>
      </c>
      <c r="B143" s="521" t="s">
        <v>1683</v>
      </c>
      <c r="C143" s="402" t="s">
        <v>72</v>
      </c>
      <c r="D143" s="492"/>
      <c r="E143" s="492"/>
      <c r="F143" s="493"/>
      <c r="G143" s="494"/>
      <c r="H143" s="492"/>
      <c r="I143" s="492"/>
      <c r="J143" s="492"/>
      <c r="K143" s="492">
        <v>10</v>
      </c>
      <c r="L143" s="492"/>
      <c r="M143" s="492">
        <v>10</v>
      </c>
      <c r="N143" s="492"/>
      <c r="O143" s="497"/>
    </row>
    <row r="144" spans="1:15" s="406" customFormat="1" ht="42" customHeight="1" x14ac:dyDescent="0.2">
      <c r="A144" s="531" t="s">
        <v>3584</v>
      </c>
      <c r="B144" s="521" t="s">
        <v>3585</v>
      </c>
      <c r="C144" s="402" t="s">
        <v>72</v>
      </c>
      <c r="D144" s="492"/>
      <c r="E144" s="492"/>
      <c r="F144" s="493"/>
      <c r="G144" s="494"/>
      <c r="H144" s="492"/>
      <c r="I144" s="492"/>
      <c r="J144" s="492"/>
      <c r="K144" s="492">
        <v>10</v>
      </c>
      <c r="L144" s="492"/>
      <c r="M144" s="492">
        <v>10</v>
      </c>
      <c r="N144" s="492"/>
      <c r="O144" s="497"/>
    </row>
    <row r="145" spans="1:15" s="406" customFormat="1" ht="42" customHeight="1" x14ac:dyDescent="0.2">
      <c r="A145" s="531" t="s">
        <v>2070</v>
      </c>
      <c r="B145" s="521" t="s">
        <v>2071</v>
      </c>
      <c r="C145" s="402" t="s">
        <v>72</v>
      </c>
      <c r="D145" s="492"/>
      <c r="E145" s="492"/>
      <c r="F145" s="493"/>
      <c r="G145" s="494"/>
      <c r="H145" s="492"/>
      <c r="I145" s="492"/>
      <c r="J145" s="492"/>
      <c r="K145" s="492">
        <v>20</v>
      </c>
      <c r="L145" s="492"/>
      <c r="M145" s="492"/>
      <c r="N145" s="492" t="s">
        <v>1761</v>
      </c>
      <c r="O145" s="497"/>
    </row>
    <row r="146" spans="1:15" s="406" customFormat="1" ht="42" customHeight="1" x14ac:dyDescent="0.2">
      <c r="A146" s="531" t="s">
        <v>2539</v>
      </c>
      <c r="B146" s="521" t="s">
        <v>1565</v>
      </c>
      <c r="C146" s="402" t="s">
        <v>72</v>
      </c>
      <c r="D146" s="492"/>
      <c r="E146" s="492"/>
      <c r="F146" s="493">
        <v>10</v>
      </c>
      <c r="G146" s="494"/>
      <c r="H146" s="492">
        <v>10</v>
      </c>
      <c r="I146" s="492"/>
      <c r="J146" s="492"/>
      <c r="K146" s="492"/>
      <c r="L146" s="492"/>
      <c r="M146" s="492"/>
      <c r="N146" s="492"/>
    </row>
    <row r="147" spans="1:15" s="406" customFormat="1" ht="42" customHeight="1" x14ac:dyDescent="0.2">
      <c r="A147" s="531" t="s">
        <v>3586</v>
      </c>
      <c r="B147" s="521" t="s">
        <v>1765</v>
      </c>
      <c r="C147" s="402" t="s">
        <v>72</v>
      </c>
      <c r="D147" s="492"/>
      <c r="E147" s="492"/>
      <c r="F147" s="493"/>
      <c r="G147" s="494"/>
      <c r="H147" s="492"/>
      <c r="I147" s="492"/>
      <c r="J147" s="492"/>
      <c r="K147" s="492">
        <v>10</v>
      </c>
      <c r="L147" s="492"/>
      <c r="M147" s="492"/>
      <c r="N147" s="492" t="s">
        <v>1761</v>
      </c>
      <c r="O147" s="497"/>
    </row>
    <row r="148" spans="1:15" s="406" customFormat="1" ht="42" customHeight="1" x14ac:dyDescent="0.2">
      <c r="A148" s="531" t="s">
        <v>3587</v>
      </c>
      <c r="B148" s="521" t="s">
        <v>3588</v>
      </c>
      <c r="C148" s="402" t="s">
        <v>72</v>
      </c>
      <c r="D148" s="492"/>
      <c r="E148" s="492"/>
      <c r="F148" s="493"/>
      <c r="G148" s="494"/>
      <c r="H148" s="492"/>
      <c r="I148" s="492"/>
      <c r="J148" s="492"/>
      <c r="K148" s="492">
        <v>10</v>
      </c>
      <c r="L148" s="492"/>
      <c r="M148" s="492">
        <v>10</v>
      </c>
      <c r="N148" s="492" t="s">
        <v>3591</v>
      </c>
      <c r="O148" s="497"/>
    </row>
    <row r="149" spans="1:15" s="406" customFormat="1" ht="42" customHeight="1" x14ac:dyDescent="0.2">
      <c r="A149" s="531" t="s">
        <v>3834</v>
      </c>
      <c r="B149" s="521" t="s">
        <v>1683</v>
      </c>
      <c r="C149" s="402" t="s">
        <v>72</v>
      </c>
      <c r="D149" s="492"/>
      <c r="E149" s="492"/>
      <c r="F149" s="493"/>
      <c r="G149" s="494"/>
      <c r="H149" s="492"/>
      <c r="I149" s="492"/>
      <c r="J149" s="492"/>
      <c r="K149" s="492">
        <v>10</v>
      </c>
      <c r="L149" s="492"/>
      <c r="M149" s="492">
        <v>10</v>
      </c>
      <c r="N149" s="492"/>
      <c r="O149" s="497"/>
    </row>
    <row r="150" spans="1:15" s="406" customFormat="1" ht="42" customHeight="1" x14ac:dyDescent="0.2">
      <c r="A150" s="531" t="s">
        <v>339</v>
      </c>
      <c r="B150" s="525" t="s">
        <v>240</v>
      </c>
      <c r="C150" s="402" t="s">
        <v>340</v>
      </c>
      <c r="D150" s="492">
        <v>10</v>
      </c>
      <c r="E150" s="492"/>
      <c r="F150" s="493"/>
      <c r="G150" s="494"/>
      <c r="H150" s="492"/>
      <c r="I150" s="492"/>
      <c r="J150" s="492"/>
      <c r="K150" s="492">
        <v>10</v>
      </c>
      <c r="L150" s="492"/>
      <c r="M150" s="492">
        <v>10</v>
      </c>
      <c r="N150" s="492"/>
      <c r="O150" s="497"/>
    </row>
    <row r="151" spans="1:15" s="406" customFormat="1" ht="42" customHeight="1" x14ac:dyDescent="0.2">
      <c r="A151" s="489" t="s">
        <v>402</v>
      </c>
      <c r="B151" s="521" t="s">
        <v>403</v>
      </c>
      <c r="C151" s="402" t="s">
        <v>340</v>
      </c>
      <c r="D151" s="492"/>
      <c r="E151" s="492"/>
      <c r="F151" s="493">
        <v>6</v>
      </c>
      <c r="G151" s="494"/>
      <c r="H151" s="492">
        <v>10</v>
      </c>
      <c r="I151" s="492"/>
      <c r="J151" s="492">
        <v>24</v>
      </c>
      <c r="K151" s="492"/>
      <c r="L151" s="492"/>
      <c r="M151" s="492"/>
      <c r="N151" s="492"/>
      <c r="O151" s="497"/>
    </row>
    <row r="152" spans="1:15" s="406" customFormat="1" ht="42" customHeight="1" x14ac:dyDescent="0.2">
      <c r="A152" s="489" t="s">
        <v>1863</v>
      </c>
      <c r="B152" s="521" t="s">
        <v>1864</v>
      </c>
      <c r="C152" s="402" t="s">
        <v>340</v>
      </c>
      <c r="D152" s="492">
        <v>10</v>
      </c>
      <c r="E152" s="492"/>
      <c r="F152" s="493"/>
      <c r="G152" s="494"/>
      <c r="H152" s="492"/>
      <c r="I152" s="492"/>
      <c r="J152" s="492"/>
      <c r="K152" s="492">
        <v>10</v>
      </c>
      <c r="L152" s="492"/>
      <c r="M152" s="492">
        <v>10</v>
      </c>
      <c r="N152" s="492"/>
      <c r="O152" s="497"/>
    </row>
    <row r="153" spans="1:15" s="406" customFormat="1" ht="42" customHeight="1" x14ac:dyDescent="0.2">
      <c r="A153" s="489" t="s">
        <v>1867</v>
      </c>
      <c r="B153" s="521" t="s">
        <v>2072</v>
      </c>
      <c r="C153" s="402" t="s">
        <v>340</v>
      </c>
      <c r="D153" s="492">
        <v>7</v>
      </c>
      <c r="E153" s="492"/>
      <c r="F153" s="493"/>
      <c r="G153" s="494"/>
      <c r="H153" s="492"/>
      <c r="I153" s="492"/>
      <c r="J153" s="492">
        <v>13</v>
      </c>
      <c r="K153" s="492"/>
      <c r="L153" s="492"/>
      <c r="M153" s="492"/>
      <c r="N153" s="492"/>
      <c r="O153" s="497"/>
    </row>
    <row r="154" spans="1:15" s="406" customFormat="1" ht="42" customHeight="1" x14ac:dyDescent="0.2">
      <c r="A154" s="489" t="s">
        <v>2536</v>
      </c>
      <c r="B154" s="521" t="s">
        <v>2530</v>
      </c>
      <c r="C154" s="402" t="s">
        <v>340</v>
      </c>
      <c r="D154" s="492">
        <v>18</v>
      </c>
      <c r="E154" s="492"/>
      <c r="F154" s="493"/>
      <c r="G154" s="494"/>
      <c r="H154" s="492"/>
      <c r="I154" s="492"/>
      <c r="J154" s="492">
        <v>20</v>
      </c>
      <c r="K154" s="492"/>
      <c r="L154" s="492"/>
      <c r="M154" s="492"/>
      <c r="N154" s="492"/>
      <c r="O154" s="497"/>
    </row>
    <row r="155" spans="1:15" s="406" customFormat="1" ht="42" customHeight="1" x14ac:dyDescent="0.2">
      <c r="A155" s="489" t="s">
        <v>4012</v>
      </c>
      <c r="B155" s="521" t="s">
        <v>4013</v>
      </c>
      <c r="C155" s="402" t="s">
        <v>340</v>
      </c>
      <c r="D155" s="492"/>
      <c r="E155" s="492"/>
      <c r="F155" s="493"/>
      <c r="G155" s="494"/>
      <c r="H155" s="492"/>
      <c r="I155" s="492"/>
      <c r="J155" s="492"/>
      <c r="K155" s="492">
        <v>10</v>
      </c>
      <c r="L155" s="492"/>
      <c r="M155" s="492">
        <v>10</v>
      </c>
      <c r="N155" s="492"/>
      <c r="O155" s="497"/>
    </row>
    <row r="156" spans="1:15" s="406" customFormat="1" ht="42" customHeight="1" x14ac:dyDescent="0.2">
      <c r="A156" s="531" t="s">
        <v>609</v>
      </c>
      <c r="B156" s="525" t="s">
        <v>234</v>
      </c>
      <c r="C156" s="402" t="s">
        <v>70</v>
      </c>
      <c r="D156" s="492">
        <v>12</v>
      </c>
      <c r="E156" s="492"/>
      <c r="F156" s="493"/>
      <c r="G156" s="494"/>
      <c r="H156" s="492"/>
      <c r="I156" s="492"/>
      <c r="J156" s="492">
        <v>10</v>
      </c>
      <c r="K156" s="492"/>
      <c r="L156" s="492"/>
      <c r="M156" s="492"/>
      <c r="N156" s="492"/>
      <c r="O156" s="497"/>
    </row>
    <row r="157" spans="1:15" s="406" customFormat="1" ht="42" customHeight="1" x14ac:dyDescent="0.2">
      <c r="A157" s="531" t="s">
        <v>880</v>
      </c>
      <c r="B157" s="525" t="s">
        <v>1338</v>
      </c>
      <c r="C157" s="402" t="s">
        <v>70</v>
      </c>
      <c r="D157" s="492"/>
      <c r="E157" s="492"/>
      <c r="F157" s="493"/>
      <c r="G157" s="494"/>
      <c r="H157" s="492"/>
      <c r="I157" s="492"/>
      <c r="J157" s="492"/>
      <c r="K157" s="492">
        <v>15</v>
      </c>
      <c r="L157" s="492"/>
      <c r="M157" s="492"/>
      <c r="N157" s="492" t="s">
        <v>1761</v>
      </c>
      <c r="O157" s="497"/>
    </row>
    <row r="158" spans="1:15" s="406" customFormat="1" ht="42" customHeight="1" x14ac:dyDescent="0.2">
      <c r="A158" s="531" t="s">
        <v>930</v>
      </c>
      <c r="B158" s="525" t="s">
        <v>341</v>
      </c>
      <c r="C158" s="402" t="s">
        <v>97</v>
      </c>
      <c r="D158" s="492"/>
      <c r="E158" s="492"/>
      <c r="F158" s="493">
        <v>20</v>
      </c>
      <c r="G158" s="494">
        <v>20</v>
      </c>
      <c r="H158" s="492"/>
      <c r="I158" s="492"/>
      <c r="J158" s="492"/>
      <c r="K158" s="492"/>
      <c r="L158" s="492"/>
      <c r="M158" s="492"/>
      <c r="N158" s="492"/>
      <c r="O158" s="497"/>
    </row>
    <row r="159" spans="1:15" s="406" customFormat="1" ht="42" customHeight="1" x14ac:dyDescent="0.2">
      <c r="A159" s="531" t="s">
        <v>1766</v>
      </c>
      <c r="B159" s="525" t="s">
        <v>1767</v>
      </c>
      <c r="C159" s="402" t="s">
        <v>97</v>
      </c>
      <c r="D159" s="492"/>
      <c r="E159" s="492"/>
      <c r="F159" s="493"/>
      <c r="G159" s="494"/>
      <c r="H159" s="492"/>
      <c r="I159" s="492"/>
      <c r="J159" s="492"/>
      <c r="K159" s="492">
        <v>10</v>
      </c>
      <c r="L159" s="492"/>
      <c r="M159" s="492">
        <v>10</v>
      </c>
      <c r="N159" s="492"/>
      <c r="O159" s="497"/>
    </row>
    <row r="160" spans="1:15" s="406" customFormat="1" ht="42" customHeight="1" x14ac:dyDescent="0.2">
      <c r="A160" s="531" t="s">
        <v>1684</v>
      </c>
      <c r="B160" s="525" t="s">
        <v>881</v>
      </c>
      <c r="C160" s="402" t="s">
        <v>97</v>
      </c>
      <c r="D160" s="492"/>
      <c r="E160" s="492"/>
      <c r="F160" s="493"/>
      <c r="G160" s="494"/>
      <c r="H160" s="492"/>
      <c r="I160" s="492"/>
      <c r="J160" s="492"/>
      <c r="K160" s="492">
        <v>10</v>
      </c>
      <c r="L160" s="492"/>
      <c r="M160" s="492">
        <v>10</v>
      </c>
      <c r="N160" s="492"/>
    </row>
    <row r="161" spans="1:15" s="406" customFormat="1" ht="42" customHeight="1" x14ac:dyDescent="0.2">
      <c r="A161" s="531" t="s">
        <v>342</v>
      </c>
      <c r="B161" s="525" t="s">
        <v>343</v>
      </c>
      <c r="C161" s="402" t="s">
        <v>97</v>
      </c>
      <c r="D161" s="492"/>
      <c r="E161" s="492"/>
      <c r="F161" s="493"/>
      <c r="G161" s="494"/>
      <c r="H161" s="492">
        <v>6</v>
      </c>
      <c r="I161" s="492">
        <v>10</v>
      </c>
      <c r="J161" s="492">
        <v>22</v>
      </c>
      <c r="K161" s="492"/>
      <c r="L161" s="492"/>
      <c r="M161" s="492"/>
      <c r="N161" s="492"/>
      <c r="O161" s="497"/>
    </row>
    <row r="162" spans="1:15" s="406" customFormat="1" ht="42" customHeight="1" x14ac:dyDescent="0.2">
      <c r="A162" s="531" t="s">
        <v>1039</v>
      </c>
      <c r="B162" s="525" t="s">
        <v>1040</v>
      </c>
      <c r="C162" s="402" t="s">
        <v>97</v>
      </c>
      <c r="D162" s="492">
        <v>14</v>
      </c>
      <c r="E162" s="492"/>
      <c r="F162" s="493"/>
      <c r="G162" s="494"/>
      <c r="H162" s="492"/>
      <c r="I162" s="492"/>
      <c r="J162" s="492"/>
      <c r="K162" s="492"/>
      <c r="L162" s="492"/>
      <c r="M162" s="492">
        <v>6</v>
      </c>
      <c r="N162" s="492"/>
      <c r="O162" s="497"/>
    </row>
    <row r="163" spans="1:15" s="406" customFormat="1" ht="42" customHeight="1" x14ac:dyDescent="0.2">
      <c r="A163" s="489" t="s">
        <v>3589</v>
      </c>
      <c r="B163" s="521" t="s">
        <v>3590</v>
      </c>
      <c r="C163" s="402" t="s">
        <v>97</v>
      </c>
      <c r="D163" s="492"/>
      <c r="E163" s="492"/>
      <c r="F163" s="493"/>
      <c r="G163" s="494"/>
      <c r="H163" s="492"/>
      <c r="I163" s="492"/>
      <c r="J163" s="492"/>
      <c r="K163" s="492">
        <v>10</v>
      </c>
      <c r="L163" s="492"/>
      <c r="M163" s="492">
        <v>10</v>
      </c>
      <c r="N163" s="492"/>
      <c r="O163" s="497"/>
    </row>
    <row r="164" spans="1:15" s="406" customFormat="1" ht="42" customHeight="1" x14ac:dyDescent="0.2">
      <c r="A164" s="489" t="s">
        <v>1385</v>
      </c>
      <c r="B164" s="521" t="s">
        <v>1386</v>
      </c>
      <c r="C164" s="402" t="s">
        <v>1339</v>
      </c>
      <c r="D164" s="492">
        <v>10</v>
      </c>
      <c r="E164" s="492"/>
      <c r="F164" s="493"/>
      <c r="G164" s="494"/>
      <c r="H164" s="492"/>
      <c r="I164" s="492"/>
      <c r="J164" s="492"/>
      <c r="K164" s="492"/>
      <c r="L164" s="492"/>
      <c r="M164" s="492">
        <v>10</v>
      </c>
      <c r="N164" s="492"/>
    </row>
    <row r="165" spans="1:15" s="406" customFormat="1" ht="42" customHeight="1" x14ac:dyDescent="0.2">
      <c r="A165" s="531" t="s">
        <v>344</v>
      </c>
      <c r="B165" s="525" t="s">
        <v>1685</v>
      </c>
      <c r="C165" s="402" t="s">
        <v>98</v>
      </c>
      <c r="D165" s="492"/>
      <c r="E165" s="492"/>
      <c r="F165" s="493"/>
      <c r="G165" s="494"/>
      <c r="H165" s="492">
        <v>6</v>
      </c>
      <c r="I165" s="492"/>
      <c r="J165" s="492">
        <v>34</v>
      </c>
      <c r="K165" s="492"/>
      <c r="L165" s="492"/>
      <c r="M165" s="492"/>
      <c r="N165" s="492"/>
      <c r="O165" s="497"/>
    </row>
    <row r="166" spans="1:15" s="406" customFormat="1" ht="42" customHeight="1" x14ac:dyDescent="0.2">
      <c r="A166" s="531" t="s">
        <v>1686</v>
      </c>
      <c r="B166" s="525" t="s">
        <v>1687</v>
      </c>
      <c r="C166" s="402" t="s">
        <v>56</v>
      </c>
      <c r="D166" s="492">
        <v>18</v>
      </c>
      <c r="E166" s="492"/>
      <c r="F166" s="493"/>
      <c r="G166" s="494"/>
      <c r="H166" s="492"/>
      <c r="I166" s="492"/>
      <c r="J166" s="492">
        <v>10</v>
      </c>
      <c r="K166" s="492"/>
      <c r="L166" s="492"/>
      <c r="M166" s="492"/>
      <c r="N166" s="492"/>
    </row>
    <row r="167" spans="1:15" s="406" customFormat="1" ht="42" customHeight="1" x14ac:dyDescent="0.2">
      <c r="A167" s="531" t="s">
        <v>2234</v>
      </c>
      <c r="B167" s="525" t="s">
        <v>400</v>
      </c>
      <c r="C167" s="402" t="s">
        <v>56</v>
      </c>
      <c r="D167" s="492">
        <v>20</v>
      </c>
      <c r="E167" s="492"/>
      <c r="F167" s="493"/>
      <c r="G167" s="494"/>
      <c r="H167" s="492"/>
      <c r="I167" s="492"/>
      <c r="J167" s="492"/>
      <c r="K167" s="492">
        <v>10</v>
      </c>
      <c r="L167" s="492"/>
      <c r="M167" s="492">
        <v>10</v>
      </c>
      <c r="N167" s="492"/>
    </row>
    <row r="168" spans="1:15" s="406" customFormat="1" ht="42" customHeight="1" x14ac:dyDescent="0.2">
      <c r="A168" s="447" t="s">
        <v>1080</v>
      </c>
      <c r="B168" s="410" t="s">
        <v>1095</v>
      </c>
      <c r="C168" s="411" t="s">
        <v>56</v>
      </c>
      <c r="D168" s="412">
        <v>10</v>
      </c>
      <c r="E168" s="412"/>
      <c r="F168" s="413"/>
      <c r="G168" s="414"/>
      <c r="H168" s="412"/>
      <c r="I168" s="412"/>
      <c r="J168" s="412">
        <v>10</v>
      </c>
      <c r="K168" s="412"/>
      <c r="L168" s="412"/>
      <c r="M168" s="412">
        <v>10</v>
      </c>
      <c r="N168" s="412"/>
      <c r="O168" s="497"/>
    </row>
    <row r="169" spans="1:15" s="406" customFormat="1" ht="42" customHeight="1" x14ac:dyDescent="0.2">
      <c r="A169" s="489" t="s">
        <v>1688</v>
      </c>
      <c r="B169" s="521" t="s">
        <v>367</v>
      </c>
      <c r="C169" s="402" t="s">
        <v>56</v>
      </c>
      <c r="D169" s="492"/>
      <c r="E169" s="492"/>
      <c r="F169" s="493"/>
      <c r="G169" s="494"/>
      <c r="H169" s="492"/>
      <c r="I169" s="492"/>
      <c r="J169" s="492"/>
      <c r="K169" s="492">
        <v>30</v>
      </c>
      <c r="L169" s="492"/>
      <c r="M169" s="492">
        <v>5</v>
      </c>
      <c r="N169" s="492" t="s">
        <v>1761</v>
      </c>
      <c r="O169" s="497"/>
    </row>
    <row r="170" spans="1:15" s="406" customFormat="1" ht="42" customHeight="1" x14ac:dyDescent="0.2">
      <c r="A170" s="489" t="s">
        <v>1411</v>
      </c>
      <c r="B170" s="521" t="s">
        <v>1096</v>
      </c>
      <c r="C170" s="402" t="s">
        <v>56</v>
      </c>
      <c r="D170" s="492"/>
      <c r="E170" s="492"/>
      <c r="F170" s="493"/>
      <c r="G170" s="494"/>
      <c r="H170" s="492"/>
      <c r="I170" s="492"/>
      <c r="J170" s="492">
        <v>20</v>
      </c>
      <c r="K170" s="492"/>
      <c r="L170" s="492"/>
      <c r="M170" s="492">
        <v>10</v>
      </c>
      <c r="N170" s="492"/>
      <c r="O170" s="497"/>
    </row>
    <row r="171" spans="1:15" s="406" customFormat="1" ht="42" customHeight="1" x14ac:dyDescent="0.2">
      <c r="A171" s="489" t="s">
        <v>1380</v>
      </c>
      <c r="B171" s="521" t="s">
        <v>1381</v>
      </c>
      <c r="C171" s="402" t="s">
        <v>56</v>
      </c>
      <c r="D171" s="492"/>
      <c r="E171" s="492"/>
      <c r="F171" s="493"/>
      <c r="G171" s="494"/>
      <c r="H171" s="492"/>
      <c r="I171" s="492"/>
      <c r="J171" s="492"/>
      <c r="K171" s="492">
        <v>10</v>
      </c>
      <c r="L171" s="492"/>
      <c r="M171" s="492">
        <v>10</v>
      </c>
      <c r="N171" s="492"/>
      <c r="O171" s="497"/>
    </row>
    <row r="172" spans="1:15" s="406" customFormat="1" ht="42" customHeight="1" x14ac:dyDescent="0.2">
      <c r="A172" s="489" t="s">
        <v>2301</v>
      </c>
      <c r="B172" s="521" t="s">
        <v>2302</v>
      </c>
      <c r="C172" s="402" t="s">
        <v>56</v>
      </c>
      <c r="D172" s="492">
        <v>5</v>
      </c>
      <c r="E172" s="492"/>
      <c r="F172" s="493"/>
      <c r="G172" s="494"/>
      <c r="H172" s="492"/>
      <c r="I172" s="492"/>
      <c r="J172" s="492"/>
      <c r="K172" s="492">
        <v>5</v>
      </c>
      <c r="L172" s="492"/>
      <c r="M172" s="492">
        <v>5</v>
      </c>
      <c r="N172" s="492"/>
      <c r="O172" s="497"/>
    </row>
    <row r="173" spans="1:15" s="406" customFormat="1" ht="42" customHeight="1" x14ac:dyDescent="0.2">
      <c r="A173" s="489" t="s">
        <v>409</v>
      </c>
      <c r="B173" s="521" t="s">
        <v>410</v>
      </c>
      <c r="C173" s="402" t="s">
        <v>56</v>
      </c>
      <c r="D173" s="492"/>
      <c r="E173" s="492"/>
      <c r="F173" s="493"/>
      <c r="G173" s="494"/>
      <c r="H173" s="492">
        <v>12</v>
      </c>
      <c r="I173" s="492"/>
      <c r="J173" s="492">
        <v>28</v>
      </c>
      <c r="K173" s="492"/>
      <c r="L173" s="492"/>
      <c r="M173" s="492"/>
      <c r="N173" s="492"/>
      <c r="O173" s="497"/>
    </row>
    <row r="174" spans="1:15" s="406" customFormat="1" ht="42" customHeight="1" x14ac:dyDescent="0.2">
      <c r="A174" s="489" t="s">
        <v>3857</v>
      </c>
      <c r="B174" s="521" t="s">
        <v>3858</v>
      </c>
      <c r="C174" s="402" t="s">
        <v>3856</v>
      </c>
      <c r="D174" s="492"/>
      <c r="E174" s="492"/>
      <c r="F174" s="493"/>
      <c r="G174" s="494"/>
      <c r="H174" s="492"/>
      <c r="I174" s="492"/>
      <c r="J174" s="492"/>
      <c r="K174" s="492">
        <v>10</v>
      </c>
      <c r="L174" s="492"/>
      <c r="M174" s="492">
        <v>10</v>
      </c>
      <c r="N174" s="492"/>
      <c r="O174" s="497"/>
    </row>
    <row r="175" spans="1:15" s="406" customFormat="1" ht="42" customHeight="1" x14ac:dyDescent="0.2">
      <c r="A175" s="489" t="s">
        <v>3761</v>
      </c>
      <c r="B175" s="521" t="s">
        <v>3762</v>
      </c>
      <c r="C175" s="402" t="s">
        <v>3763</v>
      </c>
      <c r="D175" s="492"/>
      <c r="E175" s="492"/>
      <c r="F175" s="493"/>
      <c r="G175" s="494"/>
      <c r="H175" s="492"/>
      <c r="I175" s="492"/>
      <c r="J175" s="492"/>
      <c r="K175" s="492">
        <v>10</v>
      </c>
      <c r="L175" s="492"/>
      <c r="M175" s="492">
        <v>10</v>
      </c>
      <c r="N175" s="492"/>
      <c r="O175" s="497"/>
    </row>
    <row r="176" spans="1:15" s="406" customFormat="1" ht="42" customHeight="1" x14ac:dyDescent="0.2">
      <c r="A176" s="489" t="s">
        <v>4014</v>
      </c>
      <c r="B176" s="521" t="s">
        <v>4015</v>
      </c>
      <c r="C176" s="402" t="s">
        <v>56</v>
      </c>
      <c r="D176" s="492"/>
      <c r="E176" s="492"/>
      <c r="F176" s="493"/>
      <c r="G176" s="494"/>
      <c r="H176" s="492"/>
      <c r="I176" s="492"/>
      <c r="J176" s="492"/>
      <c r="K176" s="492">
        <v>10</v>
      </c>
      <c r="L176" s="492"/>
      <c r="M176" s="492">
        <v>10</v>
      </c>
      <c r="N176" s="492"/>
      <c r="O176" s="497"/>
    </row>
    <row r="177" spans="1:15" s="406" customFormat="1" ht="42" customHeight="1" x14ac:dyDescent="0.2">
      <c r="A177" s="489" t="s">
        <v>4016</v>
      </c>
      <c r="B177" s="521" t="s">
        <v>4017</v>
      </c>
      <c r="C177" s="402" t="s">
        <v>56</v>
      </c>
      <c r="D177" s="492"/>
      <c r="E177" s="492"/>
      <c r="F177" s="493"/>
      <c r="G177" s="494"/>
      <c r="H177" s="492"/>
      <c r="I177" s="492"/>
      <c r="J177" s="492"/>
      <c r="K177" s="492">
        <v>10</v>
      </c>
      <c r="L177" s="492"/>
      <c r="M177" s="492">
        <v>10</v>
      </c>
      <c r="N177" s="492" t="s">
        <v>3591</v>
      </c>
      <c r="O177" s="497"/>
    </row>
    <row r="178" spans="1:15" s="406" customFormat="1" ht="42" customHeight="1" x14ac:dyDescent="0.2">
      <c r="A178" s="531" t="s">
        <v>345</v>
      </c>
      <c r="B178" s="525" t="s">
        <v>610</v>
      </c>
      <c r="C178" s="415" t="s">
        <v>100</v>
      </c>
      <c r="D178" s="492">
        <v>15</v>
      </c>
      <c r="E178" s="492"/>
      <c r="F178" s="493"/>
      <c r="G178" s="494"/>
      <c r="H178" s="498"/>
      <c r="I178" s="492"/>
      <c r="J178" s="492">
        <v>25</v>
      </c>
      <c r="K178" s="492"/>
      <c r="L178" s="492"/>
      <c r="M178" s="492"/>
      <c r="N178" s="492"/>
    </row>
    <row r="179" spans="1:15" s="406" customFormat="1" ht="70" customHeight="1" x14ac:dyDescent="0.2">
      <c r="A179" s="531" t="s">
        <v>612</v>
      </c>
      <c r="B179" s="525" t="s">
        <v>613</v>
      </c>
      <c r="C179" s="415" t="s">
        <v>100</v>
      </c>
      <c r="D179" s="492">
        <v>15</v>
      </c>
      <c r="E179" s="492"/>
      <c r="F179" s="493"/>
      <c r="G179" s="494"/>
      <c r="H179" s="492"/>
      <c r="I179" s="492"/>
      <c r="J179" s="492"/>
      <c r="K179" s="492">
        <v>10</v>
      </c>
      <c r="L179" s="492"/>
      <c r="M179" s="492">
        <v>10</v>
      </c>
      <c r="N179" s="492"/>
    </row>
    <row r="180" spans="1:15" s="406" customFormat="1" ht="50" customHeight="1" x14ac:dyDescent="0.2">
      <c r="A180" s="531" t="s">
        <v>956</v>
      </c>
      <c r="B180" s="525" t="s">
        <v>346</v>
      </c>
      <c r="C180" s="415" t="s">
        <v>100</v>
      </c>
      <c r="D180" s="492"/>
      <c r="E180" s="492"/>
      <c r="F180" s="493"/>
      <c r="G180" s="494"/>
      <c r="H180" s="492">
        <v>7</v>
      </c>
      <c r="I180" s="492"/>
      <c r="J180" s="492">
        <v>33</v>
      </c>
      <c r="K180" s="492"/>
      <c r="L180" s="492"/>
      <c r="M180" s="492"/>
      <c r="N180" s="492"/>
      <c r="O180" s="497"/>
    </row>
    <row r="181" spans="1:15" s="406" customFormat="1" ht="42" customHeight="1" x14ac:dyDescent="0.2">
      <c r="A181" s="447" t="s">
        <v>1396</v>
      </c>
      <c r="B181" s="410" t="s">
        <v>1382</v>
      </c>
      <c r="C181" s="416" t="s">
        <v>100</v>
      </c>
      <c r="D181" s="412"/>
      <c r="E181" s="412"/>
      <c r="F181" s="413"/>
      <c r="G181" s="414"/>
      <c r="H181" s="412"/>
      <c r="I181" s="412"/>
      <c r="J181" s="412"/>
      <c r="K181" s="412">
        <v>30</v>
      </c>
      <c r="L181" s="412"/>
      <c r="M181" s="412"/>
      <c r="N181" s="412" t="s">
        <v>1761</v>
      </c>
      <c r="O181" s="497"/>
    </row>
    <row r="182" spans="1:15" s="406" customFormat="1" ht="42" customHeight="1" x14ac:dyDescent="0.2">
      <c r="A182" s="447" t="s">
        <v>3592</v>
      </c>
      <c r="B182" s="410" t="s">
        <v>3593</v>
      </c>
      <c r="C182" s="416" t="s">
        <v>100</v>
      </c>
      <c r="D182" s="412"/>
      <c r="E182" s="412"/>
      <c r="F182" s="413"/>
      <c r="G182" s="414"/>
      <c r="H182" s="412"/>
      <c r="I182" s="412"/>
      <c r="J182" s="412"/>
      <c r="K182" s="412">
        <v>10</v>
      </c>
      <c r="L182" s="412"/>
      <c r="M182" s="412">
        <v>10</v>
      </c>
      <c r="N182" s="412" t="s">
        <v>1761</v>
      </c>
      <c r="O182" s="497"/>
    </row>
    <row r="183" spans="1:15" s="406" customFormat="1" ht="42" customHeight="1" x14ac:dyDescent="0.2">
      <c r="A183" s="447" t="s">
        <v>3595</v>
      </c>
      <c r="B183" s="410" t="s">
        <v>3596</v>
      </c>
      <c r="C183" s="416" t="s">
        <v>100</v>
      </c>
      <c r="D183" s="412"/>
      <c r="E183" s="412"/>
      <c r="F183" s="413"/>
      <c r="G183" s="414"/>
      <c r="H183" s="412"/>
      <c r="I183" s="412"/>
      <c r="J183" s="412"/>
      <c r="K183" s="412">
        <v>10</v>
      </c>
      <c r="L183" s="412"/>
      <c r="M183" s="412">
        <v>10</v>
      </c>
      <c r="N183" s="412"/>
      <c r="O183" s="497"/>
    </row>
    <row r="184" spans="1:15" s="406" customFormat="1" ht="42" customHeight="1" x14ac:dyDescent="0.2">
      <c r="A184" s="447" t="s">
        <v>3597</v>
      </c>
      <c r="B184" s="410" t="s">
        <v>3598</v>
      </c>
      <c r="C184" s="416" t="s">
        <v>100</v>
      </c>
      <c r="D184" s="412"/>
      <c r="E184" s="412"/>
      <c r="F184" s="413"/>
      <c r="G184" s="414"/>
      <c r="H184" s="412"/>
      <c r="I184" s="412"/>
      <c r="J184" s="412"/>
      <c r="K184" s="412">
        <v>10</v>
      </c>
      <c r="L184" s="412"/>
      <c r="M184" s="412">
        <v>10</v>
      </c>
      <c r="N184" s="412"/>
      <c r="O184" s="497"/>
    </row>
    <row r="185" spans="1:15" s="406" customFormat="1" ht="42" customHeight="1" x14ac:dyDescent="0.2">
      <c r="A185" s="447" t="s">
        <v>3594</v>
      </c>
      <c r="B185" s="410" t="s">
        <v>4018</v>
      </c>
      <c r="C185" s="416" t="s">
        <v>100</v>
      </c>
      <c r="D185" s="412"/>
      <c r="E185" s="412"/>
      <c r="F185" s="413"/>
      <c r="G185" s="414"/>
      <c r="H185" s="412"/>
      <c r="I185" s="412"/>
      <c r="J185" s="412"/>
      <c r="K185" s="412">
        <v>10</v>
      </c>
      <c r="L185" s="412"/>
      <c r="M185" s="412">
        <v>10</v>
      </c>
      <c r="N185" s="412"/>
      <c r="O185" s="497"/>
    </row>
    <row r="186" spans="1:15" s="406" customFormat="1" ht="42" customHeight="1" x14ac:dyDescent="0.2">
      <c r="A186" s="172" t="s">
        <v>1534</v>
      </c>
      <c r="B186" s="455" t="s">
        <v>1535</v>
      </c>
      <c r="C186" s="416" t="s">
        <v>100</v>
      </c>
      <c r="D186" s="412">
        <v>14</v>
      </c>
      <c r="E186" s="412"/>
      <c r="F186" s="413"/>
      <c r="G186" s="414"/>
      <c r="H186" s="412">
        <v>6</v>
      </c>
      <c r="I186" s="412"/>
      <c r="J186" s="412"/>
      <c r="K186" s="412"/>
      <c r="L186" s="412"/>
      <c r="M186" s="412"/>
      <c r="N186" s="412"/>
      <c r="O186" s="497"/>
    </row>
    <row r="187" spans="1:15" s="406" customFormat="1" ht="42" customHeight="1" x14ac:dyDescent="0.2">
      <c r="A187" s="447" t="s">
        <v>614</v>
      </c>
      <c r="B187" s="410" t="s">
        <v>1505</v>
      </c>
      <c r="C187" s="411" t="s">
        <v>611</v>
      </c>
      <c r="D187" s="412">
        <v>36</v>
      </c>
      <c r="E187" s="412"/>
      <c r="F187" s="413"/>
      <c r="G187" s="414"/>
      <c r="H187" s="412"/>
      <c r="I187" s="412"/>
      <c r="J187" s="412">
        <v>16</v>
      </c>
      <c r="K187" s="412"/>
      <c r="L187" s="412"/>
      <c r="M187" s="412"/>
      <c r="N187" s="412"/>
      <c r="O187" s="497"/>
    </row>
    <row r="188" spans="1:15" s="406" customFormat="1" ht="42" customHeight="1" x14ac:dyDescent="0.2">
      <c r="A188" s="448" t="s">
        <v>2233</v>
      </c>
      <c r="B188" s="525" t="s">
        <v>1057</v>
      </c>
      <c r="C188" s="417" t="s">
        <v>1097</v>
      </c>
      <c r="D188" s="498">
        <v>10</v>
      </c>
      <c r="E188" s="492"/>
      <c r="F188" s="495"/>
      <c r="G188" s="494"/>
      <c r="H188" s="492"/>
      <c r="I188" s="492"/>
      <c r="J188" s="492"/>
      <c r="K188" s="492">
        <v>10</v>
      </c>
      <c r="L188" s="492"/>
      <c r="M188" s="492">
        <v>10</v>
      </c>
      <c r="N188" s="492"/>
      <c r="O188" s="497"/>
    </row>
    <row r="189" spans="1:15" s="406" customFormat="1" ht="42" customHeight="1" x14ac:dyDescent="0.2">
      <c r="A189" s="553" t="s">
        <v>3883</v>
      </c>
      <c r="B189" s="410" t="s">
        <v>3884</v>
      </c>
      <c r="C189" s="554" t="s">
        <v>3885</v>
      </c>
      <c r="D189" s="491"/>
      <c r="E189" s="412"/>
      <c r="F189" s="496"/>
      <c r="G189" s="414"/>
      <c r="H189" s="412"/>
      <c r="I189" s="412"/>
      <c r="J189" s="412"/>
      <c r="K189" s="412">
        <v>10</v>
      </c>
      <c r="L189" s="412"/>
      <c r="M189" s="412"/>
      <c r="N189" s="412" t="s">
        <v>3886</v>
      </c>
      <c r="O189" s="497"/>
    </row>
    <row r="190" spans="1:15" s="406" customFormat="1" ht="42" customHeight="1" x14ac:dyDescent="0.2">
      <c r="A190" s="447" t="s">
        <v>1521</v>
      </c>
      <c r="B190" s="410" t="s">
        <v>1383</v>
      </c>
      <c r="C190" s="411" t="s">
        <v>1384</v>
      </c>
      <c r="D190" s="412"/>
      <c r="E190" s="412"/>
      <c r="F190" s="413"/>
      <c r="G190" s="414"/>
      <c r="H190" s="412"/>
      <c r="I190" s="412"/>
      <c r="J190" s="412"/>
      <c r="K190" s="412">
        <v>10</v>
      </c>
      <c r="L190" s="412"/>
      <c r="M190" s="412">
        <v>10</v>
      </c>
      <c r="N190" s="412" t="s">
        <v>3599</v>
      </c>
      <c r="O190" s="497"/>
    </row>
    <row r="191" spans="1:15" s="406" customFormat="1" ht="63" customHeight="1" x14ac:dyDescent="0.2">
      <c r="A191" s="445" t="s">
        <v>2073</v>
      </c>
      <c r="B191" s="446" t="s">
        <v>1383</v>
      </c>
      <c r="C191" s="449" t="s">
        <v>1384</v>
      </c>
      <c r="D191" s="450"/>
      <c r="E191" s="450"/>
      <c r="F191" s="451"/>
      <c r="G191" s="449"/>
      <c r="H191" s="450"/>
      <c r="I191" s="450"/>
      <c r="J191" s="450"/>
      <c r="K191" s="450">
        <v>10</v>
      </c>
      <c r="L191" s="450"/>
      <c r="M191" s="450">
        <v>10</v>
      </c>
      <c r="N191" s="450"/>
    </row>
    <row r="192" spans="1:15" s="406" customFormat="1" ht="55.5" customHeight="1" x14ac:dyDescent="0.2">
      <c r="A192" s="197"/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</row>
    <row r="193" spans="1:14" s="406" customFormat="1" ht="42" customHeight="1" x14ac:dyDescent="0.2">
      <c r="A193" s="516"/>
      <c r="B193" s="516"/>
      <c r="C193" s="516"/>
      <c r="D193" s="516"/>
      <c r="E193" s="516"/>
      <c r="F193" s="516"/>
      <c r="G193" s="516"/>
      <c r="H193" s="516"/>
      <c r="I193" s="516"/>
      <c r="J193" s="516"/>
      <c r="K193" s="516"/>
      <c r="L193" s="516"/>
      <c r="M193" s="516"/>
      <c r="N193" s="516"/>
    </row>
    <row r="194" spans="1:14" s="196" customFormat="1" ht="42" customHeight="1" x14ac:dyDescent="0.2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</row>
    <row r="195" spans="1:14" s="196" customFormat="1" ht="42" customHeight="1" x14ac:dyDescent="0.2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</row>
    <row r="196" spans="1:14" s="196" customFormat="1" ht="42" customHeight="1" x14ac:dyDescent="0.2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</row>
    <row r="197" spans="1:14" s="196" customFormat="1" ht="42" customHeight="1" x14ac:dyDescent="0.2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</row>
    <row r="198" spans="1:14" s="196" customFormat="1" ht="42" customHeight="1" x14ac:dyDescent="0.2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</row>
    <row r="199" spans="1:14" s="196" customFormat="1" ht="42" customHeight="1" x14ac:dyDescent="0.2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</row>
    <row r="200" spans="1:14" s="196" customFormat="1" ht="42" customHeight="1" x14ac:dyDescent="0.2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</row>
    <row r="201" spans="1:14" s="196" customFormat="1" ht="42" customHeight="1" x14ac:dyDescent="0.2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</row>
    <row r="202" spans="1:14" s="196" customFormat="1" ht="42" customHeight="1" x14ac:dyDescent="0.2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</row>
    <row r="203" spans="1:14" s="208" customFormat="1" x14ac:dyDescent="0.2"/>
  </sheetData>
  <mergeCells count="4">
    <mergeCell ref="A4:A5"/>
    <mergeCell ref="B4:B5"/>
    <mergeCell ref="C4:C5"/>
    <mergeCell ref="D4:N4"/>
  </mergeCells>
  <phoneticPr fontId="3"/>
  <printOptions horizontalCentered="1"/>
  <pageMargins left="1" right="1" top="1" bottom="1" header="0.5" footer="0.5"/>
  <pageSetup paperSize="9" scale="58" firstPageNumber="98" fitToHeight="0" orientation="portrait" useFirstPageNumber="1" r:id="rId1"/>
  <headerFooter scaleWithDoc="0" alignWithMargins="0"/>
  <rowBreaks count="4" manualBreakCount="4">
    <brk id="32" max="13" man="1"/>
    <brk id="58" max="13" man="1"/>
    <brk id="141" max="13" man="1"/>
    <brk id="16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65F-317B-491A-BC3B-64738FA037E2}">
  <sheetPr>
    <pageSetUpPr fitToPage="1"/>
  </sheetPr>
  <dimension ref="A2:T204"/>
  <sheetViews>
    <sheetView view="pageBreakPreview" zoomScale="90" zoomScaleNormal="70" zoomScaleSheetLayoutView="90" workbookViewId="0">
      <pane ySplit="8" topLeftCell="A21" activePane="bottomLeft" state="frozen"/>
      <selection activeCell="Q18" sqref="Q18"/>
      <selection pane="bottomLeft" activeCell="E23" sqref="E23"/>
    </sheetView>
  </sheetViews>
  <sheetFormatPr defaultColWidth="39.36328125" defaultRowHeight="13" x14ac:dyDescent="0.2"/>
  <cols>
    <col min="1" max="1" width="17" style="208" customWidth="1"/>
    <col min="2" max="3" width="16.26953125" style="208" customWidth="1"/>
    <col min="4" max="4" width="11" style="208" customWidth="1"/>
    <col min="5" max="5" width="14.3632812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9.90625" style="208" customWidth="1"/>
    <col min="11" max="11" width="7.26953125" style="208" customWidth="1"/>
    <col min="12" max="12" width="7.36328125" style="208" bestFit="1" customWidth="1"/>
    <col min="13" max="13" width="10.36328125" style="208" customWidth="1"/>
    <col min="14" max="14" width="9.08984375" style="208" customWidth="1"/>
    <col min="15" max="15" width="19.7265625" style="208" customWidth="1"/>
    <col min="16" max="16" width="18.90625" style="208" customWidth="1"/>
    <col min="17" max="17" width="9" style="208" customWidth="1"/>
    <col min="18" max="18" width="12.26953125" style="208" bestFit="1" customWidth="1"/>
    <col min="19" max="16384" width="39.36328125" style="208"/>
  </cols>
  <sheetData>
    <row r="2" spans="1:20" x14ac:dyDescent="0.2">
      <c r="A2" s="246" t="s">
        <v>434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20" x14ac:dyDescent="0.2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20" x14ac:dyDescent="0.2">
      <c r="A4" s="235"/>
      <c r="B4" s="615" t="str">
        <f>"〔施設"&amp;C5&amp;"（公立"&amp;C6&amp;"、"&amp;"私立"&amp;C7&amp;"）"&amp;"  定員"&amp;E5&amp;"（公立"&amp;E6&amp;"、私立"&amp;E7&amp;"）〕"</f>
        <v>〔施設162（公立9、私立153）  定員4739（公立252、私立4487）〕</v>
      </c>
      <c r="C4" s="615"/>
      <c r="D4" s="615"/>
      <c r="E4" s="235" t="str">
        <f>IF(H171=E5,"","おかしいぞ～？")</f>
        <v/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</row>
    <row r="5" spans="1:20" x14ac:dyDescent="0.2">
      <c r="A5" s="236"/>
      <c r="B5" s="237" t="s">
        <v>84</v>
      </c>
      <c r="C5" s="111">
        <f>C6+C7</f>
        <v>162</v>
      </c>
      <c r="D5" s="140" t="s">
        <v>85</v>
      </c>
      <c r="E5" s="306">
        <f>E6+E7</f>
        <v>4739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</row>
    <row r="6" spans="1:20" x14ac:dyDescent="0.2">
      <c r="A6" s="236"/>
      <c r="B6" s="237" t="s">
        <v>86</v>
      </c>
      <c r="C6" s="111">
        <f>COUNTIF($Q$9:$Q$170,B6)</f>
        <v>9</v>
      </c>
      <c r="D6" s="140" t="s">
        <v>86</v>
      </c>
      <c r="E6" s="306">
        <f>SUMIF($Q$9:$Q$170,D6,$H$9:$H$170)</f>
        <v>252</v>
      </c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0" x14ac:dyDescent="0.2">
      <c r="A7" s="236"/>
      <c r="B7" s="238" t="s">
        <v>87</v>
      </c>
      <c r="C7" s="113">
        <f>COUNTIF($Q$9:$Q$170,B7)</f>
        <v>153</v>
      </c>
      <c r="D7" s="142" t="s">
        <v>87</v>
      </c>
      <c r="E7" s="307">
        <f>SUMIF($Q$9:$Q$170,D7,$H$9:$H$170)</f>
        <v>4487</v>
      </c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</row>
    <row r="8" spans="1:20" s="555" customFormat="1" ht="31.5" customHeight="1" x14ac:dyDescent="0.2">
      <c r="A8" s="239" t="s">
        <v>58</v>
      </c>
      <c r="B8" s="207" t="s">
        <v>61</v>
      </c>
      <c r="C8" s="240" t="s">
        <v>499</v>
      </c>
      <c r="D8" s="207" t="s">
        <v>269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2"/>
      <c r="L8" s="362" t="s">
        <v>66</v>
      </c>
      <c r="M8" s="363" t="s">
        <v>372</v>
      </c>
      <c r="N8" s="363" t="s">
        <v>329</v>
      </c>
      <c r="O8" s="207" t="s">
        <v>107</v>
      </c>
      <c r="P8" s="207" t="s">
        <v>59</v>
      </c>
      <c r="Q8" s="363" t="s">
        <v>74</v>
      </c>
      <c r="R8" s="364" t="s">
        <v>75</v>
      </c>
    </row>
    <row r="9" spans="1:20" s="250" customFormat="1" ht="42" customHeight="1" x14ac:dyDescent="0.2">
      <c r="A9" s="308" t="s">
        <v>2406</v>
      </c>
      <c r="B9" s="309" t="s">
        <v>2407</v>
      </c>
      <c r="C9" s="309" t="s">
        <v>2408</v>
      </c>
      <c r="D9" s="309" t="s">
        <v>3890</v>
      </c>
      <c r="E9" s="310" t="str">
        <f t="shared" ref="E9:E73" si="0">N9&amp;O9</f>
        <v>下関市生野町2-28-20</v>
      </c>
      <c r="F9" s="310" t="s">
        <v>435</v>
      </c>
      <c r="G9" s="311">
        <v>39173</v>
      </c>
      <c r="H9" s="312">
        <v>20</v>
      </c>
      <c r="I9" s="310" t="s">
        <v>2409</v>
      </c>
      <c r="J9" s="313"/>
      <c r="K9" s="249"/>
      <c r="L9" s="257" t="s">
        <v>2077</v>
      </c>
      <c r="M9" s="256">
        <v>35201</v>
      </c>
      <c r="N9" s="256" t="s">
        <v>127</v>
      </c>
      <c r="O9" s="256" t="s">
        <v>727</v>
      </c>
      <c r="P9" s="256" t="s">
        <v>128</v>
      </c>
      <c r="Q9" s="258" t="str">
        <f t="shared" ref="Q9:Q35" si="1">IF(R9="","",IF(OR(R9="国",R9="県",R9="市町",R9="組合その他"),"（公立）","（私立）"))</f>
        <v>（私立）</v>
      </c>
      <c r="R9" s="259" t="s">
        <v>2126</v>
      </c>
    </row>
    <row r="10" spans="1:20" s="250" customFormat="1" ht="42" customHeight="1" x14ac:dyDescent="0.2">
      <c r="A10" s="489" t="s">
        <v>2640</v>
      </c>
      <c r="B10" s="521" t="s">
        <v>2641</v>
      </c>
      <c r="C10" s="521" t="s">
        <v>2642</v>
      </c>
      <c r="D10" s="521" t="s">
        <v>3608</v>
      </c>
      <c r="E10" s="522" t="str">
        <f t="shared" si="0"/>
        <v>下関市楠乃2丁目691番地4</v>
      </c>
      <c r="F10" s="522" t="s">
        <v>436</v>
      </c>
      <c r="G10" s="523">
        <v>39904</v>
      </c>
      <c r="H10" s="290">
        <v>35</v>
      </c>
      <c r="I10" s="522" t="s">
        <v>656</v>
      </c>
      <c r="J10" s="524"/>
      <c r="K10" s="249"/>
      <c r="L10" s="254" t="s">
        <v>2077</v>
      </c>
      <c r="M10" s="251">
        <v>35201</v>
      </c>
      <c r="N10" s="251" t="s">
        <v>2078</v>
      </c>
      <c r="O10" s="286" t="s">
        <v>3609</v>
      </c>
      <c r="P10" s="251" t="s">
        <v>2643</v>
      </c>
      <c r="Q10" s="255" t="str">
        <f t="shared" si="1"/>
        <v>（私立）</v>
      </c>
      <c r="R10" s="253" t="s">
        <v>2126</v>
      </c>
    </row>
    <row r="11" spans="1:20" s="250" customFormat="1" ht="42" customHeight="1" x14ac:dyDescent="0.2">
      <c r="A11" s="489" t="s">
        <v>2644</v>
      </c>
      <c r="B11" s="521" t="s">
        <v>2641</v>
      </c>
      <c r="C11" s="521" t="s">
        <v>2642</v>
      </c>
      <c r="D11" s="521" t="s">
        <v>3610</v>
      </c>
      <c r="E11" s="522" t="str">
        <f t="shared" si="0"/>
        <v>下関市楠乃5丁目5-1</v>
      </c>
      <c r="F11" s="522" t="s">
        <v>436</v>
      </c>
      <c r="G11" s="523">
        <v>39904</v>
      </c>
      <c r="H11" s="290">
        <v>60</v>
      </c>
      <c r="I11" s="522" t="s">
        <v>657</v>
      </c>
      <c r="J11" s="524" t="s">
        <v>2076</v>
      </c>
      <c r="K11" s="249"/>
      <c r="L11" s="254" t="s">
        <v>2077</v>
      </c>
      <c r="M11" s="251">
        <v>35201</v>
      </c>
      <c r="N11" s="251" t="s">
        <v>2078</v>
      </c>
      <c r="O11" s="251" t="s">
        <v>2876</v>
      </c>
      <c r="P11" s="251" t="s">
        <v>2645</v>
      </c>
      <c r="Q11" s="255" t="str">
        <f t="shared" si="1"/>
        <v>（私立）</v>
      </c>
      <c r="R11" s="253" t="s">
        <v>2126</v>
      </c>
    </row>
    <row r="12" spans="1:20" s="250" customFormat="1" ht="55.5" customHeight="1" x14ac:dyDescent="0.2">
      <c r="A12" s="489" t="s">
        <v>2074</v>
      </c>
      <c r="B12" s="521" t="s">
        <v>2075</v>
      </c>
      <c r="C12" s="521" t="s">
        <v>3727</v>
      </c>
      <c r="D12" s="521" t="s">
        <v>2646</v>
      </c>
      <c r="E12" s="522" t="str">
        <f t="shared" si="0"/>
        <v>下関市大字蒲生野字横田250</v>
      </c>
      <c r="F12" s="522" t="s">
        <v>437</v>
      </c>
      <c r="G12" s="523">
        <v>40238</v>
      </c>
      <c r="H12" s="290">
        <v>80</v>
      </c>
      <c r="I12" s="522" t="s">
        <v>658</v>
      </c>
      <c r="J12" s="524" t="s">
        <v>2076</v>
      </c>
      <c r="K12" s="262"/>
      <c r="L12" s="263" t="s">
        <v>2077</v>
      </c>
      <c r="M12" s="261">
        <v>35201</v>
      </c>
      <c r="N12" s="261" t="s">
        <v>2078</v>
      </c>
      <c r="O12" s="261" t="s">
        <v>2877</v>
      </c>
      <c r="P12" s="261" t="s">
        <v>2079</v>
      </c>
      <c r="Q12" s="264" t="str">
        <f t="shared" si="1"/>
        <v>（私立）</v>
      </c>
      <c r="R12" s="265" t="s">
        <v>2080</v>
      </c>
      <c r="S12" s="205"/>
    </row>
    <row r="13" spans="1:20" s="250" customFormat="1" ht="42" customHeight="1" x14ac:dyDescent="0.2">
      <c r="A13" s="489" t="s">
        <v>2647</v>
      </c>
      <c r="B13" s="521" t="s">
        <v>2648</v>
      </c>
      <c r="C13" s="521" t="s">
        <v>2649</v>
      </c>
      <c r="D13" s="521" t="s">
        <v>2650</v>
      </c>
      <c r="E13" s="522" t="str">
        <f t="shared" si="0"/>
        <v>下関市大字安岡字畑代10145-5</v>
      </c>
      <c r="F13" s="522" t="s">
        <v>3611</v>
      </c>
      <c r="G13" s="523">
        <v>40269</v>
      </c>
      <c r="H13" s="290">
        <v>15</v>
      </c>
      <c r="I13" s="522" t="s">
        <v>659</v>
      </c>
      <c r="J13" s="524" t="s">
        <v>2111</v>
      </c>
      <c r="K13" s="262"/>
      <c r="L13" s="263" t="s">
        <v>2077</v>
      </c>
      <c r="M13" s="261">
        <v>35201</v>
      </c>
      <c r="N13" s="261" t="s">
        <v>2078</v>
      </c>
      <c r="O13" s="261" t="s">
        <v>2878</v>
      </c>
      <c r="P13" s="261" t="s">
        <v>2651</v>
      </c>
      <c r="Q13" s="264" t="str">
        <f t="shared" si="1"/>
        <v>（私立）</v>
      </c>
      <c r="R13" s="265" t="s">
        <v>2126</v>
      </c>
      <c r="S13" s="205"/>
    </row>
    <row r="14" spans="1:20" s="250" customFormat="1" ht="42" customHeight="1" x14ac:dyDescent="0.2">
      <c r="A14" s="489" t="s">
        <v>2652</v>
      </c>
      <c r="B14" s="521" t="s">
        <v>2653</v>
      </c>
      <c r="C14" s="521" t="s">
        <v>2654</v>
      </c>
      <c r="D14" s="521" t="s">
        <v>2655</v>
      </c>
      <c r="E14" s="522" t="str">
        <f t="shared" si="0"/>
        <v>下関市楠乃5丁目5-28</v>
      </c>
      <c r="F14" s="522" t="s">
        <v>436</v>
      </c>
      <c r="G14" s="523">
        <v>40269</v>
      </c>
      <c r="H14" s="290">
        <v>90</v>
      </c>
      <c r="I14" s="522" t="s">
        <v>660</v>
      </c>
      <c r="J14" s="524" t="s">
        <v>2076</v>
      </c>
      <c r="K14" s="262"/>
      <c r="L14" s="263" t="s">
        <v>2077</v>
      </c>
      <c r="M14" s="261">
        <v>35201</v>
      </c>
      <c r="N14" s="261" t="s">
        <v>2130</v>
      </c>
      <c r="O14" s="261" t="s">
        <v>2879</v>
      </c>
      <c r="P14" s="261" t="s">
        <v>2656</v>
      </c>
      <c r="Q14" s="264" t="str">
        <f t="shared" si="1"/>
        <v>（私立）</v>
      </c>
      <c r="R14" s="265" t="s">
        <v>2080</v>
      </c>
      <c r="S14" s="205"/>
    </row>
    <row r="15" spans="1:20" s="250" customFormat="1" ht="42" customHeight="1" x14ac:dyDescent="0.2">
      <c r="A15" s="489" t="s">
        <v>2657</v>
      </c>
      <c r="B15" s="521" t="s">
        <v>2658</v>
      </c>
      <c r="C15" s="521" t="s">
        <v>3728</v>
      </c>
      <c r="D15" s="521" t="s">
        <v>2659</v>
      </c>
      <c r="E15" s="522" t="str">
        <f t="shared" si="0"/>
        <v>下関市大字小野64番地1</v>
      </c>
      <c r="F15" s="522" t="s">
        <v>439</v>
      </c>
      <c r="G15" s="523">
        <v>40269</v>
      </c>
      <c r="H15" s="290">
        <v>46</v>
      </c>
      <c r="I15" s="522" t="s">
        <v>3612</v>
      </c>
      <c r="J15" s="524" t="s">
        <v>2076</v>
      </c>
      <c r="K15" s="262"/>
      <c r="L15" s="263" t="s">
        <v>2077</v>
      </c>
      <c r="M15" s="261">
        <v>35201</v>
      </c>
      <c r="N15" s="261" t="s">
        <v>2078</v>
      </c>
      <c r="O15" s="287" t="s">
        <v>3613</v>
      </c>
      <c r="P15" s="261" t="s">
        <v>2660</v>
      </c>
      <c r="Q15" s="264" t="str">
        <f t="shared" si="1"/>
        <v>（私立）</v>
      </c>
      <c r="R15" s="265" t="s">
        <v>2080</v>
      </c>
      <c r="S15" s="205"/>
    </row>
    <row r="16" spans="1:20" s="471" customFormat="1" ht="55.5" customHeight="1" x14ac:dyDescent="0.2">
      <c r="A16" s="462" t="s">
        <v>2661</v>
      </c>
      <c r="B16" s="461" t="s">
        <v>2442</v>
      </c>
      <c r="C16" s="461" t="s">
        <v>2443</v>
      </c>
      <c r="D16" s="461" t="s">
        <v>2410</v>
      </c>
      <c r="E16" s="459" t="str">
        <f t="shared" si="0"/>
        <v>下関市豊浦町大字黒井2176番地1</v>
      </c>
      <c r="F16" s="459" t="s">
        <v>440</v>
      </c>
      <c r="G16" s="460">
        <v>40634</v>
      </c>
      <c r="H16" s="463">
        <v>20</v>
      </c>
      <c r="I16" s="459" t="s">
        <v>661</v>
      </c>
      <c r="J16" s="513"/>
      <c r="K16" s="464"/>
      <c r="L16" s="465" t="s">
        <v>2077</v>
      </c>
      <c r="M16" s="466">
        <v>35201</v>
      </c>
      <c r="N16" s="466" t="s">
        <v>127</v>
      </c>
      <c r="O16" s="466" t="s">
        <v>2880</v>
      </c>
      <c r="P16" s="466" t="s">
        <v>2662</v>
      </c>
      <c r="Q16" s="467" t="str">
        <f t="shared" si="1"/>
        <v>（私立）</v>
      </c>
      <c r="R16" s="468" t="s">
        <v>2126</v>
      </c>
      <c r="S16" s="469"/>
      <c r="T16" s="470"/>
    </row>
    <row r="17" spans="1:20" s="252" customFormat="1" ht="42" customHeight="1" x14ac:dyDescent="0.2">
      <c r="A17" s="489" t="s">
        <v>243</v>
      </c>
      <c r="B17" s="521" t="s">
        <v>639</v>
      </c>
      <c r="C17" s="521" t="s">
        <v>3729</v>
      </c>
      <c r="D17" s="521" t="s">
        <v>3614</v>
      </c>
      <c r="E17" s="522" t="str">
        <f t="shared" si="0"/>
        <v>下関市豊北町大字滝部3762番地</v>
      </c>
      <c r="F17" s="522" t="s">
        <v>441</v>
      </c>
      <c r="G17" s="523">
        <v>40634</v>
      </c>
      <c r="H17" s="290">
        <v>40</v>
      </c>
      <c r="I17" s="522" t="s">
        <v>662</v>
      </c>
      <c r="J17" s="524" t="s">
        <v>2663</v>
      </c>
      <c r="K17" s="262"/>
      <c r="L17" s="263" t="s">
        <v>2077</v>
      </c>
      <c r="M17" s="261">
        <v>35201</v>
      </c>
      <c r="N17" s="261" t="s">
        <v>127</v>
      </c>
      <c r="O17" s="288" t="s">
        <v>3615</v>
      </c>
      <c r="P17" s="261" t="s">
        <v>2664</v>
      </c>
      <c r="Q17" s="266" t="str">
        <f t="shared" si="1"/>
        <v>（私立）</v>
      </c>
      <c r="R17" s="267" t="s">
        <v>2126</v>
      </c>
      <c r="S17" s="206"/>
      <c r="T17" s="250"/>
    </row>
    <row r="18" spans="1:20" s="252" customFormat="1" ht="42" customHeight="1" x14ac:dyDescent="0.2">
      <c r="A18" s="489" t="s">
        <v>2665</v>
      </c>
      <c r="B18" s="521" t="s">
        <v>2666</v>
      </c>
      <c r="C18" s="521" t="s">
        <v>2667</v>
      </c>
      <c r="D18" s="521" t="s">
        <v>3891</v>
      </c>
      <c r="E18" s="522" t="str">
        <f t="shared" si="0"/>
        <v>下関市大字山田字赤池549-5</v>
      </c>
      <c r="F18" s="522" t="s">
        <v>442</v>
      </c>
      <c r="G18" s="523">
        <v>40787</v>
      </c>
      <c r="H18" s="290">
        <v>35</v>
      </c>
      <c r="I18" s="522" t="s">
        <v>663</v>
      </c>
      <c r="J18" s="524" t="s">
        <v>2076</v>
      </c>
      <c r="K18" s="262"/>
      <c r="L18" s="263" t="s">
        <v>2077</v>
      </c>
      <c r="M18" s="261">
        <v>35201</v>
      </c>
      <c r="N18" s="261" t="s">
        <v>127</v>
      </c>
      <c r="O18" s="261" t="s">
        <v>2881</v>
      </c>
      <c r="P18" s="261" t="s">
        <v>2668</v>
      </c>
      <c r="Q18" s="266" t="str">
        <f t="shared" si="1"/>
        <v>（私立）</v>
      </c>
      <c r="R18" s="267" t="s">
        <v>2126</v>
      </c>
      <c r="S18" s="206"/>
      <c r="T18" s="250"/>
    </row>
    <row r="19" spans="1:20" s="252" customFormat="1" ht="56.25" customHeight="1" x14ac:dyDescent="0.2">
      <c r="A19" s="489" t="s">
        <v>2669</v>
      </c>
      <c r="B19" s="521" t="s">
        <v>2670</v>
      </c>
      <c r="C19" s="521" t="s">
        <v>2671</v>
      </c>
      <c r="D19" s="521" t="s">
        <v>2672</v>
      </c>
      <c r="E19" s="522" t="str">
        <f t="shared" si="0"/>
        <v>下関市大字員光1544</v>
      </c>
      <c r="F19" s="522" t="s">
        <v>443</v>
      </c>
      <c r="G19" s="523">
        <v>40817</v>
      </c>
      <c r="H19" s="290">
        <v>40</v>
      </c>
      <c r="I19" s="522" t="s">
        <v>664</v>
      </c>
      <c r="J19" s="524" t="s">
        <v>2076</v>
      </c>
      <c r="K19" s="262"/>
      <c r="L19" s="263" t="s">
        <v>2077</v>
      </c>
      <c r="M19" s="261">
        <v>35201</v>
      </c>
      <c r="N19" s="261" t="s">
        <v>127</v>
      </c>
      <c r="O19" s="261" t="s">
        <v>2673</v>
      </c>
      <c r="P19" s="261" t="s">
        <v>2674</v>
      </c>
      <c r="Q19" s="266" t="str">
        <f t="shared" si="1"/>
        <v>（私立）</v>
      </c>
      <c r="R19" s="267" t="s">
        <v>2126</v>
      </c>
      <c r="S19" s="206"/>
      <c r="T19" s="250"/>
    </row>
    <row r="20" spans="1:20" s="252" customFormat="1" ht="56.25" customHeight="1" x14ac:dyDescent="0.2">
      <c r="A20" s="489" t="s">
        <v>502</v>
      </c>
      <c r="B20" s="521" t="s">
        <v>500</v>
      </c>
      <c r="C20" s="521" t="s">
        <v>501</v>
      </c>
      <c r="D20" s="521" t="s">
        <v>957</v>
      </c>
      <c r="E20" s="522" t="str">
        <f t="shared" si="0"/>
        <v>下関市大字員光1544</v>
      </c>
      <c r="F20" s="522" t="s">
        <v>443</v>
      </c>
      <c r="G20" s="523">
        <v>40817</v>
      </c>
      <c r="H20" s="290">
        <v>20</v>
      </c>
      <c r="I20" s="522" t="s">
        <v>664</v>
      </c>
      <c r="J20" s="524"/>
      <c r="K20" s="262"/>
      <c r="L20" s="263" t="s">
        <v>109</v>
      </c>
      <c r="M20" s="268">
        <v>35201</v>
      </c>
      <c r="N20" s="268" t="s">
        <v>882</v>
      </c>
      <c r="O20" s="261" t="s">
        <v>2673</v>
      </c>
      <c r="P20" s="261" t="s">
        <v>1412</v>
      </c>
      <c r="Q20" s="266" t="str">
        <f t="shared" si="1"/>
        <v>（私立）</v>
      </c>
      <c r="R20" s="267" t="s">
        <v>80</v>
      </c>
      <c r="S20" s="206"/>
      <c r="T20" s="250"/>
    </row>
    <row r="21" spans="1:20" s="252" customFormat="1" ht="42" customHeight="1" x14ac:dyDescent="0.2">
      <c r="A21" s="489" t="s">
        <v>278</v>
      </c>
      <c r="B21" s="521" t="s">
        <v>277</v>
      </c>
      <c r="C21" s="521" t="s">
        <v>3730</v>
      </c>
      <c r="D21" s="521" t="s">
        <v>1041</v>
      </c>
      <c r="E21" s="522" t="str">
        <f t="shared" si="0"/>
        <v>下関市長府豊城町9-16</v>
      </c>
      <c r="F21" s="522" t="s">
        <v>444</v>
      </c>
      <c r="G21" s="523">
        <v>41000</v>
      </c>
      <c r="H21" s="290">
        <v>55</v>
      </c>
      <c r="I21" s="522" t="s">
        <v>665</v>
      </c>
      <c r="J21" s="524"/>
      <c r="K21" s="262"/>
      <c r="L21" s="263" t="s">
        <v>109</v>
      </c>
      <c r="M21" s="268">
        <v>35201</v>
      </c>
      <c r="N21" s="268" t="s">
        <v>882</v>
      </c>
      <c r="O21" s="261" t="s">
        <v>2882</v>
      </c>
      <c r="P21" s="261" t="s">
        <v>1413</v>
      </c>
      <c r="Q21" s="266" t="str">
        <f t="shared" si="1"/>
        <v>（私立）</v>
      </c>
      <c r="R21" s="267" t="s">
        <v>80</v>
      </c>
      <c r="S21" s="206"/>
      <c r="T21" s="250"/>
    </row>
    <row r="22" spans="1:20" s="252" customFormat="1" ht="39.75" customHeight="1" x14ac:dyDescent="0.2">
      <c r="A22" s="489" t="s">
        <v>2081</v>
      </c>
      <c r="B22" s="521" t="s">
        <v>2082</v>
      </c>
      <c r="C22" s="521" t="s">
        <v>2083</v>
      </c>
      <c r="D22" s="521" t="s">
        <v>2084</v>
      </c>
      <c r="E22" s="522" t="str">
        <f t="shared" si="0"/>
        <v>下関市一の宮町4丁目11-27</v>
      </c>
      <c r="F22" s="522" t="s">
        <v>2085</v>
      </c>
      <c r="G22" s="523">
        <v>42278</v>
      </c>
      <c r="H22" s="290">
        <v>20</v>
      </c>
      <c r="I22" s="522" t="s">
        <v>3616</v>
      </c>
      <c r="J22" s="524" t="s">
        <v>2111</v>
      </c>
      <c r="K22" s="262"/>
      <c r="L22" s="263" t="s">
        <v>2077</v>
      </c>
      <c r="M22" s="261">
        <v>35201</v>
      </c>
      <c r="N22" s="261" t="s">
        <v>127</v>
      </c>
      <c r="O22" s="261" t="s">
        <v>2086</v>
      </c>
      <c r="P22" s="261" t="s">
        <v>2087</v>
      </c>
      <c r="Q22" s="266" t="str">
        <f t="shared" si="1"/>
        <v>（私立）</v>
      </c>
      <c r="R22" s="267" t="s">
        <v>2088</v>
      </c>
      <c r="S22" s="206"/>
      <c r="T22" s="250"/>
    </row>
    <row r="23" spans="1:20" s="252" customFormat="1" ht="39.75" customHeight="1" x14ac:dyDescent="0.2">
      <c r="A23" s="489" t="s">
        <v>2675</v>
      </c>
      <c r="B23" s="521" t="s">
        <v>2658</v>
      </c>
      <c r="C23" s="521" t="s">
        <v>3892</v>
      </c>
      <c r="D23" s="521" t="s">
        <v>3617</v>
      </c>
      <c r="E23" s="522" t="str">
        <f t="shared" si="0"/>
        <v>下関市大字小野64番地1</v>
      </c>
      <c r="F23" s="522" t="s">
        <v>439</v>
      </c>
      <c r="G23" s="523">
        <v>42461</v>
      </c>
      <c r="H23" s="290">
        <v>35</v>
      </c>
      <c r="I23" s="522" t="s">
        <v>2676</v>
      </c>
      <c r="J23" s="524"/>
      <c r="K23" s="262"/>
      <c r="L23" s="263" t="s">
        <v>2077</v>
      </c>
      <c r="M23" s="261">
        <v>35201</v>
      </c>
      <c r="N23" s="261" t="s">
        <v>2078</v>
      </c>
      <c r="O23" s="289" t="s">
        <v>3613</v>
      </c>
      <c r="P23" s="261" t="s">
        <v>2660</v>
      </c>
      <c r="Q23" s="264" t="str">
        <f t="shared" si="1"/>
        <v>（私立）</v>
      </c>
      <c r="R23" s="265" t="s">
        <v>2080</v>
      </c>
      <c r="S23" s="206"/>
      <c r="T23" s="250"/>
    </row>
    <row r="24" spans="1:20" s="252" customFormat="1" ht="39.75" customHeight="1" x14ac:dyDescent="0.2">
      <c r="A24" s="489" t="s">
        <v>2411</v>
      </c>
      <c r="B24" s="521" t="s">
        <v>2097</v>
      </c>
      <c r="C24" s="521" t="s">
        <v>2501</v>
      </c>
      <c r="D24" s="632" t="s">
        <v>2412</v>
      </c>
      <c r="E24" s="522" t="str">
        <f t="shared" si="0"/>
        <v>下関市小月宮の町7-3</v>
      </c>
      <c r="F24" s="522" t="s">
        <v>2413</v>
      </c>
      <c r="G24" s="523">
        <v>43344</v>
      </c>
      <c r="H24" s="290">
        <v>50</v>
      </c>
      <c r="I24" s="522" t="s">
        <v>2414</v>
      </c>
      <c r="J24" s="524" t="s">
        <v>2093</v>
      </c>
      <c r="K24" s="262"/>
      <c r="L24" s="263" t="s">
        <v>2077</v>
      </c>
      <c r="M24" s="261">
        <v>35201</v>
      </c>
      <c r="N24" s="261" t="s">
        <v>2078</v>
      </c>
      <c r="O24" s="261" t="s">
        <v>2883</v>
      </c>
      <c r="P24" s="261" t="s">
        <v>2415</v>
      </c>
      <c r="Q24" s="264" t="str">
        <f t="shared" si="1"/>
        <v>（私立）</v>
      </c>
      <c r="R24" s="267" t="s">
        <v>2088</v>
      </c>
      <c r="S24" s="206" t="s">
        <v>2095</v>
      </c>
      <c r="T24" s="250"/>
    </row>
    <row r="25" spans="1:20" s="252" customFormat="1" ht="39.75" customHeight="1" x14ac:dyDescent="0.2">
      <c r="A25" s="489" t="s">
        <v>2416</v>
      </c>
      <c r="B25" s="521" t="s">
        <v>2097</v>
      </c>
      <c r="C25" s="521" t="s">
        <v>2501</v>
      </c>
      <c r="D25" s="521" t="s">
        <v>2417</v>
      </c>
      <c r="E25" s="522" t="str">
        <f t="shared" si="0"/>
        <v>下関市彦島江の浦町3丁目11-12</v>
      </c>
      <c r="F25" s="522" t="s">
        <v>549</v>
      </c>
      <c r="G25" s="523">
        <v>43374</v>
      </c>
      <c r="H25" s="290">
        <v>45</v>
      </c>
      <c r="I25" s="522" t="s">
        <v>2418</v>
      </c>
      <c r="J25" s="524" t="s">
        <v>2093</v>
      </c>
      <c r="K25" s="262"/>
      <c r="L25" s="263" t="s">
        <v>2077</v>
      </c>
      <c r="M25" s="261">
        <v>35201</v>
      </c>
      <c r="N25" s="261" t="s">
        <v>2078</v>
      </c>
      <c r="O25" s="261" t="s">
        <v>2884</v>
      </c>
      <c r="P25" s="261" t="s">
        <v>2419</v>
      </c>
      <c r="Q25" s="264" t="str">
        <f t="shared" si="1"/>
        <v>（私立）</v>
      </c>
      <c r="R25" s="267" t="s">
        <v>2088</v>
      </c>
      <c r="S25" s="206" t="s">
        <v>2095</v>
      </c>
      <c r="T25" s="250"/>
    </row>
    <row r="26" spans="1:20" s="252" customFormat="1" ht="39.75" customHeight="1" x14ac:dyDescent="0.2">
      <c r="A26" s="489" t="s">
        <v>2089</v>
      </c>
      <c r="B26" s="521" t="s">
        <v>2090</v>
      </c>
      <c r="C26" s="521" t="s">
        <v>3893</v>
      </c>
      <c r="D26" s="521" t="s">
        <v>3894</v>
      </c>
      <c r="E26" s="522" t="str">
        <f t="shared" si="0"/>
        <v>下関市稗田南町7-9</v>
      </c>
      <c r="F26" s="522" t="s">
        <v>2091</v>
      </c>
      <c r="G26" s="523">
        <v>43374</v>
      </c>
      <c r="H26" s="290">
        <v>70</v>
      </c>
      <c r="I26" s="522" t="s">
        <v>2092</v>
      </c>
      <c r="J26" s="524" t="s">
        <v>2093</v>
      </c>
      <c r="K26" s="262"/>
      <c r="L26" s="263" t="s">
        <v>2077</v>
      </c>
      <c r="M26" s="261">
        <v>35201</v>
      </c>
      <c r="N26" s="261" t="s">
        <v>2078</v>
      </c>
      <c r="O26" s="261" t="s">
        <v>2885</v>
      </c>
      <c r="P26" s="261" t="s">
        <v>2094</v>
      </c>
      <c r="Q26" s="264" t="str">
        <f t="shared" si="1"/>
        <v>（私立）</v>
      </c>
      <c r="R26" s="267" t="s">
        <v>2088</v>
      </c>
      <c r="S26" s="206" t="s">
        <v>2095</v>
      </c>
      <c r="T26" s="250"/>
    </row>
    <row r="27" spans="1:20" s="252" customFormat="1" ht="39.75" customHeight="1" x14ac:dyDescent="0.2">
      <c r="A27" s="489" t="s">
        <v>2096</v>
      </c>
      <c r="B27" s="521" t="s">
        <v>2097</v>
      </c>
      <c r="C27" s="521" t="s">
        <v>2501</v>
      </c>
      <c r="D27" s="521" t="s">
        <v>3895</v>
      </c>
      <c r="E27" s="522" t="str">
        <f t="shared" si="0"/>
        <v>下関市綾羅木新町1丁目16-15</v>
      </c>
      <c r="F27" s="522" t="s">
        <v>2098</v>
      </c>
      <c r="G27" s="523">
        <v>43405</v>
      </c>
      <c r="H27" s="290">
        <v>18</v>
      </c>
      <c r="I27" s="522" t="s">
        <v>2099</v>
      </c>
      <c r="J27" s="524" t="s">
        <v>2093</v>
      </c>
      <c r="K27" s="262"/>
      <c r="L27" s="263" t="s">
        <v>2077</v>
      </c>
      <c r="M27" s="261">
        <v>35201</v>
      </c>
      <c r="N27" s="261" t="s">
        <v>2078</v>
      </c>
      <c r="O27" s="261" t="s">
        <v>1778</v>
      </c>
      <c r="P27" s="261" t="s">
        <v>2100</v>
      </c>
      <c r="Q27" s="264" t="str">
        <f t="shared" si="1"/>
        <v>（私立）</v>
      </c>
      <c r="R27" s="267" t="s">
        <v>2088</v>
      </c>
      <c r="S27" s="206" t="s">
        <v>2095</v>
      </c>
      <c r="T27" s="250"/>
    </row>
    <row r="28" spans="1:20" s="252" customFormat="1" ht="39.75" customHeight="1" x14ac:dyDescent="0.2">
      <c r="A28" s="489" t="s">
        <v>2101</v>
      </c>
      <c r="B28" s="521" t="s">
        <v>2097</v>
      </c>
      <c r="C28" s="521" t="s">
        <v>2501</v>
      </c>
      <c r="D28" s="521" t="s">
        <v>3896</v>
      </c>
      <c r="E28" s="522" t="str">
        <f t="shared" si="0"/>
        <v>下関市一の宮住吉2丁目10-11</v>
      </c>
      <c r="F28" s="522" t="s">
        <v>2102</v>
      </c>
      <c r="G28" s="523">
        <v>43435</v>
      </c>
      <c r="H28" s="290">
        <v>15</v>
      </c>
      <c r="I28" s="522" t="s">
        <v>2103</v>
      </c>
      <c r="J28" s="524" t="s">
        <v>2093</v>
      </c>
      <c r="K28" s="262"/>
      <c r="L28" s="263" t="s">
        <v>2077</v>
      </c>
      <c r="M28" s="261">
        <v>35201</v>
      </c>
      <c r="N28" s="261" t="s">
        <v>2078</v>
      </c>
      <c r="O28" s="261" t="s">
        <v>2886</v>
      </c>
      <c r="P28" s="261" t="s">
        <v>2104</v>
      </c>
      <c r="Q28" s="264" t="str">
        <f t="shared" si="1"/>
        <v>（私立）</v>
      </c>
      <c r="R28" s="267" t="s">
        <v>2088</v>
      </c>
      <c r="S28" s="206" t="s">
        <v>2095</v>
      </c>
      <c r="T28" s="250"/>
    </row>
    <row r="29" spans="1:20" s="252" customFormat="1" ht="39.75" customHeight="1" x14ac:dyDescent="0.2">
      <c r="A29" s="489" t="s">
        <v>2420</v>
      </c>
      <c r="B29" s="521" t="s">
        <v>2090</v>
      </c>
      <c r="C29" s="521" t="s">
        <v>3893</v>
      </c>
      <c r="D29" s="521" t="s">
        <v>3897</v>
      </c>
      <c r="E29" s="522" t="str">
        <f t="shared" si="0"/>
        <v>下関市東向山町13-9</v>
      </c>
      <c r="F29" s="522" t="s">
        <v>2421</v>
      </c>
      <c r="G29" s="523">
        <v>43435</v>
      </c>
      <c r="H29" s="290">
        <v>10</v>
      </c>
      <c r="I29" s="522" t="s">
        <v>2422</v>
      </c>
      <c r="J29" s="524" t="s">
        <v>2093</v>
      </c>
      <c r="K29" s="262"/>
      <c r="L29" s="263" t="s">
        <v>2077</v>
      </c>
      <c r="M29" s="261">
        <v>35201</v>
      </c>
      <c r="N29" s="261" t="s">
        <v>2078</v>
      </c>
      <c r="O29" s="261" t="s">
        <v>2887</v>
      </c>
      <c r="P29" s="261" t="s">
        <v>2423</v>
      </c>
      <c r="Q29" s="264" t="str">
        <f t="shared" si="1"/>
        <v>（私立）</v>
      </c>
      <c r="R29" s="267" t="s">
        <v>2088</v>
      </c>
      <c r="S29" s="206" t="s">
        <v>2095</v>
      </c>
      <c r="T29" s="250"/>
    </row>
    <row r="30" spans="1:20" s="252" customFormat="1" ht="39.75" customHeight="1" x14ac:dyDescent="0.2">
      <c r="A30" s="489" t="s">
        <v>2105</v>
      </c>
      <c r="B30" s="521" t="s">
        <v>2106</v>
      </c>
      <c r="C30" s="521" t="s">
        <v>3731</v>
      </c>
      <c r="D30" s="521" t="s">
        <v>3898</v>
      </c>
      <c r="E30" s="522" t="str">
        <f t="shared" si="0"/>
        <v>下関市新地町3-28</v>
      </c>
      <c r="F30" s="522" t="s">
        <v>590</v>
      </c>
      <c r="G30" s="523">
        <v>43466</v>
      </c>
      <c r="H30" s="290">
        <v>45</v>
      </c>
      <c r="I30" s="522" t="s">
        <v>2107</v>
      </c>
      <c r="J30" s="524" t="s">
        <v>2093</v>
      </c>
      <c r="K30" s="262"/>
      <c r="L30" s="263" t="s">
        <v>2077</v>
      </c>
      <c r="M30" s="261">
        <v>35201</v>
      </c>
      <c r="N30" s="261" t="s">
        <v>2078</v>
      </c>
      <c r="O30" s="261" t="s">
        <v>2888</v>
      </c>
      <c r="P30" s="261" t="s">
        <v>2108</v>
      </c>
      <c r="Q30" s="264" t="str">
        <f t="shared" si="1"/>
        <v>（私立）</v>
      </c>
      <c r="R30" s="267" t="s">
        <v>2088</v>
      </c>
      <c r="S30" s="206" t="s">
        <v>2095</v>
      </c>
      <c r="T30" s="250"/>
    </row>
    <row r="31" spans="1:20" s="252" customFormat="1" ht="39.75" customHeight="1" x14ac:dyDescent="0.2">
      <c r="A31" s="489" t="s">
        <v>2677</v>
      </c>
      <c r="B31" s="521" t="s">
        <v>640</v>
      </c>
      <c r="C31" s="521" t="s">
        <v>1111</v>
      </c>
      <c r="D31" s="521" t="s">
        <v>1390</v>
      </c>
      <c r="E31" s="522" t="str">
        <f t="shared" si="0"/>
        <v>下関市菊川町大字田部536-1</v>
      </c>
      <c r="F31" s="522" t="s">
        <v>1391</v>
      </c>
      <c r="G31" s="523">
        <v>43556</v>
      </c>
      <c r="H31" s="290">
        <v>10</v>
      </c>
      <c r="I31" s="522" t="s">
        <v>776</v>
      </c>
      <c r="J31" s="524" t="s">
        <v>2111</v>
      </c>
      <c r="K31" s="262"/>
      <c r="L31" s="263" t="s">
        <v>2077</v>
      </c>
      <c r="M31" s="261">
        <v>35201</v>
      </c>
      <c r="N31" s="261" t="s">
        <v>2078</v>
      </c>
      <c r="O31" s="261" t="s">
        <v>2889</v>
      </c>
      <c r="P31" s="261" t="s">
        <v>2678</v>
      </c>
      <c r="Q31" s="264" t="str">
        <f t="shared" si="1"/>
        <v>（私立）</v>
      </c>
      <c r="R31" s="265" t="s">
        <v>2126</v>
      </c>
      <c r="S31" s="206" t="s">
        <v>2095</v>
      </c>
      <c r="T31" s="250"/>
    </row>
    <row r="32" spans="1:20" s="252" customFormat="1" ht="39.75" customHeight="1" x14ac:dyDescent="0.2">
      <c r="A32" s="489" t="s">
        <v>2890</v>
      </c>
      <c r="B32" s="521" t="s">
        <v>2109</v>
      </c>
      <c r="C32" s="521" t="s">
        <v>2110</v>
      </c>
      <c r="D32" s="521" t="s">
        <v>3618</v>
      </c>
      <c r="E32" s="522" t="str">
        <f t="shared" si="0"/>
        <v>下関市川中豊町1丁目2-7</v>
      </c>
      <c r="F32" s="522" t="s">
        <v>1779</v>
      </c>
      <c r="G32" s="523">
        <v>43556</v>
      </c>
      <c r="H32" s="290">
        <v>5</v>
      </c>
      <c r="I32" s="314" t="s">
        <v>3619</v>
      </c>
      <c r="J32" s="524" t="s">
        <v>2111</v>
      </c>
      <c r="K32" s="262"/>
      <c r="L32" s="263" t="s">
        <v>2077</v>
      </c>
      <c r="M32" s="261">
        <v>35201</v>
      </c>
      <c r="N32" s="261" t="s">
        <v>2078</v>
      </c>
      <c r="O32" s="261" t="s">
        <v>2891</v>
      </c>
      <c r="P32" s="261" t="s">
        <v>2112</v>
      </c>
      <c r="Q32" s="264" t="str">
        <f t="shared" si="1"/>
        <v>（私立）</v>
      </c>
      <c r="R32" s="267" t="s">
        <v>2088</v>
      </c>
      <c r="S32" s="206" t="s">
        <v>2095</v>
      </c>
      <c r="T32" s="250"/>
    </row>
    <row r="33" spans="1:20" s="252" customFormat="1" ht="39.75" customHeight="1" x14ac:dyDescent="0.2">
      <c r="A33" s="489" t="s">
        <v>2113</v>
      </c>
      <c r="B33" s="521" t="s">
        <v>2097</v>
      </c>
      <c r="C33" s="521" t="s">
        <v>2501</v>
      </c>
      <c r="D33" s="521" t="s">
        <v>3899</v>
      </c>
      <c r="E33" s="522" t="str">
        <f t="shared" si="0"/>
        <v>下関市後田町4丁目4-3</v>
      </c>
      <c r="F33" s="522" t="s">
        <v>548</v>
      </c>
      <c r="G33" s="523">
        <v>43678</v>
      </c>
      <c r="H33" s="290">
        <v>10</v>
      </c>
      <c r="I33" s="522" t="s">
        <v>2114</v>
      </c>
      <c r="J33" s="524" t="s">
        <v>2093</v>
      </c>
      <c r="K33" s="262"/>
      <c r="L33" s="263" t="s">
        <v>2077</v>
      </c>
      <c r="M33" s="261">
        <v>35201</v>
      </c>
      <c r="N33" s="261" t="s">
        <v>2078</v>
      </c>
      <c r="O33" s="261" t="s">
        <v>2892</v>
      </c>
      <c r="P33" s="261" t="s">
        <v>2115</v>
      </c>
      <c r="Q33" s="264" t="str">
        <f t="shared" si="1"/>
        <v>（私立）</v>
      </c>
      <c r="R33" s="267" t="s">
        <v>2088</v>
      </c>
      <c r="S33" s="206" t="s">
        <v>2095</v>
      </c>
      <c r="T33" s="250"/>
    </row>
    <row r="34" spans="1:20" s="252" customFormat="1" ht="39.75" customHeight="1" x14ac:dyDescent="0.2">
      <c r="A34" s="489" t="s">
        <v>2143</v>
      </c>
      <c r="B34" s="521" t="s">
        <v>2144</v>
      </c>
      <c r="C34" s="521" t="s">
        <v>3732</v>
      </c>
      <c r="D34" s="521" t="s">
        <v>3620</v>
      </c>
      <c r="E34" s="522" t="str">
        <f t="shared" si="0"/>
        <v>下関市長崎本町6-35</v>
      </c>
      <c r="F34" s="522" t="s">
        <v>1780</v>
      </c>
      <c r="G34" s="523">
        <v>43922</v>
      </c>
      <c r="H34" s="290">
        <v>6</v>
      </c>
      <c r="I34" s="522" t="s">
        <v>3621</v>
      </c>
      <c r="J34" s="524" t="s">
        <v>2111</v>
      </c>
      <c r="K34" s="262"/>
      <c r="L34" s="263" t="s">
        <v>2077</v>
      </c>
      <c r="M34" s="261">
        <v>35201</v>
      </c>
      <c r="N34" s="261" t="s">
        <v>2078</v>
      </c>
      <c r="O34" s="261" t="s">
        <v>2893</v>
      </c>
      <c r="P34" s="261" t="s">
        <v>1782</v>
      </c>
      <c r="Q34" s="264" t="str">
        <f t="shared" si="1"/>
        <v>（私立）</v>
      </c>
      <c r="R34" s="267" t="s">
        <v>2080</v>
      </c>
      <c r="S34" s="206" t="s">
        <v>2095</v>
      </c>
      <c r="T34" s="250"/>
    </row>
    <row r="35" spans="1:20" s="252" customFormat="1" ht="39.75" customHeight="1" x14ac:dyDescent="0.2">
      <c r="A35" s="489" t="s">
        <v>2116</v>
      </c>
      <c r="B35" s="521" t="s">
        <v>2117</v>
      </c>
      <c r="C35" s="521" t="s">
        <v>2118</v>
      </c>
      <c r="D35" s="521" t="s">
        <v>2119</v>
      </c>
      <c r="E35" s="522" t="str">
        <f t="shared" si="0"/>
        <v>下関市西大坪町18-12</v>
      </c>
      <c r="F35" s="522" t="s">
        <v>2120</v>
      </c>
      <c r="G35" s="523">
        <v>44136</v>
      </c>
      <c r="H35" s="290">
        <v>40</v>
      </c>
      <c r="I35" s="522" t="s">
        <v>3622</v>
      </c>
      <c r="J35" s="524" t="s">
        <v>2093</v>
      </c>
      <c r="K35" s="262"/>
      <c r="L35" s="263" t="s">
        <v>2077</v>
      </c>
      <c r="M35" s="261">
        <v>35201</v>
      </c>
      <c r="N35" s="261" t="s">
        <v>2078</v>
      </c>
      <c r="O35" s="261" t="s">
        <v>2121</v>
      </c>
      <c r="P35" s="261" t="s">
        <v>2122</v>
      </c>
      <c r="Q35" s="264" t="str">
        <f t="shared" si="1"/>
        <v>（私立）</v>
      </c>
      <c r="R35" s="267" t="s">
        <v>2088</v>
      </c>
      <c r="S35" s="206" t="s">
        <v>2095</v>
      </c>
      <c r="T35" s="250"/>
    </row>
    <row r="36" spans="1:20" s="252" customFormat="1" ht="39.75" customHeight="1" x14ac:dyDescent="0.2">
      <c r="A36" s="489" t="s">
        <v>2424</v>
      </c>
      <c r="B36" s="521" t="s">
        <v>2407</v>
      </c>
      <c r="C36" s="521" t="s">
        <v>2408</v>
      </c>
      <c r="D36" s="521" t="s">
        <v>2679</v>
      </c>
      <c r="E36" s="522" t="str">
        <f t="shared" si="0"/>
        <v>下関市生野町2-29-3</v>
      </c>
      <c r="F36" s="522" t="s">
        <v>435</v>
      </c>
      <c r="G36" s="523">
        <v>44317</v>
      </c>
      <c r="H36" s="290">
        <v>20</v>
      </c>
      <c r="I36" s="522" t="s">
        <v>3623</v>
      </c>
      <c r="J36" s="524"/>
      <c r="K36" s="262"/>
      <c r="L36" s="263" t="s">
        <v>2077</v>
      </c>
      <c r="M36" s="261">
        <v>35201</v>
      </c>
      <c r="N36" s="261" t="s">
        <v>2130</v>
      </c>
      <c r="O36" s="261" t="s">
        <v>2425</v>
      </c>
      <c r="P36" s="261" t="s">
        <v>2426</v>
      </c>
      <c r="Q36" s="269" t="s">
        <v>890</v>
      </c>
      <c r="R36" s="267" t="s">
        <v>2080</v>
      </c>
      <c r="S36" s="206" t="s">
        <v>2095</v>
      </c>
      <c r="T36" s="250"/>
    </row>
    <row r="37" spans="1:20" s="252" customFormat="1" ht="39.75" customHeight="1" x14ac:dyDescent="0.2">
      <c r="A37" s="489" t="s">
        <v>2427</v>
      </c>
      <c r="B37" s="521" t="s">
        <v>2428</v>
      </c>
      <c r="C37" s="521" t="s">
        <v>2429</v>
      </c>
      <c r="D37" s="521" t="s">
        <v>2430</v>
      </c>
      <c r="E37" s="522" t="str">
        <f t="shared" si="0"/>
        <v>下関市後田町5-3-1</v>
      </c>
      <c r="F37" s="522" t="s">
        <v>548</v>
      </c>
      <c r="G37" s="523">
        <v>44470</v>
      </c>
      <c r="H37" s="290">
        <v>20</v>
      </c>
      <c r="I37" s="522" t="s">
        <v>3624</v>
      </c>
      <c r="J37" s="524"/>
      <c r="K37" s="262"/>
      <c r="L37" s="263" t="s">
        <v>2077</v>
      </c>
      <c r="M37" s="261">
        <v>35201</v>
      </c>
      <c r="N37" s="261" t="s">
        <v>2078</v>
      </c>
      <c r="O37" s="261" t="s">
        <v>2894</v>
      </c>
      <c r="P37" s="261" t="s">
        <v>2431</v>
      </c>
      <c r="Q37" s="269" t="s">
        <v>890</v>
      </c>
      <c r="R37" s="267" t="s">
        <v>2080</v>
      </c>
      <c r="S37" s="206" t="s">
        <v>2095</v>
      </c>
      <c r="T37" s="250"/>
    </row>
    <row r="38" spans="1:20" s="252" customFormat="1" ht="39.75" customHeight="1" x14ac:dyDescent="0.2">
      <c r="A38" s="489" t="s">
        <v>2432</v>
      </c>
      <c r="B38" s="521" t="s">
        <v>2144</v>
      </c>
      <c r="C38" s="521" t="s">
        <v>3732</v>
      </c>
      <c r="D38" s="521" t="s">
        <v>3627</v>
      </c>
      <c r="E38" s="522" t="str">
        <f t="shared" si="0"/>
        <v>下関市彦島江の浦町3-4-5</v>
      </c>
      <c r="F38" s="522" t="s">
        <v>549</v>
      </c>
      <c r="G38" s="523">
        <v>44621</v>
      </c>
      <c r="H38" s="290">
        <v>10</v>
      </c>
      <c r="I38" s="522" t="s">
        <v>3625</v>
      </c>
      <c r="J38" s="524" t="s">
        <v>2111</v>
      </c>
      <c r="K38" s="262"/>
      <c r="L38" s="263" t="s">
        <v>2077</v>
      </c>
      <c r="M38" s="261">
        <v>35201</v>
      </c>
      <c r="N38" s="261" t="s">
        <v>2130</v>
      </c>
      <c r="O38" s="261" t="s">
        <v>2464</v>
      </c>
      <c r="P38" s="261" t="s">
        <v>2434</v>
      </c>
      <c r="Q38" s="269" t="s">
        <v>890</v>
      </c>
      <c r="R38" s="267" t="s">
        <v>2080</v>
      </c>
      <c r="S38" s="206" t="s">
        <v>2095</v>
      </c>
      <c r="T38" s="250"/>
    </row>
    <row r="39" spans="1:20" s="252" customFormat="1" ht="39.75" customHeight="1" x14ac:dyDescent="0.2">
      <c r="A39" s="489" t="s">
        <v>2680</v>
      </c>
      <c r="B39" s="521" t="s">
        <v>2681</v>
      </c>
      <c r="C39" s="521" t="s">
        <v>3733</v>
      </c>
      <c r="D39" s="521" t="s">
        <v>3628</v>
      </c>
      <c r="E39" s="522" t="str">
        <f t="shared" si="0"/>
        <v>下関市大坪本町37番10号</v>
      </c>
      <c r="F39" s="522" t="s">
        <v>2682</v>
      </c>
      <c r="G39" s="523">
        <v>44682</v>
      </c>
      <c r="H39" s="290">
        <v>20</v>
      </c>
      <c r="I39" s="522" t="s">
        <v>3626</v>
      </c>
      <c r="J39" s="524"/>
      <c r="K39" s="262"/>
      <c r="L39" s="263" t="s">
        <v>2077</v>
      </c>
      <c r="M39" s="261">
        <v>35201</v>
      </c>
      <c r="N39" s="261" t="s">
        <v>2078</v>
      </c>
      <c r="O39" s="261" t="s">
        <v>2895</v>
      </c>
      <c r="P39" s="261" t="s">
        <v>2683</v>
      </c>
      <c r="Q39" s="269" t="s">
        <v>890</v>
      </c>
      <c r="R39" s="267" t="s">
        <v>2088</v>
      </c>
      <c r="S39" s="206" t="s">
        <v>2095</v>
      </c>
      <c r="T39" s="250"/>
    </row>
    <row r="40" spans="1:20" s="252" customFormat="1" ht="50" customHeight="1" x14ac:dyDescent="0.2">
      <c r="A40" s="489" t="s">
        <v>3629</v>
      </c>
      <c r="B40" s="521" t="s">
        <v>3630</v>
      </c>
      <c r="C40" s="521" t="s">
        <v>3631</v>
      </c>
      <c r="D40" s="521" t="s">
        <v>3632</v>
      </c>
      <c r="E40" s="522" t="str">
        <f t="shared" si="0"/>
        <v>下関市大字有冨４１４番地２</v>
      </c>
      <c r="F40" s="522" t="s">
        <v>3633</v>
      </c>
      <c r="G40" s="523">
        <v>45108</v>
      </c>
      <c r="H40" s="290">
        <v>30</v>
      </c>
      <c r="I40" s="522" t="s">
        <v>3634</v>
      </c>
      <c r="J40" s="524" t="s">
        <v>304</v>
      </c>
      <c r="K40" s="262"/>
      <c r="L40" s="423" t="s">
        <v>2077</v>
      </c>
      <c r="M40" s="424">
        <v>35201</v>
      </c>
      <c r="N40" s="424" t="s">
        <v>2078</v>
      </c>
      <c r="O40" s="424" t="s">
        <v>3635</v>
      </c>
      <c r="P40" s="424" t="s">
        <v>3636</v>
      </c>
      <c r="Q40" s="425" t="s">
        <v>890</v>
      </c>
      <c r="R40" s="426" t="s">
        <v>2080</v>
      </c>
      <c r="S40" s="206"/>
      <c r="T40" s="250"/>
    </row>
    <row r="41" spans="1:20" s="473" customFormat="1" ht="50" customHeight="1" x14ac:dyDescent="0.2">
      <c r="A41" s="489" t="s">
        <v>3900</v>
      </c>
      <c r="B41" s="521" t="s">
        <v>2106</v>
      </c>
      <c r="C41" s="521" t="s">
        <v>3731</v>
      </c>
      <c r="D41" s="521" t="s">
        <v>3901</v>
      </c>
      <c r="E41" s="522" t="s">
        <v>3902</v>
      </c>
      <c r="F41" s="522" t="s">
        <v>3903</v>
      </c>
      <c r="G41" s="523">
        <v>45444</v>
      </c>
      <c r="H41" s="290">
        <v>35</v>
      </c>
      <c r="I41" s="522" t="s">
        <v>3904</v>
      </c>
      <c r="J41" s="524"/>
      <c r="K41" s="475"/>
      <c r="L41" s="477" t="s">
        <v>2077</v>
      </c>
      <c r="M41" s="478">
        <v>35201</v>
      </c>
      <c r="N41" s="478" t="s">
        <v>2078</v>
      </c>
      <c r="O41" s="478" t="s">
        <v>3905</v>
      </c>
      <c r="P41" s="478" t="s">
        <v>3906</v>
      </c>
      <c r="Q41" s="479" t="s">
        <v>890</v>
      </c>
      <c r="R41" s="480" t="s">
        <v>2080</v>
      </c>
      <c r="S41" s="476" t="s">
        <v>3907</v>
      </c>
      <c r="T41" s="474"/>
    </row>
    <row r="42" spans="1:20" s="473" customFormat="1" ht="50" customHeight="1" x14ac:dyDescent="0.2">
      <c r="A42" s="489" t="s">
        <v>3908</v>
      </c>
      <c r="B42" s="521" t="s">
        <v>2658</v>
      </c>
      <c r="C42" s="521" t="s">
        <v>3728</v>
      </c>
      <c r="D42" s="521" t="s">
        <v>3909</v>
      </c>
      <c r="E42" s="522" t="s">
        <v>3910</v>
      </c>
      <c r="F42" s="522" t="s">
        <v>3679</v>
      </c>
      <c r="G42" s="523">
        <v>45444</v>
      </c>
      <c r="H42" s="290">
        <v>20</v>
      </c>
      <c r="I42" s="522" t="s">
        <v>3911</v>
      </c>
      <c r="J42" s="524"/>
      <c r="K42" s="475"/>
      <c r="L42" s="477" t="s">
        <v>2077</v>
      </c>
      <c r="M42" s="478">
        <v>35201</v>
      </c>
      <c r="N42" s="478" t="s">
        <v>2078</v>
      </c>
      <c r="O42" s="478" t="s">
        <v>3912</v>
      </c>
      <c r="P42" s="478" t="s">
        <v>3913</v>
      </c>
      <c r="Q42" s="479" t="s">
        <v>890</v>
      </c>
      <c r="R42" s="480" t="s">
        <v>2080</v>
      </c>
      <c r="S42" s="476" t="s">
        <v>3907</v>
      </c>
      <c r="T42" s="474"/>
    </row>
    <row r="43" spans="1:20" s="252" customFormat="1" ht="42" customHeight="1" x14ac:dyDescent="0.2">
      <c r="A43" s="489" t="s">
        <v>1414</v>
      </c>
      <c r="B43" s="521" t="s">
        <v>139</v>
      </c>
      <c r="C43" s="521" t="s">
        <v>2251</v>
      </c>
      <c r="D43" s="521" t="s">
        <v>3802</v>
      </c>
      <c r="E43" s="522" t="str">
        <f t="shared" si="0"/>
        <v>宇部市大字川上字大固屋714番13</v>
      </c>
      <c r="F43" s="522" t="s">
        <v>446</v>
      </c>
      <c r="G43" s="523">
        <v>38991</v>
      </c>
      <c r="H43" s="290">
        <v>24</v>
      </c>
      <c r="I43" s="522" t="s">
        <v>666</v>
      </c>
      <c r="J43" s="524" t="s">
        <v>385</v>
      </c>
      <c r="K43" s="262"/>
      <c r="L43" s="263" t="s">
        <v>109</v>
      </c>
      <c r="M43" s="261">
        <v>35202</v>
      </c>
      <c r="N43" s="261" t="s">
        <v>883</v>
      </c>
      <c r="O43" s="261" t="s">
        <v>2896</v>
      </c>
      <c r="P43" s="261" t="s">
        <v>1415</v>
      </c>
      <c r="Q43" s="264" t="str">
        <f t="shared" ref="Q43:Q100" si="2">IF(R43="","",IF(OR(R43="国",R43="県",R43="市町",R43="組合その他"),"（公立）","（私立）"))</f>
        <v>（私立）</v>
      </c>
      <c r="R43" s="265" t="s">
        <v>80</v>
      </c>
      <c r="S43" s="206"/>
      <c r="T43" s="250"/>
    </row>
    <row r="44" spans="1:20" s="252" customFormat="1" ht="56.25" customHeight="1" x14ac:dyDescent="0.2">
      <c r="A44" s="489" t="s">
        <v>503</v>
      </c>
      <c r="B44" s="521" t="s">
        <v>189</v>
      </c>
      <c r="C44" s="521" t="s">
        <v>187</v>
      </c>
      <c r="D44" s="521" t="s">
        <v>220</v>
      </c>
      <c r="E44" s="522" t="str">
        <f t="shared" si="0"/>
        <v>宇部市神原町2丁目4-40</v>
      </c>
      <c r="F44" s="522" t="s">
        <v>447</v>
      </c>
      <c r="G44" s="523">
        <v>39173</v>
      </c>
      <c r="H44" s="290">
        <v>20</v>
      </c>
      <c r="I44" s="522" t="s">
        <v>667</v>
      </c>
      <c r="J44" s="524"/>
      <c r="K44" s="262"/>
      <c r="L44" s="263" t="s">
        <v>109</v>
      </c>
      <c r="M44" s="261">
        <v>35202</v>
      </c>
      <c r="N44" s="261" t="s">
        <v>883</v>
      </c>
      <c r="O44" s="261" t="s">
        <v>2897</v>
      </c>
      <c r="P44" s="261" t="s">
        <v>1416</v>
      </c>
      <c r="Q44" s="264" t="str">
        <f t="shared" si="2"/>
        <v>（私立）</v>
      </c>
      <c r="R44" s="265" t="s">
        <v>80</v>
      </c>
      <c r="S44" s="205"/>
      <c r="T44" s="250"/>
    </row>
    <row r="45" spans="1:20" s="250" customFormat="1" ht="42" customHeight="1" x14ac:dyDescent="0.2">
      <c r="A45" s="489" t="s">
        <v>194</v>
      </c>
      <c r="B45" s="521" t="s">
        <v>618</v>
      </c>
      <c r="C45" s="521" t="s">
        <v>2252</v>
      </c>
      <c r="D45" s="521" t="s">
        <v>1797</v>
      </c>
      <c r="E45" s="522" t="str">
        <f t="shared" si="0"/>
        <v>宇部市あすとぴあ2丁目2番10号</v>
      </c>
      <c r="F45" s="522" t="s">
        <v>1798</v>
      </c>
      <c r="G45" s="523">
        <v>39692</v>
      </c>
      <c r="H45" s="290">
        <v>40</v>
      </c>
      <c r="I45" s="522" t="s">
        <v>1799</v>
      </c>
      <c r="J45" s="524" t="s">
        <v>304</v>
      </c>
      <c r="K45" s="262"/>
      <c r="L45" s="263" t="s">
        <v>109</v>
      </c>
      <c r="M45" s="261">
        <v>35202</v>
      </c>
      <c r="N45" s="261" t="s">
        <v>883</v>
      </c>
      <c r="O45" s="261" t="s">
        <v>2898</v>
      </c>
      <c r="P45" s="261" t="s">
        <v>1800</v>
      </c>
      <c r="Q45" s="264" t="str">
        <f t="shared" si="2"/>
        <v>（私立）</v>
      </c>
      <c r="R45" s="265" t="s">
        <v>80</v>
      </c>
      <c r="S45" s="205"/>
    </row>
    <row r="46" spans="1:20" s="250" customFormat="1" ht="42" customHeight="1" x14ac:dyDescent="0.2">
      <c r="A46" s="489" t="s">
        <v>1801</v>
      </c>
      <c r="B46" s="521" t="s">
        <v>618</v>
      </c>
      <c r="C46" s="521" t="s">
        <v>2252</v>
      </c>
      <c r="D46" s="521" t="s">
        <v>2899</v>
      </c>
      <c r="E46" s="522" t="str">
        <f t="shared" si="0"/>
        <v>宇部市大字西岐波大浴4613番1</v>
      </c>
      <c r="F46" s="522" t="s">
        <v>448</v>
      </c>
      <c r="G46" s="523">
        <v>39692</v>
      </c>
      <c r="H46" s="290">
        <v>20</v>
      </c>
      <c r="I46" s="522" t="s">
        <v>668</v>
      </c>
      <c r="J46" s="524" t="s">
        <v>385</v>
      </c>
      <c r="K46" s="262"/>
      <c r="L46" s="263" t="s">
        <v>109</v>
      </c>
      <c r="M46" s="261">
        <v>35202</v>
      </c>
      <c r="N46" s="261" t="s">
        <v>883</v>
      </c>
      <c r="O46" s="261" t="s">
        <v>2900</v>
      </c>
      <c r="P46" s="261" t="s">
        <v>1802</v>
      </c>
      <c r="Q46" s="264" t="str">
        <f t="shared" si="2"/>
        <v>（私立）</v>
      </c>
      <c r="R46" s="265" t="s">
        <v>80</v>
      </c>
      <c r="S46" s="205"/>
    </row>
    <row r="47" spans="1:20" s="250" customFormat="1" ht="42" customHeight="1" x14ac:dyDescent="0.2">
      <c r="A47" s="489" t="s">
        <v>195</v>
      </c>
      <c r="B47" s="521" t="s">
        <v>188</v>
      </c>
      <c r="C47" s="521" t="s">
        <v>1046</v>
      </c>
      <c r="D47" s="521" t="s">
        <v>221</v>
      </c>
      <c r="E47" s="522" t="str">
        <f t="shared" si="0"/>
        <v>宇部市大字川上714-11</v>
      </c>
      <c r="F47" s="522" t="s">
        <v>446</v>
      </c>
      <c r="G47" s="523">
        <v>39904</v>
      </c>
      <c r="H47" s="290">
        <v>72</v>
      </c>
      <c r="I47" s="522" t="s">
        <v>669</v>
      </c>
      <c r="J47" s="524" t="s">
        <v>304</v>
      </c>
      <c r="K47" s="262"/>
      <c r="L47" s="263" t="s">
        <v>109</v>
      </c>
      <c r="M47" s="261">
        <v>35202</v>
      </c>
      <c r="N47" s="261" t="s">
        <v>883</v>
      </c>
      <c r="O47" s="261" t="s">
        <v>728</v>
      </c>
      <c r="P47" s="261" t="s">
        <v>1803</v>
      </c>
      <c r="Q47" s="264" t="str">
        <f t="shared" si="2"/>
        <v>（私立）</v>
      </c>
      <c r="R47" s="265" t="s">
        <v>80</v>
      </c>
      <c r="S47" s="205"/>
    </row>
    <row r="48" spans="1:20" s="250" customFormat="1" ht="56.25" customHeight="1" x14ac:dyDescent="0.2">
      <c r="A48" s="489" t="s">
        <v>504</v>
      </c>
      <c r="B48" s="521" t="s">
        <v>1417</v>
      </c>
      <c r="C48" s="521" t="s">
        <v>619</v>
      </c>
      <c r="D48" s="521" t="s">
        <v>244</v>
      </c>
      <c r="E48" s="522" t="str">
        <f t="shared" si="0"/>
        <v>宇部市大字善和573-1</v>
      </c>
      <c r="F48" s="522" t="s">
        <v>449</v>
      </c>
      <c r="G48" s="523">
        <v>40575</v>
      </c>
      <c r="H48" s="290">
        <v>20</v>
      </c>
      <c r="I48" s="522" t="s">
        <v>1025</v>
      </c>
      <c r="J48" s="524" t="s">
        <v>385</v>
      </c>
      <c r="K48" s="262"/>
      <c r="L48" s="263" t="s">
        <v>109</v>
      </c>
      <c r="M48" s="268">
        <v>35202</v>
      </c>
      <c r="N48" s="268" t="s">
        <v>1418</v>
      </c>
      <c r="O48" s="261" t="s">
        <v>2901</v>
      </c>
      <c r="P48" s="261" t="s">
        <v>1419</v>
      </c>
      <c r="Q48" s="266" t="str">
        <f t="shared" si="2"/>
        <v>（私立）</v>
      </c>
      <c r="R48" s="267" t="s">
        <v>82</v>
      </c>
      <c r="S48" s="205"/>
    </row>
    <row r="49" spans="1:19" s="250" customFormat="1" ht="42" customHeight="1" x14ac:dyDescent="0.2">
      <c r="A49" s="489" t="s">
        <v>1706</v>
      </c>
      <c r="B49" s="521" t="s">
        <v>139</v>
      </c>
      <c r="C49" s="521" t="s">
        <v>4114</v>
      </c>
      <c r="D49" s="521" t="s">
        <v>3802</v>
      </c>
      <c r="E49" s="522" t="str">
        <f t="shared" si="0"/>
        <v>宇部市大字川上字大固屋714番13</v>
      </c>
      <c r="F49" s="522" t="s">
        <v>446</v>
      </c>
      <c r="G49" s="523">
        <v>41000</v>
      </c>
      <c r="H49" s="290">
        <v>40</v>
      </c>
      <c r="I49" s="522" t="s">
        <v>666</v>
      </c>
      <c r="J49" s="524" t="s">
        <v>304</v>
      </c>
      <c r="K49" s="262"/>
      <c r="L49" s="263" t="s">
        <v>109</v>
      </c>
      <c r="M49" s="261">
        <v>35202</v>
      </c>
      <c r="N49" s="261" t="s">
        <v>883</v>
      </c>
      <c r="O49" s="261" t="s">
        <v>2896</v>
      </c>
      <c r="P49" s="261" t="s">
        <v>1420</v>
      </c>
      <c r="Q49" s="264" t="str">
        <f>IF(R49="","",IF(OR(R49="国",R49="県",R49="市町",R49="組合その他"),"（公立）","（私立）"))</f>
        <v>（私立）</v>
      </c>
      <c r="R49" s="265" t="s">
        <v>80</v>
      </c>
      <c r="S49" s="205"/>
    </row>
    <row r="50" spans="1:19" s="250" customFormat="1" ht="63" customHeight="1" x14ac:dyDescent="0.2">
      <c r="A50" s="489" t="s">
        <v>432</v>
      </c>
      <c r="B50" s="521" t="s">
        <v>433</v>
      </c>
      <c r="C50" s="521" t="s">
        <v>1047</v>
      </c>
      <c r="D50" s="521" t="s">
        <v>1048</v>
      </c>
      <c r="E50" s="522" t="str">
        <f t="shared" si="0"/>
        <v>宇部市東岐波685</v>
      </c>
      <c r="F50" s="522" t="s">
        <v>429</v>
      </c>
      <c r="G50" s="523">
        <v>41000</v>
      </c>
      <c r="H50" s="290">
        <v>5</v>
      </c>
      <c r="I50" s="522" t="s">
        <v>643</v>
      </c>
      <c r="J50" s="524" t="s">
        <v>386</v>
      </c>
      <c r="K50" s="262"/>
      <c r="L50" s="263" t="s">
        <v>109</v>
      </c>
      <c r="M50" s="270">
        <v>35202</v>
      </c>
      <c r="N50" s="271" t="s">
        <v>111</v>
      </c>
      <c r="O50" s="261" t="s">
        <v>360</v>
      </c>
      <c r="P50" s="261" t="s">
        <v>427</v>
      </c>
      <c r="Q50" s="264" t="str">
        <f>IF(R50="","",IF(OR(R50="国",R50="県",R50="市町",R50="組合その他"),"（公立）","（私立）"))</f>
        <v>（公立）</v>
      </c>
      <c r="R50" s="265" t="s">
        <v>79</v>
      </c>
      <c r="S50" s="205"/>
    </row>
    <row r="51" spans="1:19" s="250" customFormat="1" ht="42" customHeight="1" x14ac:dyDescent="0.2">
      <c r="A51" s="489" t="s">
        <v>884</v>
      </c>
      <c r="B51" s="521" t="s">
        <v>885</v>
      </c>
      <c r="C51" s="521" t="s">
        <v>886</v>
      </c>
      <c r="D51" s="521" t="s">
        <v>887</v>
      </c>
      <c r="E51" s="522" t="str">
        <f t="shared" si="0"/>
        <v>宇部市草江4丁目11番38-5号</v>
      </c>
      <c r="F51" s="522" t="s">
        <v>888</v>
      </c>
      <c r="G51" s="523">
        <v>42095</v>
      </c>
      <c r="H51" s="290">
        <v>20</v>
      </c>
      <c r="I51" s="522" t="s">
        <v>889</v>
      </c>
      <c r="J51" s="524"/>
      <c r="K51" s="262"/>
      <c r="L51" s="263" t="s">
        <v>109</v>
      </c>
      <c r="M51" s="271">
        <v>35202</v>
      </c>
      <c r="N51" s="271" t="s">
        <v>111</v>
      </c>
      <c r="O51" s="261" t="s">
        <v>2902</v>
      </c>
      <c r="P51" s="261" t="s">
        <v>1422</v>
      </c>
      <c r="Q51" s="264" t="s">
        <v>890</v>
      </c>
      <c r="R51" s="265" t="s">
        <v>82</v>
      </c>
      <c r="S51" s="205"/>
    </row>
    <row r="52" spans="1:19" s="250" customFormat="1" ht="50.25" customHeight="1" x14ac:dyDescent="0.2">
      <c r="A52" s="489" t="s">
        <v>984</v>
      </c>
      <c r="B52" s="521" t="s">
        <v>985</v>
      </c>
      <c r="C52" s="521" t="s">
        <v>986</v>
      </c>
      <c r="D52" s="521" t="s">
        <v>987</v>
      </c>
      <c r="E52" s="522" t="str">
        <f t="shared" si="0"/>
        <v>宇部市神原町2丁目1-22</v>
      </c>
      <c r="F52" s="522" t="s">
        <v>1423</v>
      </c>
      <c r="G52" s="523">
        <v>42522</v>
      </c>
      <c r="H52" s="290">
        <v>20</v>
      </c>
      <c r="I52" s="522" t="s">
        <v>1424</v>
      </c>
      <c r="J52" s="524"/>
      <c r="K52" s="262"/>
      <c r="L52" s="263" t="s">
        <v>109</v>
      </c>
      <c r="M52" s="270">
        <v>35202</v>
      </c>
      <c r="N52" s="271" t="s">
        <v>111</v>
      </c>
      <c r="O52" s="261" t="s">
        <v>2903</v>
      </c>
      <c r="P52" s="261" t="s">
        <v>1425</v>
      </c>
      <c r="Q52" s="264" t="s">
        <v>890</v>
      </c>
      <c r="R52" s="265" t="s">
        <v>80</v>
      </c>
      <c r="S52" s="205"/>
    </row>
    <row r="53" spans="1:19" s="250" customFormat="1" ht="42" customHeight="1" x14ac:dyDescent="0.2">
      <c r="A53" s="489" t="s">
        <v>1771</v>
      </c>
      <c r="B53" s="291" t="s">
        <v>1009</v>
      </c>
      <c r="C53" s="291" t="s">
        <v>1010</v>
      </c>
      <c r="D53" s="521" t="s">
        <v>2253</v>
      </c>
      <c r="E53" s="522" t="str">
        <f t="shared" si="0"/>
        <v>宇部市浜田3丁目1-6</v>
      </c>
      <c r="F53" s="522" t="s">
        <v>1804</v>
      </c>
      <c r="G53" s="523">
        <v>42979</v>
      </c>
      <c r="H53" s="290">
        <v>6</v>
      </c>
      <c r="I53" s="292" t="s">
        <v>1805</v>
      </c>
      <c r="J53" s="524" t="s">
        <v>268</v>
      </c>
      <c r="K53" s="262"/>
      <c r="L53" s="263" t="s">
        <v>109</v>
      </c>
      <c r="M53" s="261">
        <v>35202</v>
      </c>
      <c r="N53" s="261" t="s">
        <v>69</v>
      </c>
      <c r="O53" s="261" t="s">
        <v>2904</v>
      </c>
      <c r="P53" s="261" t="s">
        <v>1806</v>
      </c>
      <c r="Q53" s="266" t="s">
        <v>890</v>
      </c>
      <c r="R53" s="265" t="s">
        <v>82</v>
      </c>
      <c r="S53" s="205"/>
    </row>
    <row r="54" spans="1:19" s="250" customFormat="1" ht="38.25" customHeight="1" x14ac:dyDescent="0.2">
      <c r="A54" s="293" t="s">
        <v>1426</v>
      </c>
      <c r="B54" s="294" t="s">
        <v>1005</v>
      </c>
      <c r="C54" s="294" t="s">
        <v>1006</v>
      </c>
      <c r="D54" s="295" t="s">
        <v>3804</v>
      </c>
      <c r="E54" s="522" t="str">
        <f>N54&amp;O54</f>
        <v>宇部市妻崎開作1014-3</v>
      </c>
      <c r="F54" s="296" t="s">
        <v>1815</v>
      </c>
      <c r="G54" s="297">
        <v>43862</v>
      </c>
      <c r="H54" s="290">
        <v>20</v>
      </c>
      <c r="I54" s="298" t="s">
        <v>3805</v>
      </c>
      <c r="J54" s="513"/>
      <c r="K54" s="272"/>
      <c r="L54" s="263" t="s">
        <v>109</v>
      </c>
      <c r="M54" s="261">
        <v>35202</v>
      </c>
      <c r="N54" s="261" t="s">
        <v>69</v>
      </c>
      <c r="O54" s="261" t="s">
        <v>2905</v>
      </c>
      <c r="P54" s="261" t="s">
        <v>1808</v>
      </c>
      <c r="Q54" s="266" t="str">
        <f t="shared" ref="Q54:Q56" si="3">IF(R54="","",IF(OR(R54="国",R54="県",R54="市町",R54="組合その他"),"（公立）","（私立）"))</f>
        <v>（私立）</v>
      </c>
      <c r="R54" s="265" t="s">
        <v>82</v>
      </c>
      <c r="S54" s="205"/>
    </row>
    <row r="55" spans="1:19" s="250" customFormat="1" ht="42" customHeight="1" x14ac:dyDescent="0.2">
      <c r="A55" s="489" t="s">
        <v>2236</v>
      </c>
      <c r="B55" s="521" t="s">
        <v>1811</v>
      </c>
      <c r="C55" s="521" t="s">
        <v>1810</v>
      </c>
      <c r="D55" s="521" t="s">
        <v>2906</v>
      </c>
      <c r="E55" s="522" t="str">
        <f>N55&amp;O55</f>
        <v>宇部市大字東岐波746番地7</v>
      </c>
      <c r="F55" s="522" t="s">
        <v>429</v>
      </c>
      <c r="G55" s="523">
        <v>44287</v>
      </c>
      <c r="H55" s="290">
        <v>60</v>
      </c>
      <c r="I55" s="522" t="s">
        <v>671</v>
      </c>
      <c r="J55" s="524" t="s">
        <v>304</v>
      </c>
      <c r="K55" s="262"/>
      <c r="L55" s="263" t="s">
        <v>109</v>
      </c>
      <c r="M55" s="268">
        <v>35202</v>
      </c>
      <c r="N55" s="268" t="s">
        <v>69</v>
      </c>
      <c r="O55" s="261" t="s">
        <v>2907</v>
      </c>
      <c r="P55" s="261" t="s">
        <v>2237</v>
      </c>
      <c r="Q55" s="266" t="s">
        <v>890</v>
      </c>
      <c r="R55" s="267" t="s">
        <v>80</v>
      </c>
      <c r="S55" s="205"/>
    </row>
    <row r="56" spans="1:19" s="250" customFormat="1" ht="42" customHeight="1" x14ac:dyDescent="0.2">
      <c r="A56" s="489" t="s">
        <v>1772</v>
      </c>
      <c r="B56" s="521" t="s">
        <v>1811</v>
      </c>
      <c r="C56" s="521" t="s">
        <v>1810</v>
      </c>
      <c r="D56" s="521" t="s">
        <v>2510</v>
      </c>
      <c r="E56" s="522" t="str">
        <f>N56&amp;O56</f>
        <v>宇部市大字際波672-3</v>
      </c>
      <c r="F56" s="522" t="s">
        <v>1812</v>
      </c>
      <c r="G56" s="523">
        <v>44287</v>
      </c>
      <c r="H56" s="290">
        <v>30</v>
      </c>
      <c r="I56" s="292" t="s">
        <v>1813</v>
      </c>
      <c r="J56" s="524"/>
      <c r="K56" s="272"/>
      <c r="L56" s="263" t="s">
        <v>109</v>
      </c>
      <c r="M56" s="261">
        <v>35202</v>
      </c>
      <c r="N56" s="261" t="s">
        <v>69</v>
      </c>
      <c r="O56" s="261" t="s">
        <v>2908</v>
      </c>
      <c r="P56" s="261" t="s">
        <v>1809</v>
      </c>
      <c r="Q56" s="266" t="str">
        <f t="shared" si="3"/>
        <v>（私立）</v>
      </c>
      <c r="R56" s="265" t="s">
        <v>80</v>
      </c>
      <c r="S56" s="205"/>
    </row>
    <row r="57" spans="1:19" s="250" customFormat="1" ht="38.25" customHeight="1" x14ac:dyDescent="0.2">
      <c r="A57" s="489" t="s">
        <v>1049</v>
      </c>
      <c r="B57" s="521" t="s">
        <v>1811</v>
      </c>
      <c r="C57" s="521" t="s">
        <v>1810</v>
      </c>
      <c r="D57" s="521" t="s">
        <v>3600</v>
      </c>
      <c r="E57" s="522" t="str">
        <f t="shared" ref="E57:E63" si="4">N57&amp;O57</f>
        <v>宇部市大字東岐波道田1381-7</v>
      </c>
      <c r="F57" s="522" t="s">
        <v>429</v>
      </c>
      <c r="G57" s="523">
        <v>44287</v>
      </c>
      <c r="H57" s="290">
        <v>25</v>
      </c>
      <c r="I57" s="522" t="s">
        <v>1814</v>
      </c>
      <c r="J57" s="524"/>
      <c r="K57" s="262"/>
      <c r="L57" s="263" t="s">
        <v>109</v>
      </c>
      <c r="M57" s="268">
        <v>35202</v>
      </c>
      <c r="N57" s="268" t="s">
        <v>69</v>
      </c>
      <c r="O57" s="261" t="s">
        <v>2909</v>
      </c>
      <c r="P57" s="261" t="s">
        <v>1807</v>
      </c>
      <c r="Q57" s="266" t="str">
        <f>IF(R57="","",IF(OR(R57="国",R57="県",R57="市町",R57="組合その他"),"（公立）","（私立）"))</f>
        <v>（私立）</v>
      </c>
      <c r="R57" s="267" t="s">
        <v>80</v>
      </c>
      <c r="S57" s="205"/>
    </row>
    <row r="58" spans="1:19" s="250" customFormat="1" ht="42.75" customHeight="1" x14ac:dyDescent="0.2">
      <c r="A58" s="489" t="s">
        <v>142</v>
      </c>
      <c r="B58" s="521" t="s">
        <v>1811</v>
      </c>
      <c r="C58" s="521" t="s">
        <v>1810</v>
      </c>
      <c r="D58" s="521" t="s">
        <v>2254</v>
      </c>
      <c r="E58" s="522" t="str">
        <f t="shared" si="4"/>
        <v>宇部市大字東岐波字横尾新開1451-1</v>
      </c>
      <c r="F58" s="522" t="s">
        <v>429</v>
      </c>
      <c r="G58" s="523">
        <v>44287</v>
      </c>
      <c r="H58" s="290">
        <v>50</v>
      </c>
      <c r="I58" s="522" t="s">
        <v>670</v>
      </c>
      <c r="J58" s="524" t="s">
        <v>304</v>
      </c>
      <c r="K58" s="262"/>
      <c r="L58" s="263" t="s">
        <v>109</v>
      </c>
      <c r="M58" s="261">
        <v>35202</v>
      </c>
      <c r="N58" s="261" t="s">
        <v>883</v>
      </c>
      <c r="O58" s="261" t="s">
        <v>2910</v>
      </c>
      <c r="P58" s="261" t="s">
        <v>2196</v>
      </c>
      <c r="Q58" s="264" t="str">
        <f t="shared" ref="Q58:Q60" si="5">IF(R58="","",IF(OR(R58="国",R58="県",R58="市町",R58="組合その他"),"（公立）","（私立）"))</f>
        <v>（私立）</v>
      </c>
      <c r="R58" s="265" t="s">
        <v>80</v>
      </c>
      <c r="S58" s="205"/>
    </row>
    <row r="59" spans="1:19" s="250" customFormat="1" ht="42" customHeight="1" x14ac:dyDescent="0.2">
      <c r="A59" s="489" t="s">
        <v>2255</v>
      </c>
      <c r="B59" s="521" t="s">
        <v>1811</v>
      </c>
      <c r="C59" s="521" t="s">
        <v>2256</v>
      </c>
      <c r="D59" s="521" t="s">
        <v>2257</v>
      </c>
      <c r="E59" s="522" t="str">
        <f t="shared" si="4"/>
        <v>宇部市あすとぴあ6丁目11番21-4号</v>
      </c>
      <c r="F59" s="522" t="s">
        <v>1798</v>
      </c>
      <c r="G59" s="523">
        <v>44652</v>
      </c>
      <c r="H59" s="290">
        <v>15</v>
      </c>
      <c r="I59" s="522" t="s">
        <v>2258</v>
      </c>
      <c r="J59" s="524" t="s">
        <v>1429</v>
      </c>
      <c r="K59" s="262"/>
      <c r="L59" s="263" t="s">
        <v>109</v>
      </c>
      <c r="M59" s="261">
        <v>35202</v>
      </c>
      <c r="N59" s="261" t="s">
        <v>883</v>
      </c>
      <c r="O59" s="261" t="s">
        <v>2911</v>
      </c>
      <c r="P59" s="261" t="s">
        <v>2259</v>
      </c>
      <c r="Q59" s="264" t="str">
        <f t="shared" si="5"/>
        <v>（私立）</v>
      </c>
      <c r="R59" s="265" t="s">
        <v>80</v>
      </c>
      <c r="S59" s="205"/>
    </row>
    <row r="60" spans="1:19" s="250" customFormat="1" ht="42" customHeight="1" x14ac:dyDescent="0.2">
      <c r="A60" s="489" t="s">
        <v>2260</v>
      </c>
      <c r="B60" s="521" t="s">
        <v>1398</v>
      </c>
      <c r="C60" s="521" t="s">
        <v>2261</v>
      </c>
      <c r="D60" s="521" t="s">
        <v>7</v>
      </c>
      <c r="E60" s="522" t="str">
        <f t="shared" si="4"/>
        <v>宇部市大字船木833-21</v>
      </c>
      <c r="F60" s="522" t="s">
        <v>2002</v>
      </c>
      <c r="G60" s="523">
        <v>44652</v>
      </c>
      <c r="H60" s="290">
        <v>8</v>
      </c>
      <c r="I60" s="522" t="s">
        <v>2003</v>
      </c>
      <c r="J60" s="524" t="s">
        <v>1429</v>
      </c>
      <c r="K60" s="262"/>
      <c r="L60" s="263" t="s">
        <v>109</v>
      </c>
      <c r="M60" s="261">
        <v>35202</v>
      </c>
      <c r="N60" s="261" t="s">
        <v>883</v>
      </c>
      <c r="O60" s="261" t="s">
        <v>2912</v>
      </c>
      <c r="P60" s="261" t="s">
        <v>2262</v>
      </c>
      <c r="Q60" s="264" t="str">
        <f t="shared" si="5"/>
        <v>（私立）</v>
      </c>
      <c r="R60" s="265" t="s">
        <v>80</v>
      </c>
      <c r="S60" s="205"/>
    </row>
    <row r="61" spans="1:19" s="250" customFormat="1" ht="42" customHeight="1" x14ac:dyDescent="0.2">
      <c r="A61" s="489" t="s">
        <v>2263</v>
      </c>
      <c r="B61" s="521" t="s">
        <v>2264</v>
      </c>
      <c r="C61" s="521" t="s">
        <v>2265</v>
      </c>
      <c r="D61" s="521" t="s">
        <v>2266</v>
      </c>
      <c r="E61" s="522" t="str">
        <f t="shared" si="4"/>
        <v>宇部市妻崎開作1122</v>
      </c>
      <c r="F61" s="522" t="s">
        <v>2013</v>
      </c>
      <c r="G61" s="523">
        <v>44652</v>
      </c>
      <c r="H61" s="290">
        <v>5</v>
      </c>
      <c r="I61" s="522" t="s">
        <v>2267</v>
      </c>
      <c r="J61" s="524" t="s">
        <v>1429</v>
      </c>
      <c r="K61" s="262"/>
      <c r="L61" s="263" t="s">
        <v>109</v>
      </c>
      <c r="M61" s="261">
        <v>35202</v>
      </c>
      <c r="N61" s="261" t="s">
        <v>883</v>
      </c>
      <c r="O61" s="261" t="s">
        <v>2913</v>
      </c>
      <c r="P61" s="261" t="s">
        <v>2914</v>
      </c>
      <c r="Q61" s="264" t="str">
        <f>IF(R61="","",IF(OR(R61="国",R61="県",R61="市町",R61="組合その他"),"（公立）","（私立）"))</f>
        <v>（私立）</v>
      </c>
      <c r="R61" s="265" t="s">
        <v>82</v>
      </c>
      <c r="S61" s="205"/>
    </row>
    <row r="62" spans="1:19" s="250" customFormat="1" ht="42" customHeight="1" x14ac:dyDescent="0.2">
      <c r="A62" s="489" t="s">
        <v>2511</v>
      </c>
      <c r="B62" s="521" t="s">
        <v>1811</v>
      </c>
      <c r="C62" s="521" t="s">
        <v>2256</v>
      </c>
      <c r="D62" s="521" t="s">
        <v>1578</v>
      </c>
      <c r="E62" s="522" t="str">
        <f t="shared" si="4"/>
        <v>宇部市大字西岐波字横尾934-3</v>
      </c>
      <c r="F62" s="522" t="s">
        <v>2512</v>
      </c>
      <c r="G62" s="523">
        <v>45017</v>
      </c>
      <c r="H62" s="290">
        <v>10</v>
      </c>
      <c r="I62" s="522" t="s">
        <v>2513</v>
      </c>
      <c r="J62" s="524" t="s">
        <v>1429</v>
      </c>
      <c r="K62" s="262"/>
      <c r="L62" s="263" t="s">
        <v>109</v>
      </c>
      <c r="M62" s="261">
        <v>35202</v>
      </c>
      <c r="N62" s="261" t="s">
        <v>883</v>
      </c>
      <c r="O62" s="261" t="s">
        <v>2915</v>
      </c>
      <c r="P62" s="261" t="s">
        <v>2514</v>
      </c>
      <c r="Q62" s="264" t="str">
        <f>IF(R62="","",IF(OR(R62="国",R62="県",R62="市町",R62="組合その他"),"（公立）","（私立）"))</f>
        <v>（私立）</v>
      </c>
      <c r="R62" s="265" t="s">
        <v>80</v>
      </c>
      <c r="S62" s="205"/>
    </row>
    <row r="63" spans="1:19" s="250" customFormat="1" ht="42" customHeight="1" x14ac:dyDescent="0.2">
      <c r="A63" s="489" t="s">
        <v>2916</v>
      </c>
      <c r="B63" s="521" t="s">
        <v>2917</v>
      </c>
      <c r="C63" s="521" t="s">
        <v>2918</v>
      </c>
      <c r="D63" s="521" t="s">
        <v>2919</v>
      </c>
      <c r="E63" s="522" t="str">
        <f t="shared" si="4"/>
        <v>宇部市恩田町2丁目23番17号</v>
      </c>
      <c r="F63" s="522" t="s">
        <v>2920</v>
      </c>
      <c r="G63" s="523">
        <v>45139</v>
      </c>
      <c r="H63" s="290">
        <v>20</v>
      </c>
      <c r="I63" s="522" t="s">
        <v>2921</v>
      </c>
      <c r="J63" s="524"/>
      <c r="K63" s="262"/>
      <c r="L63" s="263" t="s">
        <v>109</v>
      </c>
      <c r="M63" s="261">
        <v>35202</v>
      </c>
      <c r="N63" s="261" t="s">
        <v>883</v>
      </c>
      <c r="O63" s="261" t="s">
        <v>2922</v>
      </c>
      <c r="P63" s="261" t="s">
        <v>2923</v>
      </c>
      <c r="Q63" s="264" t="str">
        <f>IF(R63="","",IF(OR(R63="国",R63="県",R63="市町",R63="組合その他"),"（公立）","（私立）"))</f>
        <v>（私立）</v>
      </c>
      <c r="R63" s="265" t="s">
        <v>82</v>
      </c>
      <c r="S63" s="205"/>
    </row>
    <row r="64" spans="1:19" s="499" customFormat="1" ht="42" customHeight="1" x14ac:dyDescent="0.2">
      <c r="A64" s="489" t="s">
        <v>4019</v>
      </c>
      <c r="B64" s="521" t="s">
        <v>4020</v>
      </c>
      <c r="C64" s="521" t="s">
        <v>4021</v>
      </c>
      <c r="D64" s="521" t="s">
        <v>4022</v>
      </c>
      <c r="E64" s="522" t="s">
        <v>4023</v>
      </c>
      <c r="F64" s="522" t="s">
        <v>4024</v>
      </c>
      <c r="G64" s="523">
        <v>45444</v>
      </c>
      <c r="H64" s="290">
        <v>45</v>
      </c>
      <c r="I64" s="522" t="s">
        <v>4025</v>
      </c>
      <c r="J64" s="524" t="s">
        <v>2977</v>
      </c>
      <c r="K64" s="501"/>
      <c r="L64" s="505" t="s">
        <v>109</v>
      </c>
      <c r="M64" s="502">
        <v>35202</v>
      </c>
      <c r="N64" s="502" t="s">
        <v>111</v>
      </c>
      <c r="O64" s="502" t="s">
        <v>4026</v>
      </c>
      <c r="P64" s="502" t="s">
        <v>4027</v>
      </c>
      <c r="Q64" s="503" t="s">
        <v>890</v>
      </c>
      <c r="R64" s="504" t="s">
        <v>82</v>
      </c>
      <c r="S64" s="500"/>
    </row>
    <row r="65" spans="1:20" s="250" customFormat="1" ht="42" customHeight="1" x14ac:dyDescent="0.2">
      <c r="A65" s="489" t="s">
        <v>1427</v>
      </c>
      <c r="B65" s="521" t="s">
        <v>190</v>
      </c>
      <c r="C65" s="521" t="s">
        <v>649</v>
      </c>
      <c r="D65" s="521" t="s">
        <v>20</v>
      </c>
      <c r="E65" s="522" t="str">
        <f t="shared" si="0"/>
        <v>山口市木町6番1号</v>
      </c>
      <c r="F65" s="522" t="s">
        <v>1428</v>
      </c>
      <c r="G65" s="523">
        <v>38991</v>
      </c>
      <c r="H65" s="290">
        <v>14</v>
      </c>
      <c r="I65" s="522" t="s">
        <v>672</v>
      </c>
      <c r="J65" s="524" t="s">
        <v>1429</v>
      </c>
      <c r="K65" s="262"/>
      <c r="L65" s="263" t="s">
        <v>109</v>
      </c>
      <c r="M65" s="261">
        <v>35203</v>
      </c>
      <c r="N65" s="261" t="s">
        <v>1430</v>
      </c>
      <c r="O65" s="261" t="s">
        <v>2924</v>
      </c>
      <c r="P65" s="261" t="s">
        <v>1431</v>
      </c>
      <c r="Q65" s="264" t="str">
        <f>IF(R65="","",IF(OR(R65="国",R65="県",R65="市町",R65="組合その他"),"（公立）","（私立）"))</f>
        <v>（私立）</v>
      </c>
      <c r="R65" s="265" t="s">
        <v>82</v>
      </c>
      <c r="S65" s="206"/>
    </row>
    <row r="66" spans="1:20" s="250" customFormat="1" ht="70" customHeight="1" x14ac:dyDescent="0.2">
      <c r="A66" s="489" t="s">
        <v>505</v>
      </c>
      <c r="B66" s="521" t="s">
        <v>507</v>
      </c>
      <c r="C66" s="521" t="s">
        <v>2221</v>
      </c>
      <c r="D66" s="521" t="s">
        <v>844</v>
      </c>
      <c r="E66" s="522" t="str">
        <f t="shared" si="0"/>
        <v>山口市朝倉4-55</v>
      </c>
      <c r="F66" s="522" t="s">
        <v>450</v>
      </c>
      <c r="G66" s="523">
        <v>39173</v>
      </c>
      <c r="H66" s="290">
        <v>20</v>
      </c>
      <c r="I66" s="522" t="s">
        <v>673</v>
      </c>
      <c r="J66" s="524"/>
      <c r="K66" s="262"/>
      <c r="L66" s="263" t="s">
        <v>109</v>
      </c>
      <c r="M66" s="261">
        <v>35203</v>
      </c>
      <c r="N66" s="261" t="s">
        <v>1430</v>
      </c>
      <c r="O66" s="261" t="s">
        <v>729</v>
      </c>
      <c r="P66" s="261" t="s">
        <v>1816</v>
      </c>
      <c r="Q66" s="264" t="str">
        <f>IF(R66="","",IF(OR(R66="国",R66="県",R66="市町",R66="組合その他"),"（公立）","（私立）"))</f>
        <v>（私立）</v>
      </c>
      <c r="R66" s="265" t="s">
        <v>80</v>
      </c>
      <c r="S66" s="206"/>
    </row>
    <row r="67" spans="1:20" s="252" customFormat="1" ht="63" customHeight="1" x14ac:dyDescent="0.2">
      <c r="A67" s="489" t="s">
        <v>1817</v>
      </c>
      <c r="B67" s="521" t="s">
        <v>1818</v>
      </c>
      <c r="C67" s="521" t="s">
        <v>2222</v>
      </c>
      <c r="D67" s="521" t="s">
        <v>652</v>
      </c>
      <c r="E67" s="522" t="str">
        <f>N67&amp;O67</f>
        <v>山口市仁保中郷10043番地</v>
      </c>
      <c r="F67" s="522" t="s">
        <v>451</v>
      </c>
      <c r="G67" s="523">
        <v>39356</v>
      </c>
      <c r="H67" s="290">
        <v>50</v>
      </c>
      <c r="I67" s="522" t="s">
        <v>674</v>
      </c>
      <c r="J67" s="524" t="s">
        <v>304</v>
      </c>
      <c r="K67" s="262"/>
      <c r="L67" s="263" t="s">
        <v>109</v>
      </c>
      <c r="M67" s="261">
        <v>35203</v>
      </c>
      <c r="N67" s="261" t="s">
        <v>1430</v>
      </c>
      <c r="O67" s="261" t="s">
        <v>2925</v>
      </c>
      <c r="P67" s="261" t="s">
        <v>1819</v>
      </c>
      <c r="Q67" s="264" t="str">
        <f t="shared" ref="Q67:Q71" si="6">IF(R67="","",IF(OR(R67="国",R67="県",R67="市町",R67="組合その他"),"（公立）","（私立）"))</f>
        <v>（私立）</v>
      </c>
      <c r="R67" s="265" t="s">
        <v>80</v>
      </c>
      <c r="S67" s="206"/>
      <c r="T67" s="250"/>
    </row>
    <row r="68" spans="1:20" s="252" customFormat="1" ht="42" customHeight="1" x14ac:dyDescent="0.2">
      <c r="A68" s="489" t="s">
        <v>1820</v>
      </c>
      <c r="B68" s="521" t="s">
        <v>1821</v>
      </c>
      <c r="C68" s="521" t="s">
        <v>2223</v>
      </c>
      <c r="D68" s="521" t="s">
        <v>3840</v>
      </c>
      <c r="E68" s="522" t="str">
        <f t="shared" si="0"/>
        <v>山口市周布町2-8</v>
      </c>
      <c r="F68" s="522" t="s">
        <v>452</v>
      </c>
      <c r="G68" s="523">
        <v>39539</v>
      </c>
      <c r="H68" s="290">
        <v>20</v>
      </c>
      <c r="I68" s="522" t="s">
        <v>675</v>
      </c>
      <c r="J68" s="513"/>
      <c r="K68" s="262"/>
      <c r="L68" s="263" t="s">
        <v>109</v>
      </c>
      <c r="M68" s="261">
        <v>35203</v>
      </c>
      <c r="N68" s="261" t="s">
        <v>1430</v>
      </c>
      <c r="O68" s="261" t="s">
        <v>2926</v>
      </c>
      <c r="P68" s="261" t="s">
        <v>1822</v>
      </c>
      <c r="Q68" s="264" t="str">
        <f t="shared" si="6"/>
        <v>（私立）</v>
      </c>
      <c r="R68" s="265" t="s">
        <v>82</v>
      </c>
      <c r="S68" s="206"/>
      <c r="T68" s="250"/>
    </row>
    <row r="69" spans="1:20" s="252" customFormat="1" ht="55.5" customHeight="1" x14ac:dyDescent="0.2">
      <c r="A69" s="489" t="s">
        <v>196</v>
      </c>
      <c r="B69" s="521" t="s">
        <v>140</v>
      </c>
      <c r="C69" s="521" t="s">
        <v>2927</v>
      </c>
      <c r="D69" s="521" t="s">
        <v>1823</v>
      </c>
      <c r="E69" s="522" t="str">
        <f t="shared" si="0"/>
        <v>山口市阿知須字木床7921</v>
      </c>
      <c r="F69" s="522" t="s">
        <v>453</v>
      </c>
      <c r="G69" s="523">
        <v>39904</v>
      </c>
      <c r="H69" s="290">
        <v>20</v>
      </c>
      <c r="I69" s="522" t="s">
        <v>2268</v>
      </c>
      <c r="J69" s="524"/>
      <c r="K69" s="262"/>
      <c r="L69" s="263" t="s">
        <v>109</v>
      </c>
      <c r="M69" s="261">
        <v>35203</v>
      </c>
      <c r="N69" s="261" t="s">
        <v>1430</v>
      </c>
      <c r="O69" s="261" t="s">
        <v>2928</v>
      </c>
      <c r="P69" s="261" t="s">
        <v>1824</v>
      </c>
      <c r="Q69" s="264" t="str">
        <f t="shared" si="6"/>
        <v>（私立）</v>
      </c>
      <c r="R69" s="265" t="s">
        <v>82</v>
      </c>
      <c r="S69" s="206"/>
      <c r="T69" s="250"/>
    </row>
    <row r="70" spans="1:20" s="252" customFormat="1" ht="42" customHeight="1" x14ac:dyDescent="0.2">
      <c r="A70" s="489" t="s">
        <v>235</v>
      </c>
      <c r="B70" s="521" t="s">
        <v>620</v>
      </c>
      <c r="C70" s="521" t="s">
        <v>2224</v>
      </c>
      <c r="D70" s="521" t="s">
        <v>653</v>
      </c>
      <c r="E70" s="522" t="str">
        <f>N70&amp;O70</f>
        <v>山口市仁保中郷10053番地1</v>
      </c>
      <c r="F70" s="522" t="s">
        <v>454</v>
      </c>
      <c r="G70" s="523">
        <v>39965</v>
      </c>
      <c r="H70" s="290">
        <v>20</v>
      </c>
      <c r="I70" s="522" t="s">
        <v>958</v>
      </c>
      <c r="J70" s="524" t="s">
        <v>385</v>
      </c>
      <c r="K70" s="262"/>
      <c r="L70" s="263" t="s">
        <v>109</v>
      </c>
      <c r="M70" s="261">
        <v>35203</v>
      </c>
      <c r="N70" s="261" t="s">
        <v>223</v>
      </c>
      <c r="O70" s="261" t="s">
        <v>2929</v>
      </c>
      <c r="P70" s="261" t="s">
        <v>1433</v>
      </c>
      <c r="Q70" s="264" t="str">
        <f t="shared" si="6"/>
        <v>（私立）</v>
      </c>
      <c r="R70" s="265" t="s">
        <v>80</v>
      </c>
      <c r="S70" s="205"/>
      <c r="T70" s="250"/>
    </row>
    <row r="71" spans="1:20" s="252" customFormat="1" ht="60" customHeight="1" x14ac:dyDescent="0.2">
      <c r="A71" s="489" t="s">
        <v>506</v>
      </c>
      <c r="B71" s="521" t="s">
        <v>507</v>
      </c>
      <c r="C71" s="521" t="s">
        <v>2778</v>
      </c>
      <c r="D71" s="521" t="s">
        <v>844</v>
      </c>
      <c r="E71" s="522" t="str">
        <f t="shared" ref="E71" si="7">N71&amp;O71</f>
        <v>山口市朝倉4-55</v>
      </c>
      <c r="F71" s="522" t="s">
        <v>450</v>
      </c>
      <c r="G71" s="523">
        <v>40026</v>
      </c>
      <c r="H71" s="290">
        <v>52</v>
      </c>
      <c r="I71" s="522" t="s">
        <v>673</v>
      </c>
      <c r="J71" s="524" t="s">
        <v>304</v>
      </c>
      <c r="K71" s="262"/>
      <c r="L71" s="263" t="s">
        <v>109</v>
      </c>
      <c r="M71" s="261">
        <v>35203</v>
      </c>
      <c r="N71" s="261" t="s">
        <v>223</v>
      </c>
      <c r="O71" s="261" t="s">
        <v>729</v>
      </c>
      <c r="P71" s="261" t="s">
        <v>1434</v>
      </c>
      <c r="Q71" s="264" t="str">
        <f t="shared" si="6"/>
        <v>（私立）</v>
      </c>
      <c r="R71" s="265" t="s">
        <v>80</v>
      </c>
      <c r="S71" s="205"/>
      <c r="T71" s="250"/>
    </row>
    <row r="72" spans="1:20" s="250" customFormat="1" ht="63" customHeight="1" x14ac:dyDescent="0.2">
      <c r="A72" s="489" t="s">
        <v>1435</v>
      </c>
      <c r="B72" s="521" t="s">
        <v>391</v>
      </c>
      <c r="C72" s="521" t="s">
        <v>222</v>
      </c>
      <c r="D72" s="521" t="s">
        <v>3822</v>
      </c>
      <c r="E72" s="522" t="str">
        <f t="shared" si="0"/>
        <v>山口市駅通り1丁目3番10号</v>
      </c>
      <c r="F72" s="522" t="s">
        <v>455</v>
      </c>
      <c r="G72" s="523">
        <v>40269</v>
      </c>
      <c r="H72" s="290">
        <v>24</v>
      </c>
      <c r="I72" s="522" t="s">
        <v>676</v>
      </c>
      <c r="J72" s="524" t="s">
        <v>385</v>
      </c>
      <c r="K72" s="262"/>
      <c r="L72" s="263" t="s">
        <v>109</v>
      </c>
      <c r="M72" s="261">
        <v>35203</v>
      </c>
      <c r="N72" s="261" t="s">
        <v>1430</v>
      </c>
      <c r="O72" s="261" t="s">
        <v>2930</v>
      </c>
      <c r="P72" s="261" t="s">
        <v>1291</v>
      </c>
      <c r="Q72" s="264" t="str">
        <f t="shared" si="2"/>
        <v>（私立）</v>
      </c>
      <c r="R72" s="265" t="s">
        <v>80</v>
      </c>
      <c r="S72" s="205"/>
    </row>
    <row r="73" spans="1:20" s="250" customFormat="1" ht="42" customHeight="1" x14ac:dyDescent="0.2">
      <c r="A73" s="489" t="s">
        <v>508</v>
      </c>
      <c r="B73" s="521" t="s">
        <v>1825</v>
      </c>
      <c r="C73" s="521" t="s">
        <v>2499</v>
      </c>
      <c r="D73" s="521" t="s">
        <v>2931</v>
      </c>
      <c r="E73" s="522" t="str">
        <f t="shared" si="0"/>
        <v>山口市宮野上3346</v>
      </c>
      <c r="F73" s="522" t="s">
        <v>456</v>
      </c>
      <c r="G73" s="523">
        <v>40634</v>
      </c>
      <c r="H73" s="290">
        <v>50</v>
      </c>
      <c r="I73" s="522" t="s">
        <v>677</v>
      </c>
      <c r="J73" s="524" t="s">
        <v>387</v>
      </c>
      <c r="K73" s="262"/>
      <c r="L73" s="263" t="s">
        <v>109</v>
      </c>
      <c r="M73" s="268">
        <v>35203</v>
      </c>
      <c r="N73" s="268" t="s">
        <v>1436</v>
      </c>
      <c r="O73" s="261" t="s">
        <v>2932</v>
      </c>
      <c r="P73" s="261" t="s">
        <v>1826</v>
      </c>
      <c r="Q73" s="266" t="str">
        <f t="shared" si="2"/>
        <v>（私立）</v>
      </c>
      <c r="R73" s="267" t="s">
        <v>80</v>
      </c>
      <c r="S73" s="205"/>
    </row>
    <row r="74" spans="1:20" s="250" customFormat="1" ht="42" customHeight="1" x14ac:dyDescent="0.2">
      <c r="A74" s="489" t="s">
        <v>509</v>
      </c>
      <c r="B74" s="521" t="s">
        <v>621</v>
      </c>
      <c r="C74" s="521" t="s">
        <v>2499</v>
      </c>
      <c r="D74" s="521" t="s">
        <v>1694</v>
      </c>
      <c r="E74" s="522" t="str">
        <f t="shared" ref="E74:E132" si="8">N74&amp;O74</f>
        <v>山口市宮野上3358</v>
      </c>
      <c r="F74" s="522" t="s">
        <v>456</v>
      </c>
      <c r="G74" s="523">
        <v>40634</v>
      </c>
      <c r="H74" s="290">
        <v>30</v>
      </c>
      <c r="I74" s="522" t="s">
        <v>678</v>
      </c>
      <c r="J74" s="524" t="s">
        <v>304</v>
      </c>
      <c r="K74" s="262"/>
      <c r="L74" s="263" t="s">
        <v>109</v>
      </c>
      <c r="M74" s="268">
        <v>35203</v>
      </c>
      <c r="N74" s="268" t="s">
        <v>1436</v>
      </c>
      <c r="O74" s="261" t="s">
        <v>2933</v>
      </c>
      <c r="P74" s="261" t="s">
        <v>1437</v>
      </c>
      <c r="Q74" s="266" t="str">
        <f t="shared" si="2"/>
        <v>（私立）</v>
      </c>
      <c r="R74" s="267" t="s">
        <v>80</v>
      </c>
      <c r="S74" s="205"/>
    </row>
    <row r="75" spans="1:20" s="250" customFormat="1" ht="42" customHeight="1" x14ac:dyDescent="0.2">
      <c r="A75" s="489" t="s">
        <v>421</v>
      </c>
      <c r="B75" s="521" t="s">
        <v>1438</v>
      </c>
      <c r="C75" s="521" t="s">
        <v>1439</v>
      </c>
      <c r="D75" s="521" t="s">
        <v>959</v>
      </c>
      <c r="E75" s="522" t="str">
        <f t="shared" si="8"/>
        <v>山口市下小鯖松茸尾原1359-3</v>
      </c>
      <c r="F75" s="522" t="s">
        <v>457</v>
      </c>
      <c r="G75" s="523">
        <v>40634</v>
      </c>
      <c r="H75" s="290">
        <v>15</v>
      </c>
      <c r="I75" s="522" t="s">
        <v>679</v>
      </c>
      <c r="J75" s="524" t="s">
        <v>268</v>
      </c>
      <c r="K75" s="262"/>
      <c r="L75" s="263" t="s">
        <v>109</v>
      </c>
      <c r="M75" s="268">
        <v>35203</v>
      </c>
      <c r="N75" s="268" t="s">
        <v>1436</v>
      </c>
      <c r="O75" s="261" t="s">
        <v>730</v>
      </c>
      <c r="P75" s="261" t="s">
        <v>1440</v>
      </c>
      <c r="Q75" s="266" t="str">
        <f t="shared" si="2"/>
        <v>（私立）</v>
      </c>
      <c r="R75" s="267" t="s">
        <v>80</v>
      </c>
      <c r="S75" s="205"/>
    </row>
    <row r="76" spans="1:20" s="250" customFormat="1" ht="42" customHeight="1" x14ac:dyDescent="0.2">
      <c r="A76" s="489" t="s">
        <v>245</v>
      </c>
      <c r="B76" s="521" t="s">
        <v>1827</v>
      </c>
      <c r="C76" s="521" t="s">
        <v>2225</v>
      </c>
      <c r="D76" s="521" t="s">
        <v>1026</v>
      </c>
      <c r="E76" s="522" t="str">
        <f t="shared" si="8"/>
        <v>山口市鋳銭司10812-1</v>
      </c>
      <c r="F76" s="522" t="s">
        <v>458</v>
      </c>
      <c r="G76" s="523">
        <v>40634</v>
      </c>
      <c r="H76" s="290">
        <v>70</v>
      </c>
      <c r="I76" s="522" t="s">
        <v>680</v>
      </c>
      <c r="J76" s="524" t="s">
        <v>304</v>
      </c>
      <c r="K76" s="262"/>
      <c r="L76" s="263" t="s">
        <v>109</v>
      </c>
      <c r="M76" s="268">
        <v>35203</v>
      </c>
      <c r="N76" s="268" t="s">
        <v>1436</v>
      </c>
      <c r="O76" s="261" t="s">
        <v>2934</v>
      </c>
      <c r="P76" s="261" t="s">
        <v>1829</v>
      </c>
      <c r="Q76" s="266" t="str">
        <f t="shared" si="2"/>
        <v>（私立）</v>
      </c>
      <c r="R76" s="267" t="s">
        <v>80</v>
      </c>
      <c r="S76" s="205"/>
    </row>
    <row r="77" spans="1:20" s="250" customFormat="1" ht="42" customHeight="1" x14ac:dyDescent="0.2">
      <c r="A77" s="489" t="s">
        <v>246</v>
      </c>
      <c r="B77" s="521" t="s">
        <v>1830</v>
      </c>
      <c r="C77" s="521" t="s">
        <v>266</v>
      </c>
      <c r="D77" s="521" t="s">
        <v>247</v>
      </c>
      <c r="E77" s="522" t="str">
        <f t="shared" si="8"/>
        <v>山口市秋穂二島字田の尻10434-1</v>
      </c>
      <c r="F77" s="522" t="s">
        <v>459</v>
      </c>
      <c r="G77" s="523">
        <v>40634</v>
      </c>
      <c r="H77" s="290">
        <v>60</v>
      </c>
      <c r="I77" s="522" t="s">
        <v>681</v>
      </c>
      <c r="J77" s="524" t="s">
        <v>304</v>
      </c>
      <c r="K77" s="262"/>
      <c r="L77" s="263" t="s">
        <v>109</v>
      </c>
      <c r="M77" s="268">
        <v>35203</v>
      </c>
      <c r="N77" s="268" t="s">
        <v>1436</v>
      </c>
      <c r="O77" s="261" t="s">
        <v>2935</v>
      </c>
      <c r="P77" s="261" t="s">
        <v>1831</v>
      </c>
      <c r="Q77" s="266" t="str">
        <f t="shared" si="2"/>
        <v>（私立）</v>
      </c>
      <c r="R77" s="267" t="s">
        <v>80</v>
      </c>
      <c r="S77" s="205"/>
    </row>
    <row r="78" spans="1:20" s="250" customFormat="1" ht="42" customHeight="1" x14ac:dyDescent="0.2">
      <c r="A78" s="489" t="s">
        <v>1832</v>
      </c>
      <c r="B78" s="521" t="s">
        <v>279</v>
      </c>
      <c r="C78" s="521" t="s">
        <v>2269</v>
      </c>
      <c r="D78" s="521" t="s">
        <v>2629</v>
      </c>
      <c r="E78" s="522" t="str">
        <f t="shared" si="8"/>
        <v>山口市中尾木乃787-1</v>
      </c>
      <c r="F78" s="522" t="s">
        <v>460</v>
      </c>
      <c r="G78" s="523">
        <v>40756</v>
      </c>
      <c r="H78" s="290">
        <v>20</v>
      </c>
      <c r="I78" s="522" t="s">
        <v>2515</v>
      </c>
      <c r="J78" s="524" t="s">
        <v>385</v>
      </c>
      <c r="K78" s="262"/>
      <c r="L78" s="263" t="s">
        <v>109</v>
      </c>
      <c r="M78" s="261">
        <v>35203</v>
      </c>
      <c r="N78" s="261" t="s">
        <v>223</v>
      </c>
      <c r="O78" s="261" t="s">
        <v>2936</v>
      </c>
      <c r="P78" s="261" t="s">
        <v>1833</v>
      </c>
      <c r="Q78" s="264" t="str">
        <f>IF(R78="","",IF(OR(R78="国",R78="県",R78="市町",R78="組合その他"),"（公立）","（私立）"))</f>
        <v>（私立）</v>
      </c>
      <c r="R78" s="265" t="s">
        <v>80</v>
      </c>
      <c r="S78" s="205"/>
    </row>
    <row r="79" spans="1:20" s="250" customFormat="1" ht="42" customHeight="1" x14ac:dyDescent="0.2">
      <c r="A79" s="489" t="s">
        <v>1272</v>
      </c>
      <c r="B79" s="521" t="s">
        <v>280</v>
      </c>
      <c r="C79" s="521" t="s">
        <v>281</v>
      </c>
      <c r="D79" s="521" t="s">
        <v>282</v>
      </c>
      <c r="E79" s="522" t="str">
        <f t="shared" si="8"/>
        <v>山口市朝田字三田地900番1</v>
      </c>
      <c r="F79" s="522" t="s">
        <v>461</v>
      </c>
      <c r="G79" s="523">
        <v>41000</v>
      </c>
      <c r="H79" s="290">
        <v>22</v>
      </c>
      <c r="I79" s="522" t="s">
        <v>682</v>
      </c>
      <c r="J79" s="524" t="s">
        <v>1429</v>
      </c>
      <c r="K79" s="262"/>
      <c r="L79" s="263" t="s">
        <v>109</v>
      </c>
      <c r="M79" s="261">
        <v>35203</v>
      </c>
      <c r="N79" s="261" t="s">
        <v>223</v>
      </c>
      <c r="O79" s="261" t="s">
        <v>2937</v>
      </c>
      <c r="P79" s="261" t="s">
        <v>1441</v>
      </c>
      <c r="Q79" s="264" t="str">
        <f>IF(R79="","",IF(OR(R79="国",R79="県",R79="市町",R79="組合その他"),"（公立）","（私立）"))</f>
        <v>（私立）</v>
      </c>
      <c r="R79" s="265" t="s">
        <v>80</v>
      </c>
      <c r="S79" s="205"/>
    </row>
    <row r="80" spans="1:20" s="250" customFormat="1" ht="50" customHeight="1" x14ac:dyDescent="0.2">
      <c r="A80" s="489" t="s">
        <v>831</v>
      </c>
      <c r="B80" s="521" t="s">
        <v>1834</v>
      </c>
      <c r="C80" s="521" t="s">
        <v>931</v>
      </c>
      <c r="D80" s="521" t="s">
        <v>3601</v>
      </c>
      <c r="E80" s="522" t="str">
        <f>N80&amp;O80</f>
        <v>山口市下小鯖2173-2</v>
      </c>
      <c r="F80" s="522" t="s">
        <v>1835</v>
      </c>
      <c r="G80" s="523">
        <v>41730</v>
      </c>
      <c r="H80" s="290">
        <v>20</v>
      </c>
      <c r="I80" s="522" t="s">
        <v>1836</v>
      </c>
      <c r="J80" s="524"/>
      <c r="K80" s="262"/>
      <c r="L80" s="263" t="s">
        <v>109</v>
      </c>
      <c r="M80" s="261">
        <v>35204</v>
      </c>
      <c r="N80" s="261" t="s">
        <v>845</v>
      </c>
      <c r="O80" s="261" t="s">
        <v>2938</v>
      </c>
      <c r="P80" s="261" t="s">
        <v>1837</v>
      </c>
      <c r="Q80" s="264" t="str">
        <f>IF(R80="","",IF(OR(R80="国",R80="県",R80="市町",R80="組合その他"),"（公立）","（私立）"))</f>
        <v>（私立）</v>
      </c>
      <c r="R80" s="265" t="s">
        <v>82</v>
      </c>
      <c r="S80" s="205"/>
    </row>
    <row r="81" spans="1:20" s="250" customFormat="1" ht="49.5" customHeight="1" x14ac:dyDescent="0.2">
      <c r="A81" s="489" t="s">
        <v>1395</v>
      </c>
      <c r="B81" s="521" t="s">
        <v>988</v>
      </c>
      <c r="C81" s="521" t="s">
        <v>989</v>
      </c>
      <c r="D81" s="521" t="s">
        <v>1273</v>
      </c>
      <c r="E81" s="522" t="str">
        <f t="shared" si="8"/>
        <v>山口市小郡上郷字森下4182番1</v>
      </c>
      <c r="F81" s="522" t="s">
        <v>1442</v>
      </c>
      <c r="G81" s="523">
        <v>42552</v>
      </c>
      <c r="H81" s="290">
        <v>20</v>
      </c>
      <c r="I81" s="522" t="s">
        <v>1443</v>
      </c>
      <c r="J81" s="524"/>
      <c r="K81" s="262"/>
      <c r="L81" s="263" t="s">
        <v>109</v>
      </c>
      <c r="M81" s="261">
        <v>35203</v>
      </c>
      <c r="N81" s="261" t="s">
        <v>845</v>
      </c>
      <c r="O81" s="261" t="s">
        <v>2939</v>
      </c>
      <c r="P81" s="261" t="s">
        <v>1444</v>
      </c>
      <c r="Q81" s="264" t="str">
        <f>IF(R81="","",IF(OR(R81="国",R81="県",R81="市町",R81="組合その他"),"（公立）","（私立）"))</f>
        <v>（私立）</v>
      </c>
      <c r="R81" s="265" t="s">
        <v>82</v>
      </c>
      <c r="S81" s="205"/>
    </row>
    <row r="82" spans="1:20" s="250" customFormat="1" ht="40.5" customHeight="1" x14ac:dyDescent="0.2">
      <c r="A82" s="489" t="s">
        <v>1445</v>
      </c>
      <c r="B82" s="521" t="s">
        <v>1274</v>
      </c>
      <c r="C82" s="521" t="s">
        <v>1275</v>
      </c>
      <c r="D82" s="521" t="s">
        <v>1276</v>
      </c>
      <c r="E82" s="522" t="str">
        <f>N82&amp;O82</f>
        <v>山口市大内御堀3802-1</v>
      </c>
      <c r="F82" s="522" t="s">
        <v>1446</v>
      </c>
      <c r="G82" s="523">
        <v>43556</v>
      </c>
      <c r="H82" s="290">
        <v>20</v>
      </c>
      <c r="I82" s="522" t="s">
        <v>1447</v>
      </c>
      <c r="J82" s="524"/>
      <c r="K82" s="262"/>
      <c r="L82" s="263" t="s">
        <v>109</v>
      </c>
      <c r="M82" s="261">
        <v>35203</v>
      </c>
      <c r="N82" s="261" t="s">
        <v>845</v>
      </c>
      <c r="O82" s="261" t="s">
        <v>2940</v>
      </c>
      <c r="P82" s="261" t="s">
        <v>1448</v>
      </c>
      <c r="Q82" s="264" t="str">
        <f>IF(R82="","",IF(OR(R82="国",R82="県",R82="市町",R82="組合その他"),"（公立）","（私立）"))</f>
        <v>（私立）</v>
      </c>
      <c r="R82" s="265" t="s">
        <v>80</v>
      </c>
      <c r="S82" s="205"/>
    </row>
    <row r="83" spans="1:20" s="250" customFormat="1" ht="44.25" customHeight="1" x14ac:dyDescent="0.2">
      <c r="A83" s="489" t="s">
        <v>1773</v>
      </c>
      <c r="B83" s="521" t="s">
        <v>1277</v>
      </c>
      <c r="C83" s="521" t="s">
        <v>1278</v>
      </c>
      <c r="D83" s="521" t="s">
        <v>3602</v>
      </c>
      <c r="E83" s="522" t="str">
        <f t="shared" ref="E83" si="9">N83&amp;O83</f>
        <v>山口市朝田751-1</v>
      </c>
      <c r="F83" s="522" t="s">
        <v>1838</v>
      </c>
      <c r="G83" s="523">
        <v>43556</v>
      </c>
      <c r="H83" s="290">
        <v>15</v>
      </c>
      <c r="I83" s="522" t="s">
        <v>1839</v>
      </c>
      <c r="J83" s="524" t="s">
        <v>1279</v>
      </c>
      <c r="K83" s="262"/>
      <c r="L83" s="263" t="s">
        <v>109</v>
      </c>
      <c r="M83" s="261">
        <v>35203</v>
      </c>
      <c r="N83" s="261" t="s">
        <v>845</v>
      </c>
      <c r="O83" s="261" t="s">
        <v>2941</v>
      </c>
      <c r="P83" s="261" t="s">
        <v>1840</v>
      </c>
      <c r="Q83" s="264" t="str">
        <f t="shared" ref="Q83:Q87" si="10">IF(R83="","",IF(OR(R83="国",R83="県",R83="市町",R83="組合その他"),"（公立）","（私立）"))</f>
        <v>（私立）</v>
      </c>
      <c r="R83" s="265" t="s">
        <v>82</v>
      </c>
      <c r="S83" s="205"/>
    </row>
    <row r="84" spans="1:20" s="250" customFormat="1" ht="42.75" customHeight="1" x14ac:dyDescent="0.2">
      <c r="A84" s="489" t="s">
        <v>2942</v>
      </c>
      <c r="B84" s="521" t="s">
        <v>1277</v>
      </c>
      <c r="C84" s="521" t="s">
        <v>1278</v>
      </c>
      <c r="D84" s="521" t="s">
        <v>2270</v>
      </c>
      <c r="E84" s="522" t="str">
        <f t="shared" si="8"/>
        <v>山口市小郡下郷下郷字沖田2222-3</v>
      </c>
      <c r="F84" s="522" t="s">
        <v>1449</v>
      </c>
      <c r="G84" s="523">
        <v>43556</v>
      </c>
      <c r="H84" s="290">
        <v>15</v>
      </c>
      <c r="I84" s="522" t="s">
        <v>1450</v>
      </c>
      <c r="J84" s="524" t="s">
        <v>1279</v>
      </c>
      <c r="K84" s="262"/>
      <c r="L84" s="263" t="s">
        <v>109</v>
      </c>
      <c r="M84" s="261">
        <v>35203</v>
      </c>
      <c r="N84" s="261" t="s">
        <v>845</v>
      </c>
      <c r="O84" s="261" t="s">
        <v>2943</v>
      </c>
      <c r="P84" s="261" t="s">
        <v>1451</v>
      </c>
      <c r="Q84" s="264" t="str">
        <f t="shared" si="10"/>
        <v>（私立）</v>
      </c>
      <c r="R84" s="265" t="s">
        <v>82</v>
      </c>
      <c r="S84" s="205"/>
    </row>
    <row r="85" spans="1:20" s="250" customFormat="1" ht="42.75" customHeight="1" x14ac:dyDescent="0.2">
      <c r="A85" s="489" t="s">
        <v>1388</v>
      </c>
      <c r="B85" s="521" t="s">
        <v>859</v>
      </c>
      <c r="C85" s="521" t="s">
        <v>1281</v>
      </c>
      <c r="D85" s="521" t="s">
        <v>1452</v>
      </c>
      <c r="E85" s="522" t="str">
        <f t="shared" si="8"/>
        <v>山口市深溝803-1</v>
      </c>
      <c r="F85" s="522" t="s">
        <v>1453</v>
      </c>
      <c r="G85" s="523">
        <v>43556</v>
      </c>
      <c r="H85" s="290">
        <v>50</v>
      </c>
      <c r="I85" s="522" t="s">
        <v>1454</v>
      </c>
      <c r="J85" s="524" t="s">
        <v>1280</v>
      </c>
      <c r="K85" s="262"/>
      <c r="L85" s="263" t="s">
        <v>109</v>
      </c>
      <c r="M85" s="261">
        <v>35203</v>
      </c>
      <c r="N85" s="261" t="s">
        <v>845</v>
      </c>
      <c r="O85" s="261" t="s">
        <v>2944</v>
      </c>
      <c r="P85" s="261" t="s">
        <v>1455</v>
      </c>
      <c r="Q85" s="264" t="str">
        <f t="shared" si="10"/>
        <v>（私立）</v>
      </c>
      <c r="R85" s="265" t="s">
        <v>80</v>
      </c>
      <c r="S85" s="205"/>
    </row>
    <row r="86" spans="1:20" s="250" customFormat="1" ht="42.75" customHeight="1" x14ac:dyDescent="0.2">
      <c r="A86" s="489" t="s">
        <v>1845</v>
      </c>
      <c r="B86" s="521" t="s">
        <v>1841</v>
      </c>
      <c r="C86" s="521" t="s">
        <v>1842</v>
      </c>
      <c r="D86" s="521" t="s">
        <v>1843</v>
      </c>
      <c r="E86" s="522" t="str">
        <f t="shared" si="8"/>
        <v>山口市大内長野1497-17</v>
      </c>
      <c r="F86" s="522" t="s">
        <v>1846</v>
      </c>
      <c r="G86" s="523">
        <v>44136</v>
      </c>
      <c r="H86" s="290">
        <v>20</v>
      </c>
      <c r="I86" s="522" t="s">
        <v>2271</v>
      </c>
      <c r="J86" s="524"/>
      <c r="K86" s="262"/>
      <c r="L86" s="263" t="s">
        <v>109</v>
      </c>
      <c r="M86" s="261">
        <v>35203</v>
      </c>
      <c r="N86" s="261" t="s">
        <v>845</v>
      </c>
      <c r="O86" s="261" t="s">
        <v>2945</v>
      </c>
      <c r="P86" s="261" t="s">
        <v>1847</v>
      </c>
      <c r="Q86" s="264" t="str">
        <f t="shared" si="10"/>
        <v>（私立）</v>
      </c>
      <c r="R86" s="265" t="s">
        <v>80</v>
      </c>
      <c r="S86" s="205"/>
    </row>
    <row r="87" spans="1:20" s="250" customFormat="1" ht="42.75" customHeight="1" x14ac:dyDescent="0.2">
      <c r="A87" s="489" t="s">
        <v>2516</v>
      </c>
      <c r="B87" s="521" t="s">
        <v>859</v>
      </c>
      <c r="C87" s="521" t="s">
        <v>1281</v>
      </c>
      <c r="D87" s="521" t="s">
        <v>1345</v>
      </c>
      <c r="E87" s="522" t="str">
        <f>N87&amp;O87</f>
        <v>山口市小郡平成町1-18</v>
      </c>
      <c r="F87" s="522" t="s">
        <v>1844</v>
      </c>
      <c r="G87" s="523">
        <v>45017</v>
      </c>
      <c r="H87" s="290">
        <v>6</v>
      </c>
      <c r="I87" s="522" t="s">
        <v>2517</v>
      </c>
      <c r="J87" s="524" t="s">
        <v>385</v>
      </c>
      <c r="K87" s="262"/>
      <c r="L87" s="263" t="s">
        <v>109</v>
      </c>
      <c r="M87" s="261">
        <v>35203</v>
      </c>
      <c r="N87" s="261" t="s">
        <v>845</v>
      </c>
      <c r="O87" s="261" t="s">
        <v>2946</v>
      </c>
      <c r="P87" s="261" t="s">
        <v>2518</v>
      </c>
      <c r="Q87" s="264" t="str">
        <f t="shared" si="10"/>
        <v>（私立）</v>
      </c>
      <c r="R87" s="265" t="s">
        <v>80</v>
      </c>
      <c r="S87" s="205"/>
    </row>
    <row r="88" spans="1:20" s="250" customFormat="1" ht="42.75" customHeight="1" x14ac:dyDescent="0.2">
      <c r="A88" s="489" t="s">
        <v>3808</v>
      </c>
      <c r="B88" s="521" t="s">
        <v>3809</v>
      </c>
      <c r="C88" s="521" t="s">
        <v>3810</v>
      </c>
      <c r="D88" s="521" t="s">
        <v>3811</v>
      </c>
      <c r="E88" s="522" t="str">
        <f>N88&amp;O88</f>
        <v>山口市吉田2288-2</v>
      </c>
      <c r="F88" s="522" t="s">
        <v>3812</v>
      </c>
      <c r="G88" s="523">
        <v>45748</v>
      </c>
      <c r="H88" s="290">
        <v>6</v>
      </c>
      <c r="I88" s="522" t="s">
        <v>3813</v>
      </c>
      <c r="J88" s="524" t="s">
        <v>385</v>
      </c>
      <c r="K88" s="262"/>
      <c r="L88" s="263" t="s">
        <v>109</v>
      </c>
      <c r="M88" s="261">
        <v>35203</v>
      </c>
      <c r="N88" s="261" t="s">
        <v>845</v>
      </c>
      <c r="O88" s="261" t="s">
        <v>3814</v>
      </c>
      <c r="P88" s="261" t="s">
        <v>3815</v>
      </c>
      <c r="Q88" s="264" t="str">
        <f t="shared" ref="Q88" si="11">IF(R88="","",IF(OR(R88="国",R88="県",R88="市町",R88="組合その他"),"（公立）","（私立）"))</f>
        <v>（私立）</v>
      </c>
      <c r="R88" s="265" t="s">
        <v>82</v>
      </c>
      <c r="S88" s="205"/>
    </row>
    <row r="89" spans="1:20" s="250" customFormat="1" ht="68" customHeight="1" x14ac:dyDescent="0.2">
      <c r="A89" s="489" t="s">
        <v>510</v>
      </c>
      <c r="B89" s="521" t="s">
        <v>511</v>
      </c>
      <c r="C89" s="521" t="s">
        <v>1107</v>
      </c>
      <c r="D89" s="521" t="s">
        <v>1027</v>
      </c>
      <c r="E89" s="522" t="str">
        <f t="shared" si="8"/>
        <v>萩市大字椿598-1</v>
      </c>
      <c r="F89" s="522" t="s">
        <v>462</v>
      </c>
      <c r="G89" s="523">
        <v>38991</v>
      </c>
      <c r="H89" s="290">
        <v>33</v>
      </c>
      <c r="I89" s="522" t="s">
        <v>683</v>
      </c>
      <c r="J89" s="524"/>
      <c r="K89" s="262"/>
      <c r="L89" s="263" t="s">
        <v>109</v>
      </c>
      <c r="M89" s="261">
        <v>35204</v>
      </c>
      <c r="N89" s="261" t="s">
        <v>1456</v>
      </c>
      <c r="O89" s="261" t="s">
        <v>130</v>
      </c>
      <c r="P89" s="261" t="s">
        <v>131</v>
      </c>
      <c r="Q89" s="264" t="str">
        <f>IF(R89="","",IF(OR(R89="国",R89="県",R89="市町",R89="組合その他"),"（公立）","（私立）"))</f>
        <v>（私立）</v>
      </c>
      <c r="R89" s="265" t="s">
        <v>82</v>
      </c>
      <c r="S89" s="205"/>
    </row>
    <row r="90" spans="1:20" s="250" customFormat="1" ht="42.75" customHeight="1" x14ac:dyDescent="0.2">
      <c r="A90" s="489" t="s">
        <v>1457</v>
      </c>
      <c r="B90" s="521" t="s">
        <v>1458</v>
      </c>
      <c r="C90" s="521" t="s">
        <v>1326</v>
      </c>
      <c r="D90" s="521" t="s">
        <v>1342</v>
      </c>
      <c r="E90" s="522" t="str">
        <f t="shared" si="8"/>
        <v>萩市椿東4510番地1</v>
      </c>
      <c r="F90" s="522" t="s">
        <v>463</v>
      </c>
      <c r="G90" s="523">
        <v>39539</v>
      </c>
      <c r="H90" s="290">
        <v>22</v>
      </c>
      <c r="I90" s="522" t="s">
        <v>684</v>
      </c>
      <c r="J90" s="524" t="s">
        <v>385</v>
      </c>
      <c r="K90" s="262"/>
      <c r="L90" s="263" t="s">
        <v>109</v>
      </c>
      <c r="M90" s="261">
        <v>35204</v>
      </c>
      <c r="N90" s="261" t="s">
        <v>1456</v>
      </c>
      <c r="O90" s="261" t="s">
        <v>2947</v>
      </c>
      <c r="P90" s="261" t="s">
        <v>1459</v>
      </c>
      <c r="Q90" s="264" t="str">
        <f t="shared" si="2"/>
        <v>（私立）</v>
      </c>
      <c r="R90" s="265" t="s">
        <v>80</v>
      </c>
      <c r="S90" s="206"/>
    </row>
    <row r="91" spans="1:20" s="250" customFormat="1" ht="42.75" customHeight="1" x14ac:dyDescent="0.2">
      <c r="A91" s="489" t="s">
        <v>1848</v>
      </c>
      <c r="B91" s="521" t="s">
        <v>176</v>
      </c>
      <c r="C91" s="521" t="s">
        <v>1163</v>
      </c>
      <c r="D91" s="521" t="s">
        <v>1849</v>
      </c>
      <c r="E91" s="522" t="str">
        <f t="shared" si="8"/>
        <v>萩市三見3852番地1</v>
      </c>
      <c r="F91" s="522" t="s">
        <v>464</v>
      </c>
      <c r="G91" s="523">
        <v>39539</v>
      </c>
      <c r="H91" s="290">
        <v>50</v>
      </c>
      <c r="I91" s="522" t="s">
        <v>685</v>
      </c>
      <c r="J91" s="524" t="s">
        <v>304</v>
      </c>
      <c r="K91" s="262"/>
      <c r="L91" s="263" t="s">
        <v>109</v>
      </c>
      <c r="M91" s="261">
        <v>35204</v>
      </c>
      <c r="N91" s="261" t="s">
        <v>1456</v>
      </c>
      <c r="O91" s="261" t="s">
        <v>2948</v>
      </c>
      <c r="P91" s="261" t="s">
        <v>1850</v>
      </c>
      <c r="Q91" s="264" t="str">
        <f>IF(R91="","",IF(OR(R91="国",R91="県",R91="市町",R91="組合その他"),"（公立）","（私立）"))</f>
        <v>（公立）</v>
      </c>
      <c r="R91" s="265" t="s">
        <v>78</v>
      </c>
      <c r="S91" s="205"/>
    </row>
    <row r="92" spans="1:20" s="252" customFormat="1" ht="42" customHeight="1" x14ac:dyDescent="0.2">
      <c r="A92" s="489" t="s">
        <v>1460</v>
      </c>
      <c r="B92" s="521" t="s">
        <v>1461</v>
      </c>
      <c r="C92" s="521" t="s">
        <v>650</v>
      </c>
      <c r="D92" s="521" t="s">
        <v>3776</v>
      </c>
      <c r="E92" s="522" t="str">
        <f t="shared" si="8"/>
        <v>萩市大字須佐486番地4</v>
      </c>
      <c r="F92" s="522" t="s">
        <v>465</v>
      </c>
      <c r="G92" s="523">
        <v>39539</v>
      </c>
      <c r="H92" s="290">
        <v>40</v>
      </c>
      <c r="I92" s="522" t="s">
        <v>686</v>
      </c>
      <c r="J92" s="524" t="s">
        <v>304</v>
      </c>
      <c r="K92" s="262"/>
      <c r="L92" s="263" t="s">
        <v>109</v>
      </c>
      <c r="M92" s="261">
        <v>35204</v>
      </c>
      <c r="N92" s="261" t="s">
        <v>1456</v>
      </c>
      <c r="O92" s="261" t="s">
        <v>2949</v>
      </c>
      <c r="P92" s="261" t="s">
        <v>1462</v>
      </c>
      <c r="Q92" s="264" t="str">
        <f t="shared" si="2"/>
        <v>（私立）</v>
      </c>
      <c r="R92" s="265" t="s">
        <v>80</v>
      </c>
      <c r="S92" s="205"/>
      <c r="T92" s="250"/>
    </row>
    <row r="93" spans="1:20" s="250" customFormat="1" ht="42" customHeight="1" x14ac:dyDescent="0.2">
      <c r="A93" s="489" t="s">
        <v>2950</v>
      </c>
      <c r="B93" s="521" t="s">
        <v>232</v>
      </c>
      <c r="C93" s="521" t="s">
        <v>248</v>
      </c>
      <c r="D93" s="521" t="s">
        <v>249</v>
      </c>
      <c r="E93" s="522" t="str">
        <f t="shared" si="8"/>
        <v>萩市大字下小川1000番地</v>
      </c>
      <c r="F93" s="522" t="s">
        <v>466</v>
      </c>
      <c r="G93" s="523">
        <v>41365</v>
      </c>
      <c r="H93" s="290">
        <v>40</v>
      </c>
      <c r="I93" s="522" t="s">
        <v>687</v>
      </c>
      <c r="J93" s="524"/>
      <c r="K93" s="262"/>
      <c r="L93" s="263" t="s">
        <v>109</v>
      </c>
      <c r="M93" s="268">
        <v>35204</v>
      </c>
      <c r="N93" s="268" t="s">
        <v>71</v>
      </c>
      <c r="O93" s="261" t="s">
        <v>2951</v>
      </c>
      <c r="P93" s="261" t="s">
        <v>392</v>
      </c>
      <c r="Q93" s="264" t="str">
        <f t="shared" si="2"/>
        <v>（私立）</v>
      </c>
      <c r="R93" s="267" t="s">
        <v>80</v>
      </c>
      <c r="S93" s="206"/>
    </row>
    <row r="94" spans="1:20" s="250" customFormat="1" ht="42" customHeight="1" x14ac:dyDescent="0.2">
      <c r="A94" s="489" t="s">
        <v>1463</v>
      </c>
      <c r="B94" s="521" t="s">
        <v>176</v>
      </c>
      <c r="C94" s="521" t="s">
        <v>1282</v>
      </c>
      <c r="D94" s="521" t="s">
        <v>1283</v>
      </c>
      <c r="E94" s="522" t="str">
        <f>N94&amp;O94</f>
        <v>萩市三見3852番地1</v>
      </c>
      <c r="F94" s="522" t="s">
        <v>464</v>
      </c>
      <c r="G94" s="523">
        <v>43556</v>
      </c>
      <c r="H94" s="290">
        <v>50</v>
      </c>
      <c r="I94" s="522" t="s">
        <v>685</v>
      </c>
      <c r="J94" s="524" t="s">
        <v>1280</v>
      </c>
      <c r="K94" s="262"/>
      <c r="L94" s="263" t="s">
        <v>109</v>
      </c>
      <c r="M94" s="261">
        <v>35204</v>
      </c>
      <c r="N94" s="261" t="s">
        <v>1456</v>
      </c>
      <c r="O94" s="261" t="s">
        <v>2948</v>
      </c>
      <c r="P94" s="261" t="s">
        <v>1464</v>
      </c>
      <c r="Q94" s="264" t="str">
        <f>IF(R94="","",IF(OR(R94="国",R94="県",R94="市町",R94="組合その他"),"（公立）","（私立）"))</f>
        <v>（公立）</v>
      </c>
      <c r="R94" s="265" t="s">
        <v>78</v>
      </c>
      <c r="S94" s="205"/>
    </row>
    <row r="95" spans="1:20" s="252" customFormat="1" ht="60" customHeight="1" x14ac:dyDescent="0.2">
      <c r="A95" s="489" t="s">
        <v>512</v>
      </c>
      <c r="B95" s="521" t="s">
        <v>191</v>
      </c>
      <c r="C95" s="521" t="s">
        <v>192</v>
      </c>
      <c r="D95" s="521" t="s">
        <v>2272</v>
      </c>
      <c r="E95" s="522" t="str">
        <f t="shared" si="8"/>
        <v>防府市戎町1丁目6-22</v>
      </c>
      <c r="F95" s="522" t="s">
        <v>467</v>
      </c>
      <c r="G95" s="523">
        <v>39173</v>
      </c>
      <c r="H95" s="290">
        <v>20</v>
      </c>
      <c r="I95" s="522" t="s">
        <v>688</v>
      </c>
      <c r="J95" s="524"/>
      <c r="K95" s="262"/>
      <c r="L95" s="263" t="s">
        <v>109</v>
      </c>
      <c r="M95" s="261">
        <v>35206</v>
      </c>
      <c r="N95" s="261" t="s">
        <v>891</v>
      </c>
      <c r="O95" s="261" t="s">
        <v>2952</v>
      </c>
      <c r="P95" s="261" t="s">
        <v>122</v>
      </c>
      <c r="Q95" s="264" t="str">
        <f t="shared" si="2"/>
        <v>（私立）</v>
      </c>
      <c r="R95" s="265" t="s">
        <v>82</v>
      </c>
      <c r="S95" s="205"/>
      <c r="T95" s="250"/>
    </row>
    <row r="96" spans="1:20" s="250" customFormat="1" ht="55.5" customHeight="1" x14ac:dyDescent="0.2">
      <c r="A96" s="489" t="s">
        <v>21</v>
      </c>
      <c r="B96" s="521" t="s">
        <v>891</v>
      </c>
      <c r="C96" s="521" t="s">
        <v>1698</v>
      </c>
      <c r="D96" s="521" t="s">
        <v>960</v>
      </c>
      <c r="E96" s="522" t="str">
        <f t="shared" si="8"/>
        <v>防府市鞠生町12番2号</v>
      </c>
      <c r="F96" s="522" t="s">
        <v>468</v>
      </c>
      <c r="G96" s="523">
        <v>39173</v>
      </c>
      <c r="H96" s="290">
        <v>20</v>
      </c>
      <c r="I96" s="522" t="s">
        <v>689</v>
      </c>
      <c r="J96" s="524"/>
      <c r="K96" s="262"/>
      <c r="L96" s="263" t="s">
        <v>109</v>
      </c>
      <c r="M96" s="261">
        <v>35206</v>
      </c>
      <c r="N96" s="261" t="s">
        <v>891</v>
      </c>
      <c r="O96" s="261" t="s">
        <v>2953</v>
      </c>
      <c r="P96" s="261" t="s">
        <v>134</v>
      </c>
      <c r="Q96" s="264" t="str">
        <f t="shared" si="2"/>
        <v>（公立）</v>
      </c>
      <c r="R96" s="265" t="s">
        <v>78</v>
      </c>
      <c r="S96" s="205"/>
    </row>
    <row r="97" spans="1:19" s="250" customFormat="1" ht="55.5" customHeight="1" x14ac:dyDescent="0.2">
      <c r="A97" s="489" t="s">
        <v>1465</v>
      </c>
      <c r="B97" s="521" t="s">
        <v>1466</v>
      </c>
      <c r="C97" s="525" t="s">
        <v>373</v>
      </c>
      <c r="D97" s="521" t="s">
        <v>2954</v>
      </c>
      <c r="E97" s="522" t="str">
        <f t="shared" si="8"/>
        <v>防府市新田119-5</v>
      </c>
      <c r="F97" s="522" t="s">
        <v>961</v>
      </c>
      <c r="G97" s="523">
        <v>39539</v>
      </c>
      <c r="H97" s="290">
        <v>20</v>
      </c>
      <c r="I97" s="522" t="s">
        <v>690</v>
      </c>
      <c r="J97" s="524"/>
      <c r="K97" s="262"/>
      <c r="L97" s="263" t="s">
        <v>109</v>
      </c>
      <c r="M97" s="261">
        <v>35206</v>
      </c>
      <c r="N97" s="261" t="s">
        <v>891</v>
      </c>
      <c r="O97" s="261" t="s">
        <v>2955</v>
      </c>
      <c r="P97" s="261" t="s">
        <v>1467</v>
      </c>
      <c r="Q97" s="264" t="str">
        <f t="shared" si="2"/>
        <v>（私立）</v>
      </c>
      <c r="R97" s="265" t="s">
        <v>80</v>
      </c>
      <c r="S97" s="205"/>
    </row>
    <row r="98" spans="1:19" s="250" customFormat="1" ht="42" customHeight="1" x14ac:dyDescent="0.2">
      <c r="A98" s="489" t="s">
        <v>1468</v>
      </c>
      <c r="B98" s="521" t="s">
        <v>622</v>
      </c>
      <c r="C98" s="525" t="s">
        <v>373</v>
      </c>
      <c r="D98" s="521" t="s">
        <v>422</v>
      </c>
      <c r="E98" s="522" t="str">
        <f t="shared" si="8"/>
        <v>防府市向島字竜丸山10079-42</v>
      </c>
      <c r="F98" s="522" t="s">
        <v>469</v>
      </c>
      <c r="G98" s="523">
        <v>39539</v>
      </c>
      <c r="H98" s="290">
        <v>35</v>
      </c>
      <c r="I98" s="522" t="s">
        <v>691</v>
      </c>
      <c r="J98" s="524" t="s">
        <v>304</v>
      </c>
      <c r="K98" s="262"/>
      <c r="L98" s="263" t="s">
        <v>109</v>
      </c>
      <c r="M98" s="261">
        <v>35206</v>
      </c>
      <c r="N98" s="261" t="s">
        <v>891</v>
      </c>
      <c r="O98" s="261" t="s">
        <v>2956</v>
      </c>
      <c r="P98" s="261" t="s">
        <v>1469</v>
      </c>
      <c r="Q98" s="264" t="str">
        <f t="shared" si="2"/>
        <v>（私立）</v>
      </c>
      <c r="R98" s="265" t="s">
        <v>80</v>
      </c>
      <c r="S98" s="205"/>
    </row>
    <row r="99" spans="1:19" s="250" customFormat="1" ht="42" customHeight="1" x14ac:dyDescent="0.2">
      <c r="A99" s="489" t="s">
        <v>2197</v>
      </c>
      <c r="B99" s="521" t="s">
        <v>2198</v>
      </c>
      <c r="C99" s="521" t="s">
        <v>2273</v>
      </c>
      <c r="D99" s="521" t="s">
        <v>3836</v>
      </c>
      <c r="E99" s="522" t="str">
        <f t="shared" si="8"/>
        <v>防府市西浦2429-1</v>
      </c>
      <c r="F99" s="522" t="s">
        <v>2199</v>
      </c>
      <c r="G99" s="523">
        <v>40269</v>
      </c>
      <c r="H99" s="290">
        <v>20</v>
      </c>
      <c r="I99" s="522" t="s">
        <v>2957</v>
      </c>
      <c r="J99" s="524"/>
      <c r="K99" s="262"/>
      <c r="L99" s="263" t="s">
        <v>109</v>
      </c>
      <c r="M99" s="261">
        <v>35206</v>
      </c>
      <c r="N99" s="261" t="s">
        <v>177</v>
      </c>
      <c r="O99" s="261" t="s">
        <v>731</v>
      </c>
      <c r="P99" s="261" t="s">
        <v>2200</v>
      </c>
      <c r="Q99" s="264" t="str">
        <f t="shared" si="2"/>
        <v>（私立）</v>
      </c>
      <c r="R99" s="265" t="s">
        <v>82</v>
      </c>
      <c r="S99" s="205"/>
    </row>
    <row r="100" spans="1:19" s="250" customFormat="1" ht="42" customHeight="1" x14ac:dyDescent="0.2">
      <c r="A100" s="489" t="s">
        <v>224</v>
      </c>
      <c r="B100" s="521" t="s">
        <v>225</v>
      </c>
      <c r="C100" s="521" t="s">
        <v>1330</v>
      </c>
      <c r="D100" s="521" t="s">
        <v>965</v>
      </c>
      <c r="E100" s="522" t="str">
        <f>N100&amp;O100</f>
        <v>防府市大字台道10522番地</v>
      </c>
      <c r="F100" s="522" t="s">
        <v>470</v>
      </c>
      <c r="G100" s="523">
        <v>40269</v>
      </c>
      <c r="H100" s="290">
        <v>50</v>
      </c>
      <c r="I100" s="522" t="s">
        <v>692</v>
      </c>
      <c r="J100" s="524" t="s">
        <v>304</v>
      </c>
      <c r="K100" s="262"/>
      <c r="L100" s="263" t="s">
        <v>109</v>
      </c>
      <c r="M100" s="261">
        <v>35206</v>
      </c>
      <c r="N100" s="261" t="s">
        <v>94</v>
      </c>
      <c r="O100" s="261" t="s">
        <v>2958</v>
      </c>
      <c r="P100" s="261" t="s">
        <v>1851</v>
      </c>
      <c r="Q100" s="264" t="str">
        <f t="shared" si="2"/>
        <v>（私立）</v>
      </c>
      <c r="R100" s="265" t="s">
        <v>80</v>
      </c>
      <c r="S100" s="205"/>
    </row>
    <row r="101" spans="1:19" s="250" customFormat="1" ht="50" customHeight="1" x14ac:dyDescent="0.2">
      <c r="A101" s="489" t="s">
        <v>250</v>
      </c>
      <c r="B101" s="521" t="s">
        <v>1098</v>
      </c>
      <c r="C101" s="521" t="s">
        <v>2779</v>
      </c>
      <c r="D101" s="521" t="s">
        <v>3855</v>
      </c>
      <c r="E101" s="522" t="str">
        <f>N101&amp;O101</f>
        <v>防府市大字浜方205</v>
      </c>
      <c r="F101" s="522" t="s">
        <v>471</v>
      </c>
      <c r="G101" s="523">
        <v>40634</v>
      </c>
      <c r="H101" s="290">
        <v>50</v>
      </c>
      <c r="I101" s="522" t="s">
        <v>693</v>
      </c>
      <c r="J101" s="524" t="s">
        <v>304</v>
      </c>
      <c r="K101" s="262"/>
      <c r="L101" s="263" t="s">
        <v>109</v>
      </c>
      <c r="M101" s="261">
        <v>35206</v>
      </c>
      <c r="N101" s="261" t="s">
        <v>891</v>
      </c>
      <c r="O101" s="261" t="s">
        <v>2959</v>
      </c>
      <c r="P101" s="261" t="s">
        <v>1470</v>
      </c>
      <c r="Q101" s="264" t="str">
        <f>IF(R101="","",IF(OR(R101="国",R101="県",R101="市町",R101="組合その他"),"（公立）","（私立）"))</f>
        <v>（私立）</v>
      </c>
      <c r="R101" s="265" t="s">
        <v>80</v>
      </c>
      <c r="S101" s="205"/>
    </row>
    <row r="102" spans="1:19" s="250" customFormat="1" ht="57" customHeight="1" x14ac:dyDescent="0.2">
      <c r="A102" s="489" t="s">
        <v>283</v>
      </c>
      <c r="B102" s="521" t="s">
        <v>108</v>
      </c>
      <c r="C102" s="521" t="s">
        <v>1698</v>
      </c>
      <c r="D102" s="521" t="s">
        <v>3889</v>
      </c>
      <c r="E102" s="522" t="str">
        <f>N102&amp;O102</f>
        <v>防府市牟礼10114-1</v>
      </c>
      <c r="F102" s="522" t="s">
        <v>472</v>
      </c>
      <c r="G102" s="523">
        <v>41000</v>
      </c>
      <c r="H102" s="290">
        <v>40</v>
      </c>
      <c r="I102" s="522" t="s">
        <v>694</v>
      </c>
      <c r="J102" s="524" t="s">
        <v>304</v>
      </c>
      <c r="K102" s="262"/>
      <c r="L102" s="263" t="s">
        <v>109</v>
      </c>
      <c r="M102" s="261">
        <v>35206</v>
      </c>
      <c r="N102" s="261" t="s">
        <v>94</v>
      </c>
      <c r="O102" s="261" t="s">
        <v>2960</v>
      </c>
      <c r="P102" s="261" t="s">
        <v>1852</v>
      </c>
      <c r="Q102" s="264" t="str">
        <f t="shared" ref="Q102:Q104" si="12">IF(R102="","",IF(OR(R102="国",R102="県",R102="市町",R102="組合その他"),"（公立）","（私立）"))</f>
        <v>（公立）</v>
      </c>
      <c r="R102" s="265" t="s">
        <v>78</v>
      </c>
      <c r="S102" s="205"/>
    </row>
    <row r="103" spans="1:19" s="250" customFormat="1" ht="55.5" customHeight="1" x14ac:dyDescent="0.2">
      <c r="A103" s="489" t="s">
        <v>284</v>
      </c>
      <c r="B103" s="521" t="s">
        <v>108</v>
      </c>
      <c r="C103" s="521" t="s">
        <v>1698</v>
      </c>
      <c r="D103" s="521" t="s">
        <v>2519</v>
      </c>
      <c r="E103" s="522" t="str">
        <f>N103&amp;O103</f>
        <v>防府市牟礼10084-1</v>
      </c>
      <c r="F103" s="522" t="s">
        <v>472</v>
      </c>
      <c r="G103" s="523">
        <v>41000</v>
      </c>
      <c r="H103" s="290">
        <v>7</v>
      </c>
      <c r="I103" s="522" t="s">
        <v>695</v>
      </c>
      <c r="J103" s="524" t="s">
        <v>385</v>
      </c>
      <c r="K103" s="262"/>
      <c r="L103" s="263" t="s">
        <v>109</v>
      </c>
      <c r="M103" s="261">
        <v>35206</v>
      </c>
      <c r="N103" s="261" t="s">
        <v>94</v>
      </c>
      <c r="O103" s="261" t="s">
        <v>2961</v>
      </c>
      <c r="P103" s="261" t="s">
        <v>1853</v>
      </c>
      <c r="Q103" s="264" t="str">
        <f t="shared" si="12"/>
        <v>（公立）</v>
      </c>
      <c r="R103" s="265" t="s">
        <v>78</v>
      </c>
      <c r="S103" s="205"/>
    </row>
    <row r="104" spans="1:19" s="250" customFormat="1" ht="55.5" customHeight="1" x14ac:dyDescent="0.2">
      <c r="A104" s="489" t="s">
        <v>285</v>
      </c>
      <c r="B104" s="521" t="s">
        <v>1471</v>
      </c>
      <c r="C104" s="521" t="s">
        <v>286</v>
      </c>
      <c r="D104" s="521" t="s">
        <v>287</v>
      </c>
      <c r="E104" s="522" t="str">
        <f t="shared" ref="E104" si="13">N104&amp;O104</f>
        <v>防府市大字浜方169番地の1</v>
      </c>
      <c r="F104" s="522" t="s">
        <v>471</v>
      </c>
      <c r="G104" s="523">
        <v>41000</v>
      </c>
      <c r="H104" s="290">
        <v>20</v>
      </c>
      <c r="I104" s="522" t="s">
        <v>696</v>
      </c>
      <c r="J104" s="299" t="s">
        <v>1429</v>
      </c>
      <c r="K104" s="273"/>
      <c r="L104" s="263" t="s">
        <v>109</v>
      </c>
      <c r="M104" s="261">
        <v>35206</v>
      </c>
      <c r="N104" s="261" t="s">
        <v>94</v>
      </c>
      <c r="O104" s="261" t="s">
        <v>2962</v>
      </c>
      <c r="P104" s="261" t="s">
        <v>1472</v>
      </c>
      <c r="Q104" s="264" t="str">
        <f t="shared" si="12"/>
        <v>（私立）</v>
      </c>
      <c r="R104" s="265" t="s">
        <v>82</v>
      </c>
      <c r="S104" s="205"/>
    </row>
    <row r="105" spans="1:19" s="250" customFormat="1" ht="50" customHeight="1" x14ac:dyDescent="0.2">
      <c r="A105" s="489" t="s">
        <v>1050</v>
      </c>
      <c r="B105" s="521" t="s">
        <v>647</v>
      </c>
      <c r="C105" s="521" t="s">
        <v>2520</v>
      </c>
      <c r="D105" s="521" t="s">
        <v>2963</v>
      </c>
      <c r="E105" s="522" t="str">
        <f>N105&amp;O105</f>
        <v>防府市大字浜方205-1</v>
      </c>
      <c r="F105" s="522" t="s">
        <v>471</v>
      </c>
      <c r="G105" s="523">
        <v>41000</v>
      </c>
      <c r="H105" s="290">
        <v>34</v>
      </c>
      <c r="I105" s="522" t="s">
        <v>697</v>
      </c>
      <c r="J105" s="524" t="s">
        <v>304</v>
      </c>
      <c r="K105" s="262"/>
      <c r="L105" s="263" t="s">
        <v>109</v>
      </c>
      <c r="M105" s="270">
        <v>35206</v>
      </c>
      <c r="N105" s="271" t="s">
        <v>108</v>
      </c>
      <c r="O105" s="261" t="s">
        <v>2964</v>
      </c>
      <c r="P105" s="261" t="s">
        <v>1473</v>
      </c>
      <c r="Q105" s="264" t="str">
        <f>IF(R105="","",IF(OR(R105="国",R105="県",R105="市町",R105="組合その他"),"（公立）","（私立）"))</f>
        <v>（私立）</v>
      </c>
      <c r="R105" s="265" t="s">
        <v>80</v>
      </c>
      <c r="S105" s="205"/>
    </row>
    <row r="106" spans="1:19" s="250" customFormat="1" ht="55.5" customHeight="1" x14ac:dyDescent="0.2">
      <c r="A106" s="489" t="s">
        <v>1474</v>
      </c>
      <c r="B106" s="521" t="s">
        <v>622</v>
      </c>
      <c r="C106" s="521" t="s">
        <v>373</v>
      </c>
      <c r="D106" s="521" t="s">
        <v>3859</v>
      </c>
      <c r="E106" s="522" t="str">
        <f>N106&amp;O106</f>
        <v>防府市新田1784-2</v>
      </c>
      <c r="F106" s="522" t="s">
        <v>1481</v>
      </c>
      <c r="G106" s="523">
        <v>41365</v>
      </c>
      <c r="H106" s="290">
        <v>20</v>
      </c>
      <c r="I106" s="522" t="s">
        <v>698</v>
      </c>
      <c r="J106" s="524"/>
      <c r="K106" s="262"/>
      <c r="L106" s="263" t="s">
        <v>109</v>
      </c>
      <c r="M106" s="270">
        <v>35206</v>
      </c>
      <c r="N106" s="271" t="s">
        <v>177</v>
      </c>
      <c r="O106" s="261" t="s">
        <v>2965</v>
      </c>
      <c r="P106" s="261" t="s">
        <v>1476</v>
      </c>
      <c r="Q106" s="264" t="str">
        <f>IF(R106="","",IF(OR(R106="国",R106="県",R106="市町",R106="組合その他"),"（公立）","（私立）"))</f>
        <v>（私立）</v>
      </c>
      <c r="R106" s="265" t="s">
        <v>135</v>
      </c>
      <c r="S106" s="205"/>
    </row>
    <row r="107" spans="1:19" s="250" customFormat="1" ht="42" customHeight="1" x14ac:dyDescent="0.2">
      <c r="A107" s="489" t="s">
        <v>1284</v>
      </c>
      <c r="B107" s="521" t="s">
        <v>191</v>
      </c>
      <c r="C107" s="521" t="s">
        <v>192</v>
      </c>
      <c r="D107" s="521" t="s">
        <v>1285</v>
      </c>
      <c r="E107" s="522" t="str">
        <f>N107&amp;O107</f>
        <v>防府市中央町6-30</v>
      </c>
      <c r="F107" s="522" t="s">
        <v>1477</v>
      </c>
      <c r="G107" s="523">
        <v>43556</v>
      </c>
      <c r="H107" s="290">
        <v>5</v>
      </c>
      <c r="I107" s="522" t="s">
        <v>1478</v>
      </c>
      <c r="J107" s="524" t="s">
        <v>1280</v>
      </c>
      <c r="K107" s="262"/>
      <c r="L107" s="263" t="s">
        <v>109</v>
      </c>
      <c r="M107" s="270">
        <v>35206</v>
      </c>
      <c r="N107" s="261" t="s">
        <v>891</v>
      </c>
      <c r="O107" s="261" t="s">
        <v>2966</v>
      </c>
      <c r="P107" s="261" t="s">
        <v>1479</v>
      </c>
      <c r="Q107" s="264" t="str">
        <f>IF(R107="","",IF(OR(R107="国",R107="県",R107="市町",R107="組合その他"),"（公立）","（私立）"))</f>
        <v>（私立）</v>
      </c>
      <c r="R107" s="265" t="s">
        <v>82</v>
      </c>
      <c r="S107" s="205"/>
    </row>
    <row r="108" spans="1:19" s="250" customFormat="1" ht="42.75" customHeight="1" x14ac:dyDescent="0.2">
      <c r="A108" s="489" t="s">
        <v>1480</v>
      </c>
      <c r="B108" s="521" t="s">
        <v>622</v>
      </c>
      <c r="C108" s="521" t="s">
        <v>373</v>
      </c>
      <c r="D108" s="521" t="s">
        <v>2630</v>
      </c>
      <c r="E108" s="522" t="str">
        <f>N108&amp;O108</f>
        <v>防府市新田1784-6</v>
      </c>
      <c r="F108" s="522" t="s">
        <v>1481</v>
      </c>
      <c r="G108" s="523">
        <v>43556</v>
      </c>
      <c r="H108" s="290">
        <v>20</v>
      </c>
      <c r="I108" s="522" t="s">
        <v>1482</v>
      </c>
      <c r="J108" s="513"/>
      <c r="K108" s="262"/>
      <c r="L108" s="263" t="s">
        <v>109</v>
      </c>
      <c r="M108" s="270">
        <v>35206</v>
      </c>
      <c r="N108" s="271" t="s">
        <v>177</v>
      </c>
      <c r="O108" s="261" t="s">
        <v>2967</v>
      </c>
      <c r="P108" s="261" t="s">
        <v>1483</v>
      </c>
      <c r="Q108" s="264" t="str">
        <f>IF(R108="","",IF(OR(R108="国",R108="県",R108="市町",R108="組合その他"),"（公立）","（私立）"))</f>
        <v>（私立）</v>
      </c>
      <c r="R108" s="265" t="s">
        <v>135</v>
      </c>
      <c r="S108" s="205"/>
    </row>
    <row r="109" spans="1:19" s="250" customFormat="1" ht="42" customHeight="1" x14ac:dyDescent="0.2">
      <c r="A109" s="489" t="s">
        <v>2274</v>
      </c>
      <c r="B109" s="521" t="s">
        <v>2275</v>
      </c>
      <c r="C109" s="521" t="s">
        <v>2276</v>
      </c>
      <c r="D109" s="521" t="s">
        <v>2277</v>
      </c>
      <c r="E109" s="522" t="str">
        <f>N109&amp;O109</f>
        <v>防府市千日2丁目5-12</v>
      </c>
      <c r="F109" s="522" t="s">
        <v>2278</v>
      </c>
      <c r="G109" s="523">
        <v>44440</v>
      </c>
      <c r="H109" s="290">
        <v>10</v>
      </c>
      <c r="I109" s="522" t="s">
        <v>2279</v>
      </c>
      <c r="J109" s="524" t="s">
        <v>1429</v>
      </c>
      <c r="K109" s="262"/>
      <c r="L109" s="263" t="s">
        <v>109</v>
      </c>
      <c r="M109" s="270">
        <v>35206</v>
      </c>
      <c r="N109" s="271" t="s">
        <v>177</v>
      </c>
      <c r="O109" s="261" t="s">
        <v>2968</v>
      </c>
      <c r="P109" s="261" t="s">
        <v>2280</v>
      </c>
      <c r="Q109" s="264" t="str">
        <f t="shared" ref="Q109:Q170" si="14">IF(R109="","",IF(OR(R109="国",R109="県",R109="市町",R109="組合その他"),"（公立）","（私立）"))</f>
        <v>（私立）</v>
      </c>
      <c r="R109" s="265" t="s">
        <v>82</v>
      </c>
      <c r="S109" s="205"/>
    </row>
    <row r="110" spans="1:19" s="250" customFormat="1" ht="42" customHeight="1" x14ac:dyDescent="0.2">
      <c r="A110" s="489" t="s">
        <v>2281</v>
      </c>
      <c r="B110" s="521" t="s">
        <v>2282</v>
      </c>
      <c r="C110" s="521" t="s">
        <v>2283</v>
      </c>
      <c r="D110" s="521" t="s">
        <v>2969</v>
      </c>
      <c r="E110" s="522" t="str">
        <f t="shared" ref="E110:E115" si="15">N110&amp;O110</f>
        <v>防府市佐野1308番地1</v>
      </c>
      <c r="F110" s="522" t="s">
        <v>2284</v>
      </c>
      <c r="G110" s="523">
        <v>44562</v>
      </c>
      <c r="H110" s="290">
        <v>20</v>
      </c>
      <c r="I110" s="522" t="s">
        <v>2285</v>
      </c>
      <c r="J110" s="524"/>
      <c r="K110" s="262"/>
      <c r="L110" s="263" t="s">
        <v>109</v>
      </c>
      <c r="M110" s="270">
        <v>35206</v>
      </c>
      <c r="N110" s="271" t="s">
        <v>177</v>
      </c>
      <c r="O110" s="261" t="s">
        <v>2970</v>
      </c>
      <c r="P110" s="261" t="s">
        <v>2286</v>
      </c>
      <c r="Q110" s="264" t="str">
        <f t="shared" si="14"/>
        <v>（私立）</v>
      </c>
      <c r="R110" s="265" t="s">
        <v>82</v>
      </c>
      <c r="S110" s="205"/>
    </row>
    <row r="111" spans="1:19" s="250" customFormat="1" ht="42" customHeight="1" x14ac:dyDescent="0.2">
      <c r="A111" s="489" t="s">
        <v>2521</v>
      </c>
      <c r="B111" s="521" t="s">
        <v>2522</v>
      </c>
      <c r="C111" s="521" t="s">
        <v>2523</v>
      </c>
      <c r="D111" s="521" t="s">
        <v>2524</v>
      </c>
      <c r="E111" s="522" t="str">
        <f t="shared" si="15"/>
        <v>防府市新田818-3</v>
      </c>
      <c r="F111" s="522" t="s">
        <v>1481</v>
      </c>
      <c r="G111" s="523">
        <v>44986</v>
      </c>
      <c r="H111" s="290">
        <v>60</v>
      </c>
      <c r="I111" s="522" t="s">
        <v>2525</v>
      </c>
      <c r="J111" s="524" t="s">
        <v>1280</v>
      </c>
      <c r="K111" s="262"/>
      <c r="L111" s="263" t="s">
        <v>109</v>
      </c>
      <c r="M111" s="270">
        <v>35206</v>
      </c>
      <c r="N111" s="271" t="s">
        <v>177</v>
      </c>
      <c r="O111" s="261" t="s">
        <v>2971</v>
      </c>
      <c r="P111" s="261" t="s">
        <v>2526</v>
      </c>
      <c r="Q111" s="264" t="str">
        <f t="shared" si="14"/>
        <v>（私立）</v>
      </c>
      <c r="R111" s="265" t="s">
        <v>82</v>
      </c>
      <c r="S111" s="205" t="s">
        <v>2981</v>
      </c>
    </row>
    <row r="112" spans="1:19" s="250" customFormat="1" ht="42" customHeight="1" x14ac:dyDescent="0.2">
      <c r="A112" s="489" t="s">
        <v>2972</v>
      </c>
      <c r="B112" s="521" t="s">
        <v>2973</v>
      </c>
      <c r="C112" s="521" t="s">
        <v>2974</v>
      </c>
      <c r="D112" s="521" t="s">
        <v>2975</v>
      </c>
      <c r="E112" s="522" t="str">
        <f t="shared" si="15"/>
        <v>防府市中央町2-5</v>
      </c>
      <c r="F112" s="522" t="s">
        <v>1477</v>
      </c>
      <c r="G112" s="523">
        <v>45078</v>
      </c>
      <c r="H112" s="290">
        <v>8</v>
      </c>
      <c r="I112" s="522" t="s">
        <v>2976</v>
      </c>
      <c r="J112" s="524" t="s">
        <v>2977</v>
      </c>
      <c r="K112" s="262"/>
      <c r="L112" s="263" t="s">
        <v>2978</v>
      </c>
      <c r="M112" s="270">
        <v>35206</v>
      </c>
      <c r="N112" s="271" t="s">
        <v>108</v>
      </c>
      <c r="O112" s="261" t="s">
        <v>2979</v>
      </c>
      <c r="P112" s="261" t="s">
        <v>2980</v>
      </c>
      <c r="Q112" s="264" t="str">
        <f t="shared" si="14"/>
        <v>（私立）</v>
      </c>
      <c r="R112" s="265" t="s">
        <v>1071</v>
      </c>
      <c r="S112" s="205" t="s">
        <v>2988</v>
      </c>
    </row>
    <row r="113" spans="1:20" s="250" customFormat="1" ht="42" customHeight="1" x14ac:dyDescent="0.2">
      <c r="A113" s="489" t="s">
        <v>2982</v>
      </c>
      <c r="B113" s="521" t="s">
        <v>841</v>
      </c>
      <c r="C113" s="521" t="s">
        <v>2983</v>
      </c>
      <c r="D113" s="521" t="s">
        <v>3853</v>
      </c>
      <c r="E113" s="522" t="str">
        <f t="shared" si="15"/>
        <v>防府市駅南町2-7</v>
      </c>
      <c r="F113" s="522" t="s">
        <v>2984</v>
      </c>
      <c r="G113" s="523">
        <v>45383</v>
      </c>
      <c r="H113" s="290">
        <v>20</v>
      </c>
      <c r="I113" s="522" t="s">
        <v>2985</v>
      </c>
      <c r="J113" s="524"/>
      <c r="K113" s="262"/>
      <c r="L113" s="263" t="s">
        <v>2978</v>
      </c>
      <c r="M113" s="270">
        <v>35206</v>
      </c>
      <c r="N113" s="271" t="s">
        <v>108</v>
      </c>
      <c r="O113" s="261" t="s">
        <v>2986</v>
      </c>
      <c r="P113" s="261" t="s">
        <v>2987</v>
      </c>
      <c r="Q113" s="264" t="str">
        <f t="shared" si="14"/>
        <v>（私立）</v>
      </c>
      <c r="R113" s="265" t="s">
        <v>1071</v>
      </c>
      <c r="S113" s="205"/>
    </row>
    <row r="114" spans="1:20" s="250" customFormat="1" ht="42" customHeight="1" x14ac:dyDescent="0.2">
      <c r="A114" s="489" t="s">
        <v>288</v>
      </c>
      <c r="B114" s="521" t="s">
        <v>289</v>
      </c>
      <c r="C114" s="521" t="s">
        <v>290</v>
      </c>
      <c r="D114" s="521" t="s">
        <v>3826</v>
      </c>
      <c r="E114" s="522" t="str">
        <f t="shared" si="15"/>
        <v>下松市生野屋南1丁目7番11号</v>
      </c>
      <c r="F114" s="522" t="s">
        <v>473</v>
      </c>
      <c r="G114" s="523">
        <v>40817</v>
      </c>
      <c r="H114" s="290">
        <v>67</v>
      </c>
      <c r="I114" s="522" t="s">
        <v>699</v>
      </c>
      <c r="J114" s="524" t="s">
        <v>304</v>
      </c>
      <c r="K114" s="262"/>
      <c r="L114" s="263" t="s">
        <v>109</v>
      </c>
      <c r="M114" s="261">
        <v>35207</v>
      </c>
      <c r="N114" s="261" t="s">
        <v>95</v>
      </c>
      <c r="O114" s="261" t="s">
        <v>2989</v>
      </c>
      <c r="P114" s="261" t="s">
        <v>1854</v>
      </c>
      <c r="Q114" s="264" t="str">
        <f t="shared" si="14"/>
        <v>（私立）</v>
      </c>
      <c r="R114" s="265" t="s">
        <v>135</v>
      </c>
      <c r="S114" s="205"/>
    </row>
    <row r="115" spans="1:20" s="250" customFormat="1" ht="42" customHeight="1" x14ac:dyDescent="0.2">
      <c r="A115" s="489" t="s">
        <v>291</v>
      </c>
      <c r="B115" s="521" t="s">
        <v>289</v>
      </c>
      <c r="C115" s="521" t="s">
        <v>290</v>
      </c>
      <c r="D115" s="521" t="s">
        <v>2780</v>
      </c>
      <c r="E115" s="522" t="str">
        <f t="shared" si="15"/>
        <v>下松市生野屋南1丁目12番1号</v>
      </c>
      <c r="F115" s="522" t="s">
        <v>473</v>
      </c>
      <c r="G115" s="523">
        <v>40817</v>
      </c>
      <c r="H115" s="290">
        <v>68</v>
      </c>
      <c r="I115" s="522" t="s">
        <v>700</v>
      </c>
      <c r="J115" s="524" t="s">
        <v>304</v>
      </c>
      <c r="K115" s="262"/>
      <c r="L115" s="263" t="s">
        <v>109</v>
      </c>
      <c r="M115" s="261">
        <v>35207</v>
      </c>
      <c r="N115" s="261" t="s">
        <v>95</v>
      </c>
      <c r="O115" s="261" t="s">
        <v>2990</v>
      </c>
      <c r="P115" s="261" t="s">
        <v>1855</v>
      </c>
      <c r="Q115" s="264" t="str">
        <f t="shared" si="14"/>
        <v>（私立）</v>
      </c>
      <c r="R115" s="265" t="s">
        <v>135</v>
      </c>
      <c r="S115" s="205"/>
    </row>
    <row r="116" spans="1:20" s="250" customFormat="1" ht="42" customHeight="1" x14ac:dyDescent="0.2">
      <c r="A116" s="489" t="s">
        <v>393</v>
      </c>
      <c r="B116" s="521" t="s">
        <v>394</v>
      </c>
      <c r="C116" s="521" t="s">
        <v>395</v>
      </c>
      <c r="D116" s="521" t="s">
        <v>892</v>
      </c>
      <c r="E116" s="522" t="str">
        <f t="shared" si="8"/>
        <v>下松市生野屋南1丁目11-1</v>
      </c>
      <c r="F116" s="522" t="s">
        <v>474</v>
      </c>
      <c r="G116" s="523">
        <v>41365</v>
      </c>
      <c r="H116" s="290">
        <v>10</v>
      </c>
      <c r="I116" s="522" t="s">
        <v>701</v>
      </c>
      <c r="J116" s="524" t="s">
        <v>385</v>
      </c>
      <c r="K116" s="262"/>
      <c r="L116" s="263" t="s">
        <v>109</v>
      </c>
      <c r="M116" s="261">
        <v>35207</v>
      </c>
      <c r="N116" s="261" t="s">
        <v>396</v>
      </c>
      <c r="O116" s="261" t="s">
        <v>397</v>
      </c>
      <c r="P116" s="261" t="s">
        <v>1484</v>
      </c>
      <c r="Q116" s="264" t="str">
        <f t="shared" si="14"/>
        <v>（私立）</v>
      </c>
      <c r="R116" s="265" t="s">
        <v>80</v>
      </c>
      <c r="S116" s="205"/>
    </row>
    <row r="117" spans="1:20" s="250" customFormat="1" ht="42" customHeight="1" x14ac:dyDescent="0.2">
      <c r="A117" s="489" t="s">
        <v>879</v>
      </c>
      <c r="B117" s="521" t="s">
        <v>394</v>
      </c>
      <c r="C117" s="521" t="s">
        <v>1485</v>
      </c>
      <c r="D117" s="521" t="s">
        <v>1486</v>
      </c>
      <c r="E117" s="522" t="str">
        <f>N117&amp;O117</f>
        <v>下松市生野屋5丁目10-1</v>
      </c>
      <c r="F117" s="522" t="s">
        <v>1487</v>
      </c>
      <c r="G117" s="300">
        <v>42095</v>
      </c>
      <c r="H117" s="290">
        <v>10</v>
      </c>
      <c r="I117" s="522" t="s">
        <v>1488</v>
      </c>
      <c r="J117" s="524" t="s">
        <v>385</v>
      </c>
      <c r="K117" s="262"/>
      <c r="L117" s="263" t="s">
        <v>109</v>
      </c>
      <c r="M117" s="261">
        <v>35207</v>
      </c>
      <c r="N117" s="261" t="s">
        <v>1489</v>
      </c>
      <c r="O117" s="274" t="s">
        <v>937</v>
      </c>
      <c r="P117" s="261" t="s">
        <v>1490</v>
      </c>
      <c r="Q117" s="274" t="str">
        <f>IF(R117="","",IF(OR(R117="国",R117="県",R117="市町",R117="組合その他"),"（公立）","（私立）"))</f>
        <v>（私立）</v>
      </c>
      <c r="R117" s="275" t="s">
        <v>82</v>
      </c>
      <c r="S117" s="205"/>
    </row>
    <row r="118" spans="1:20" s="250" customFormat="1" ht="42" customHeight="1" x14ac:dyDescent="0.2">
      <c r="A118" s="489" t="s">
        <v>996</v>
      </c>
      <c r="B118" s="521" t="s">
        <v>997</v>
      </c>
      <c r="C118" s="521" t="s">
        <v>998</v>
      </c>
      <c r="D118" s="521" t="s">
        <v>1344</v>
      </c>
      <c r="E118" s="522" t="str">
        <f>N118&amp;O118</f>
        <v>下松市西柳三丁目4番27号</v>
      </c>
      <c r="F118" s="522" t="s">
        <v>999</v>
      </c>
      <c r="G118" s="300">
        <v>43739</v>
      </c>
      <c r="H118" s="290">
        <v>6</v>
      </c>
      <c r="I118" s="522" t="s">
        <v>1000</v>
      </c>
      <c r="J118" s="524" t="s">
        <v>385</v>
      </c>
      <c r="K118" s="262"/>
      <c r="L118" s="263" t="s">
        <v>109</v>
      </c>
      <c r="M118" s="261">
        <v>35207</v>
      </c>
      <c r="N118" s="261" t="s">
        <v>95</v>
      </c>
      <c r="O118" s="274" t="s">
        <v>2991</v>
      </c>
      <c r="P118" s="261" t="s">
        <v>1001</v>
      </c>
      <c r="Q118" s="274" t="s">
        <v>890</v>
      </c>
      <c r="R118" s="275" t="s">
        <v>82</v>
      </c>
      <c r="S118" s="205"/>
    </row>
    <row r="119" spans="1:20" s="250" customFormat="1" ht="42" customHeight="1" x14ac:dyDescent="0.2">
      <c r="A119" s="489" t="s">
        <v>23</v>
      </c>
      <c r="B119" s="521" t="s">
        <v>178</v>
      </c>
      <c r="C119" s="521" t="s">
        <v>648</v>
      </c>
      <c r="D119" s="521" t="s">
        <v>2992</v>
      </c>
      <c r="E119" s="522" t="str">
        <f t="shared" si="8"/>
        <v>岩国市岩国4-2-20</v>
      </c>
      <c r="F119" s="522" t="s">
        <v>475</v>
      </c>
      <c r="G119" s="523">
        <v>38991</v>
      </c>
      <c r="H119" s="290">
        <v>20</v>
      </c>
      <c r="I119" s="522" t="s">
        <v>702</v>
      </c>
      <c r="J119" s="524" t="s">
        <v>385</v>
      </c>
      <c r="K119" s="262"/>
      <c r="L119" s="263" t="s">
        <v>109</v>
      </c>
      <c r="M119" s="261">
        <v>35208</v>
      </c>
      <c r="N119" s="261" t="s">
        <v>1492</v>
      </c>
      <c r="O119" s="261" t="s">
        <v>732</v>
      </c>
      <c r="P119" s="261" t="s">
        <v>113</v>
      </c>
      <c r="Q119" s="264" t="str">
        <f t="shared" si="14"/>
        <v>（私立）</v>
      </c>
      <c r="R119" s="265" t="s">
        <v>80</v>
      </c>
      <c r="S119" s="205"/>
    </row>
    <row r="120" spans="1:20" s="250" customFormat="1" ht="56.25" customHeight="1" x14ac:dyDescent="0.2">
      <c r="A120" s="489" t="s">
        <v>197</v>
      </c>
      <c r="B120" s="521" t="s">
        <v>198</v>
      </c>
      <c r="C120" s="521" t="s">
        <v>1028</v>
      </c>
      <c r="D120" s="521" t="s">
        <v>1696</v>
      </c>
      <c r="E120" s="522" t="str">
        <f t="shared" si="8"/>
        <v>岩国市美和町生見25番地</v>
      </c>
      <c r="F120" s="522" t="s">
        <v>476</v>
      </c>
      <c r="G120" s="523">
        <v>39904</v>
      </c>
      <c r="H120" s="290">
        <v>45</v>
      </c>
      <c r="I120" s="522" t="s">
        <v>703</v>
      </c>
      <c r="J120" s="524" t="s">
        <v>304</v>
      </c>
      <c r="K120" s="262"/>
      <c r="L120" s="263" t="s">
        <v>109</v>
      </c>
      <c r="M120" s="261">
        <v>35208</v>
      </c>
      <c r="N120" s="261" t="s">
        <v>1492</v>
      </c>
      <c r="O120" s="261" t="s">
        <v>2993</v>
      </c>
      <c r="P120" s="261" t="s">
        <v>1493</v>
      </c>
      <c r="Q120" s="264" t="str">
        <f t="shared" si="14"/>
        <v>（私立）</v>
      </c>
      <c r="R120" s="265" t="s">
        <v>80</v>
      </c>
      <c r="S120" s="205"/>
    </row>
    <row r="121" spans="1:20" s="250" customFormat="1" ht="42" customHeight="1" x14ac:dyDescent="0.2">
      <c r="A121" s="489" t="s">
        <v>251</v>
      </c>
      <c r="B121" s="521" t="s">
        <v>199</v>
      </c>
      <c r="C121" s="521" t="s">
        <v>200</v>
      </c>
      <c r="D121" s="521" t="s">
        <v>201</v>
      </c>
      <c r="E121" s="522" t="str">
        <f t="shared" si="8"/>
        <v>岩国市由宇町980番地1</v>
      </c>
      <c r="F121" s="522" t="s">
        <v>477</v>
      </c>
      <c r="G121" s="523">
        <v>39904</v>
      </c>
      <c r="H121" s="290">
        <v>54</v>
      </c>
      <c r="I121" s="522" t="s">
        <v>704</v>
      </c>
      <c r="J121" s="524" t="s">
        <v>304</v>
      </c>
      <c r="K121" s="262"/>
      <c r="L121" s="263" t="s">
        <v>109</v>
      </c>
      <c r="M121" s="261">
        <v>35208</v>
      </c>
      <c r="N121" s="261" t="s">
        <v>1492</v>
      </c>
      <c r="O121" s="261" t="s">
        <v>2994</v>
      </c>
      <c r="P121" s="261" t="s">
        <v>1494</v>
      </c>
      <c r="Q121" s="264" t="str">
        <f t="shared" si="14"/>
        <v>（私立）</v>
      </c>
      <c r="R121" s="265" t="s">
        <v>80</v>
      </c>
      <c r="S121" s="205"/>
    </row>
    <row r="122" spans="1:20" s="250" customFormat="1" ht="42" customHeight="1" x14ac:dyDescent="0.2">
      <c r="A122" s="489" t="s">
        <v>237</v>
      </c>
      <c r="B122" s="521" t="s">
        <v>238</v>
      </c>
      <c r="C122" s="521" t="s">
        <v>623</v>
      </c>
      <c r="D122" s="521" t="s">
        <v>654</v>
      </c>
      <c r="E122" s="522" t="str">
        <f t="shared" si="8"/>
        <v>岩国市中津町1丁目24-3</v>
      </c>
      <c r="F122" s="522" t="s">
        <v>478</v>
      </c>
      <c r="G122" s="523">
        <v>40210</v>
      </c>
      <c r="H122" s="290">
        <v>20</v>
      </c>
      <c r="I122" s="522" t="s">
        <v>705</v>
      </c>
      <c r="J122" s="524"/>
      <c r="K122" s="262"/>
      <c r="L122" s="263" t="s">
        <v>109</v>
      </c>
      <c r="M122" s="261">
        <v>35208</v>
      </c>
      <c r="N122" s="261" t="s">
        <v>1492</v>
      </c>
      <c r="O122" s="261" t="s">
        <v>2995</v>
      </c>
      <c r="P122" s="261" t="s">
        <v>1495</v>
      </c>
      <c r="Q122" s="264" t="str">
        <f t="shared" si="14"/>
        <v>（私立）</v>
      </c>
      <c r="R122" s="265" t="s">
        <v>82</v>
      </c>
      <c r="S122" s="206"/>
    </row>
    <row r="123" spans="1:20" s="250" customFormat="1" ht="50" customHeight="1" x14ac:dyDescent="0.2">
      <c r="A123" s="489" t="s">
        <v>226</v>
      </c>
      <c r="B123" s="521" t="s">
        <v>118</v>
      </c>
      <c r="C123" s="521" t="s">
        <v>648</v>
      </c>
      <c r="D123" s="521" t="s">
        <v>1856</v>
      </c>
      <c r="E123" s="522" t="str">
        <f t="shared" si="8"/>
        <v>岩国市玖珂町4981-1</v>
      </c>
      <c r="F123" s="522" t="s">
        <v>479</v>
      </c>
      <c r="G123" s="523">
        <v>40269</v>
      </c>
      <c r="H123" s="290">
        <v>10</v>
      </c>
      <c r="I123" s="522" t="s">
        <v>706</v>
      </c>
      <c r="J123" s="524" t="s">
        <v>385</v>
      </c>
      <c r="K123" s="262"/>
      <c r="L123" s="263" t="s">
        <v>109</v>
      </c>
      <c r="M123" s="261">
        <v>35208</v>
      </c>
      <c r="N123" s="261" t="s">
        <v>72</v>
      </c>
      <c r="O123" s="261" t="s">
        <v>2996</v>
      </c>
      <c r="P123" s="261" t="s">
        <v>1857</v>
      </c>
      <c r="Q123" s="264" t="str">
        <f t="shared" si="14"/>
        <v>（私立）</v>
      </c>
      <c r="R123" s="265" t="s">
        <v>80</v>
      </c>
      <c r="S123" s="206"/>
    </row>
    <row r="124" spans="1:20" s="252" customFormat="1" ht="54.75" customHeight="1" x14ac:dyDescent="0.2">
      <c r="A124" s="489" t="s">
        <v>239</v>
      </c>
      <c r="B124" s="521" t="s">
        <v>199</v>
      </c>
      <c r="C124" s="521" t="s">
        <v>200</v>
      </c>
      <c r="D124" s="521" t="s">
        <v>2997</v>
      </c>
      <c r="E124" s="522" t="str">
        <f t="shared" si="8"/>
        <v>岩国市由宇町980番地1</v>
      </c>
      <c r="F124" s="522" t="s">
        <v>480</v>
      </c>
      <c r="G124" s="523">
        <v>40269</v>
      </c>
      <c r="H124" s="290">
        <v>58</v>
      </c>
      <c r="I124" s="522" t="s">
        <v>498</v>
      </c>
      <c r="J124" s="524" t="s">
        <v>1496</v>
      </c>
      <c r="K124" s="262"/>
      <c r="L124" s="263" t="s">
        <v>109</v>
      </c>
      <c r="M124" s="261">
        <v>35208</v>
      </c>
      <c r="N124" s="261" t="s">
        <v>72</v>
      </c>
      <c r="O124" s="261" t="s">
        <v>2994</v>
      </c>
      <c r="P124" s="261" t="s">
        <v>1497</v>
      </c>
      <c r="Q124" s="264" t="str">
        <f t="shared" si="14"/>
        <v>（私立）</v>
      </c>
      <c r="R124" s="265" t="s">
        <v>80</v>
      </c>
      <c r="S124" s="205"/>
      <c r="T124" s="250"/>
    </row>
    <row r="125" spans="1:20" s="252" customFormat="1" ht="42" customHeight="1" x14ac:dyDescent="0.2">
      <c r="A125" s="489" t="s">
        <v>292</v>
      </c>
      <c r="B125" s="521" t="s">
        <v>293</v>
      </c>
      <c r="C125" s="521" t="s">
        <v>294</v>
      </c>
      <c r="D125" s="521" t="s">
        <v>2998</v>
      </c>
      <c r="E125" s="522" t="str">
        <f t="shared" si="8"/>
        <v>岩国市錦見3-7-57</v>
      </c>
      <c r="F125" s="522" t="s">
        <v>481</v>
      </c>
      <c r="G125" s="523">
        <v>38991</v>
      </c>
      <c r="H125" s="290">
        <v>60</v>
      </c>
      <c r="I125" s="522" t="s">
        <v>707</v>
      </c>
      <c r="J125" s="524" t="s">
        <v>1496</v>
      </c>
      <c r="K125" s="262"/>
      <c r="L125" s="263" t="s">
        <v>109</v>
      </c>
      <c r="M125" s="261">
        <v>35208</v>
      </c>
      <c r="N125" s="261" t="s">
        <v>72</v>
      </c>
      <c r="O125" s="261" t="s">
        <v>2999</v>
      </c>
      <c r="P125" s="261" t="s">
        <v>1498</v>
      </c>
      <c r="Q125" s="264" t="str">
        <f t="shared" si="14"/>
        <v>（私立）</v>
      </c>
      <c r="R125" s="265" t="s">
        <v>80</v>
      </c>
      <c r="S125" s="205"/>
      <c r="T125" s="250"/>
    </row>
    <row r="126" spans="1:20" s="250" customFormat="1" ht="42" customHeight="1" x14ac:dyDescent="0.2">
      <c r="A126" s="489" t="s">
        <v>990</v>
      </c>
      <c r="B126" s="521" t="s">
        <v>198</v>
      </c>
      <c r="C126" s="521" t="s">
        <v>1028</v>
      </c>
      <c r="D126" s="521" t="s">
        <v>2287</v>
      </c>
      <c r="E126" s="522" t="str">
        <f t="shared" si="8"/>
        <v>岩国市御庄2丁目108-3</v>
      </c>
      <c r="F126" s="522" t="s">
        <v>991</v>
      </c>
      <c r="G126" s="523">
        <v>41000</v>
      </c>
      <c r="H126" s="290">
        <v>20</v>
      </c>
      <c r="I126" s="522" t="s">
        <v>992</v>
      </c>
      <c r="J126" s="524"/>
      <c r="K126" s="262"/>
      <c r="L126" s="263" t="s">
        <v>109</v>
      </c>
      <c r="M126" s="261">
        <v>35208</v>
      </c>
      <c r="N126" s="261" t="s">
        <v>72</v>
      </c>
      <c r="O126" s="261" t="s">
        <v>3000</v>
      </c>
      <c r="P126" s="261" t="s">
        <v>2288</v>
      </c>
      <c r="Q126" s="264" t="str">
        <f t="shared" si="14"/>
        <v>（私立）</v>
      </c>
      <c r="R126" s="265" t="s">
        <v>80</v>
      </c>
      <c r="S126" s="205"/>
    </row>
    <row r="127" spans="1:20" s="250" customFormat="1" ht="42" customHeight="1" x14ac:dyDescent="0.2">
      <c r="A127" s="489" t="s">
        <v>2201</v>
      </c>
      <c r="B127" s="521" t="s">
        <v>1860</v>
      </c>
      <c r="C127" s="521" t="s">
        <v>3734</v>
      </c>
      <c r="D127" s="521" t="s">
        <v>1051</v>
      </c>
      <c r="E127" s="522" t="str">
        <f>N127&amp;O127</f>
        <v>岩国市南岩国町4丁目52-38</v>
      </c>
      <c r="F127" s="522" t="s">
        <v>2202</v>
      </c>
      <c r="G127" s="523">
        <v>44044</v>
      </c>
      <c r="H127" s="290">
        <v>20</v>
      </c>
      <c r="I127" s="522" t="s">
        <v>3001</v>
      </c>
      <c r="J127" s="524"/>
      <c r="K127" s="262"/>
      <c r="L127" s="263" t="s">
        <v>109</v>
      </c>
      <c r="M127" s="261">
        <v>35208</v>
      </c>
      <c r="N127" s="261" t="s">
        <v>72</v>
      </c>
      <c r="O127" s="261" t="s">
        <v>3002</v>
      </c>
      <c r="P127" s="261" t="s">
        <v>2203</v>
      </c>
      <c r="Q127" s="264" t="str">
        <f>IF(R127="","",IF(OR(R127="国",R127="県",R127="市町",R127="組合その他"),"（公立）","（私立）"))</f>
        <v>（私立）</v>
      </c>
      <c r="R127" s="265" t="s">
        <v>82</v>
      </c>
      <c r="S127" s="205" t="s">
        <v>3007</v>
      </c>
    </row>
    <row r="128" spans="1:20" s="250" customFormat="1" ht="42" customHeight="1" x14ac:dyDescent="0.2">
      <c r="A128" s="489" t="s">
        <v>2813</v>
      </c>
      <c r="B128" s="521" t="s">
        <v>398</v>
      </c>
      <c r="C128" s="521" t="s">
        <v>3003</v>
      </c>
      <c r="D128" s="521" t="s">
        <v>3004</v>
      </c>
      <c r="E128" s="522" t="str">
        <f t="shared" ref="E128:E130" si="16">N128&amp;O128</f>
        <v>岩国市御庄4丁目114-28</v>
      </c>
      <c r="F128" s="522" t="s">
        <v>3005</v>
      </c>
      <c r="G128" s="523">
        <v>45383</v>
      </c>
      <c r="H128" s="290">
        <v>9</v>
      </c>
      <c r="I128" s="522" t="s">
        <v>963</v>
      </c>
      <c r="J128" s="524" t="s">
        <v>385</v>
      </c>
      <c r="K128" s="262"/>
      <c r="L128" s="263" t="s">
        <v>109</v>
      </c>
      <c r="M128" s="261">
        <v>35208</v>
      </c>
      <c r="N128" s="261" t="s">
        <v>72</v>
      </c>
      <c r="O128" s="261" t="s">
        <v>3006</v>
      </c>
      <c r="P128" s="261" t="s">
        <v>2850</v>
      </c>
      <c r="Q128" s="264" t="str">
        <f t="shared" ref="Q128:Q130" si="17">IF(R128="","",IF(OR(R128="国",R128="県",R128="市町",R128="組合その他"),"（公立）","（私立）"))</f>
        <v>（私立）</v>
      </c>
      <c r="R128" s="265" t="s">
        <v>80</v>
      </c>
      <c r="S128" s="205"/>
    </row>
    <row r="129" spans="1:19" s="250" customFormat="1" ht="42" customHeight="1" x14ac:dyDescent="0.2">
      <c r="A129" s="489" t="s">
        <v>3872</v>
      </c>
      <c r="B129" s="521" t="s">
        <v>3873</v>
      </c>
      <c r="C129" s="521" t="s">
        <v>3874</v>
      </c>
      <c r="D129" s="521" t="s">
        <v>3875</v>
      </c>
      <c r="E129" s="522" t="str">
        <f t="shared" si="16"/>
        <v>岩国市由宇町南5丁目10-27</v>
      </c>
      <c r="F129" s="522" t="s">
        <v>3876</v>
      </c>
      <c r="G129" s="523">
        <v>45536</v>
      </c>
      <c r="H129" s="290">
        <v>20</v>
      </c>
      <c r="I129" s="522" t="s">
        <v>3877</v>
      </c>
      <c r="J129" s="524"/>
      <c r="K129" s="262"/>
      <c r="L129" s="263" t="s">
        <v>109</v>
      </c>
      <c r="M129" s="261">
        <v>35208</v>
      </c>
      <c r="N129" s="261" t="s">
        <v>72</v>
      </c>
      <c r="O129" s="261" t="s">
        <v>3878</v>
      </c>
      <c r="P129" s="261" t="s">
        <v>3879</v>
      </c>
      <c r="Q129" s="264" t="str">
        <f>IF(R129="","",IF(OR(R129="国",R129="県",R129="市町",R129="組合その他"),"（公立）","（私立）"))</f>
        <v>（私立）</v>
      </c>
      <c r="R129" s="265" t="s">
        <v>82</v>
      </c>
      <c r="S129" s="205"/>
    </row>
    <row r="130" spans="1:19" s="250" customFormat="1" ht="42" customHeight="1" x14ac:dyDescent="0.2">
      <c r="A130" s="489" t="s">
        <v>1409</v>
      </c>
      <c r="B130" s="521" t="s">
        <v>53</v>
      </c>
      <c r="C130" s="521" t="s">
        <v>651</v>
      </c>
      <c r="D130" s="521" t="s">
        <v>2289</v>
      </c>
      <c r="E130" s="522" t="str">
        <f t="shared" si="16"/>
        <v>光市光井2-2-1(あいぱｰく光内)</v>
      </c>
      <c r="F130" s="522" t="s">
        <v>482</v>
      </c>
      <c r="G130" s="523">
        <v>38991</v>
      </c>
      <c r="H130" s="290">
        <v>20</v>
      </c>
      <c r="I130" s="522" t="s">
        <v>708</v>
      </c>
      <c r="J130" s="524"/>
      <c r="K130" s="262"/>
      <c r="L130" s="263" t="s">
        <v>109</v>
      </c>
      <c r="M130" s="261">
        <v>35210</v>
      </c>
      <c r="N130" s="261" t="s">
        <v>893</v>
      </c>
      <c r="O130" s="261" t="s">
        <v>3008</v>
      </c>
      <c r="P130" s="261" t="s">
        <v>133</v>
      </c>
      <c r="Q130" s="264" t="str">
        <f t="shared" si="17"/>
        <v>（公立）</v>
      </c>
      <c r="R130" s="265" t="s">
        <v>78</v>
      </c>
      <c r="S130" s="206"/>
    </row>
    <row r="131" spans="1:19" s="250" customFormat="1" ht="42" customHeight="1" x14ac:dyDescent="0.2">
      <c r="A131" s="489" t="s">
        <v>1704</v>
      </c>
      <c r="B131" s="521" t="s">
        <v>240</v>
      </c>
      <c r="C131" s="521" t="s">
        <v>1795</v>
      </c>
      <c r="D131" s="521" t="s">
        <v>1861</v>
      </c>
      <c r="E131" s="522" t="str">
        <f t="shared" si="8"/>
        <v>光市室積正木14-3</v>
      </c>
      <c r="F131" s="522" t="s">
        <v>2527</v>
      </c>
      <c r="G131" s="523">
        <v>40634</v>
      </c>
      <c r="H131" s="290">
        <v>10</v>
      </c>
      <c r="I131" s="522" t="s">
        <v>2528</v>
      </c>
      <c r="J131" s="524" t="s">
        <v>385</v>
      </c>
      <c r="K131" s="262"/>
      <c r="L131" s="263" t="s">
        <v>109</v>
      </c>
      <c r="M131" s="268">
        <v>35210</v>
      </c>
      <c r="N131" s="268" t="s">
        <v>1499</v>
      </c>
      <c r="O131" s="261" t="s">
        <v>3009</v>
      </c>
      <c r="P131" s="261" t="s">
        <v>1862</v>
      </c>
      <c r="Q131" s="266" t="str">
        <f t="shared" si="14"/>
        <v>（私立）</v>
      </c>
      <c r="R131" s="267" t="s">
        <v>82</v>
      </c>
      <c r="S131" s="205"/>
    </row>
    <row r="132" spans="1:19" s="250" customFormat="1" ht="42" customHeight="1" x14ac:dyDescent="0.2">
      <c r="A132" s="489" t="s">
        <v>272</v>
      </c>
      <c r="B132" s="521" t="s">
        <v>894</v>
      </c>
      <c r="C132" s="521" t="s">
        <v>651</v>
      </c>
      <c r="D132" s="521" t="s">
        <v>655</v>
      </c>
      <c r="E132" s="522" t="str">
        <f t="shared" si="8"/>
        <v>光市岩狩3丁目1-2</v>
      </c>
      <c r="F132" s="522" t="s">
        <v>483</v>
      </c>
      <c r="G132" s="523">
        <v>40634</v>
      </c>
      <c r="H132" s="290">
        <v>75</v>
      </c>
      <c r="I132" s="522" t="s">
        <v>709</v>
      </c>
      <c r="J132" s="524" t="s">
        <v>304</v>
      </c>
      <c r="K132" s="262"/>
      <c r="L132" s="263" t="s">
        <v>109</v>
      </c>
      <c r="M132" s="268">
        <v>35210</v>
      </c>
      <c r="N132" s="268" t="s">
        <v>1499</v>
      </c>
      <c r="O132" s="261" t="s">
        <v>733</v>
      </c>
      <c r="P132" s="261" t="s">
        <v>1500</v>
      </c>
      <c r="Q132" s="266" t="str">
        <f>IF(R132="","",IF(OR(R132="国",R132="県",R132="市町",R132="組合その他"),"（公立）","（私立）"))</f>
        <v>（私立）</v>
      </c>
      <c r="R132" s="267" t="s">
        <v>80</v>
      </c>
      <c r="S132" s="205"/>
    </row>
    <row r="133" spans="1:19" s="250" customFormat="1" ht="42" customHeight="1" x14ac:dyDescent="0.2">
      <c r="A133" s="489" t="s">
        <v>1863</v>
      </c>
      <c r="B133" s="521" t="s">
        <v>1864</v>
      </c>
      <c r="C133" s="521" t="s">
        <v>1865</v>
      </c>
      <c r="D133" s="521" t="s">
        <v>1866</v>
      </c>
      <c r="E133" s="522" t="str">
        <f>N133&amp;O133</f>
        <v>光市光井9丁目8-30</v>
      </c>
      <c r="F133" s="522" t="s">
        <v>1581</v>
      </c>
      <c r="G133" s="523">
        <v>44166</v>
      </c>
      <c r="H133" s="290">
        <v>10</v>
      </c>
      <c r="I133" s="522" t="s">
        <v>2290</v>
      </c>
      <c r="J133" s="524" t="s">
        <v>385</v>
      </c>
      <c r="K133" s="262"/>
      <c r="L133" s="263" t="s">
        <v>109</v>
      </c>
      <c r="M133" s="261">
        <v>35210</v>
      </c>
      <c r="N133" s="261" t="s">
        <v>132</v>
      </c>
      <c r="O133" s="261" t="s">
        <v>3010</v>
      </c>
      <c r="P133" s="261" t="s">
        <v>2204</v>
      </c>
      <c r="Q133" s="264" t="str">
        <f t="shared" ref="Q133:Q134" si="18">IF(R133="","",IF(OR(R133="国",R133="県",R133="市町",R133="組合その他"),"（公立）","（私立）"))</f>
        <v>（私立）</v>
      </c>
      <c r="R133" s="267" t="s">
        <v>80</v>
      </c>
      <c r="S133" s="205"/>
    </row>
    <row r="134" spans="1:19" s="250" customFormat="1" ht="50" customHeight="1" x14ac:dyDescent="0.2">
      <c r="A134" s="489" t="s">
        <v>2291</v>
      </c>
      <c r="B134" s="521" t="s">
        <v>2292</v>
      </c>
      <c r="C134" s="521" t="s">
        <v>2293</v>
      </c>
      <c r="D134" s="521" t="s">
        <v>1870</v>
      </c>
      <c r="E134" s="522" t="str">
        <f>N134&amp;O134</f>
        <v>光市室積6丁目13-28</v>
      </c>
      <c r="F134" s="522" t="s">
        <v>1871</v>
      </c>
      <c r="G134" s="523">
        <v>44287</v>
      </c>
      <c r="H134" s="290">
        <v>7</v>
      </c>
      <c r="I134" s="522" t="s">
        <v>1872</v>
      </c>
      <c r="J134" s="524" t="s">
        <v>385</v>
      </c>
      <c r="K134" s="262"/>
      <c r="L134" s="263" t="s">
        <v>109</v>
      </c>
      <c r="M134" s="261">
        <v>35210</v>
      </c>
      <c r="N134" s="261" t="s">
        <v>132</v>
      </c>
      <c r="O134" s="261" t="s">
        <v>3011</v>
      </c>
      <c r="P134" s="261" t="s">
        <v>1873</v>
      </c>
      <c r="Q134" s="264" t="str">
        <f t="shared" si="18"/>
        <v>（私立）</v>
      </c>
      <c r="R134" s="265" t="s">
        <v>82</v>
      </c>
      <c r="S134" s="205"/>
    </row>
    <row r="135" spans="1:19" s="250" customFormat="1" ht="42" customHeight="1" x14ac:dyDescent="0.2">
      <c r="A135" s="489" t="s">
        <v>2529</v>
      </c>
      <c r="B135" s="521" t="s">
        <v>2530</v>
      </c>
      <c r="C135" s="521" t="s">
        <v>2531</v>
      </c>
      <c r="D135" s="521" t="s">
        <v>2532</v>
      </c>
      <c r="E135" s="522" t="str">
        <f t="shared" ref="E135:E170" si="19">N135&amp;O135</f>
        <v>光市岩狩3丁目1番2号</v>
      </c>
      <c r="F135" s="522" t="s">
        <v>2533</v>
      </c>
      <c r="G135" s="523">
        <v>44743</v>
      </c>
      <c r="H135" s="290">
        <v>20</v>
      </c>
      <c r="I135" s="522" t="s">
        <v>2534</v>
      </c>
      <c r="J135" s="524"/>
      <c r="K135" s="262"/>
      <c r="L135" s="263" t="s">
        <v>109</v>
      </c>
      <c r="M135" s="261">
        <v>35210</v>
      </c>
      <c r="N135" s="261" t="s">
        <v>132</v>
      </c>
      <c r="O135" s="261" t="s">
        <v>3012</v>
      </c>
      <c r="P135" s="261" t="s">
        <v>2535</v>
      </c>
      <c r="Q135" s="264" t="s">
        <v>890</v>
      </c>
      <c r="R135" s="265" t="s">
        <v>80</v>
      </c>
      <c r="S135" s="205"/>
    </row>
    <row r="136" spans="1:19" s="250" customFormat="1" ht="51.75" customHeight="1" x14ac:dyDescent="0.2">
      <c r="A136" s="489" t="s">
        <v>2536</v>
      </c>
      <c r="B136" s="521" t="s">
        <v>2530</v>
      </c>
      <c r="C136" s="521" t="s">
        <v>2531</v>
      </c>
      <c r="D136" s="521" t="s">
        <v>655</v>
      </c>
      <c r="E136" s="522" t="str">
        <f t="shared" si="19"/>
        <v>光市光ヶ丘3-17</v>
      </c>
      <c r="F136" s="522" t="s">
        <v>2533</v>
      </c>
      <c r="G136" s="523">
        <v>44743</v>
      </c>
      <c r="H136" s="290">
        <v>18</v>
      </c>
      <c r="I136" s="522" t="s">
        <v>2537</v>
      </c>
      <c r="J136" s="524" t="s">
        <v>385</v>
      </c>
      <c r="K136" s="262"/>
      <c r="L136" s="263" t="s">
        <v>109</v>
      </c>
      <c r="M136" s="261">
        <v>35210</v>
      </c>
      <c r="N136" s="261" t="s">
        <v>132</v>
      </c>
      <c r="O136" s="261" t="s">
        <v>3013</v>
      </c>
      <c r="P136" s="261" t="s">
        <v>2538</v>
      </c>
      <c r="Q136" s="264" t="s">
        <v>890</v>
      </c>
      <c r="R136" s="265" t="s">
        <v>80</v>
      </c>
      <c r="S136" s="205"/>
    </row>
    <row r="137" spans="1:19" s="250" customFormat="1" ht="51.65" customHeight="1" x14ac:dyDescent="0.2">
      <c r="A137" s="489" t="s">
        <v>24</v>
      </c>
      <c r="B137" s="521" t="s">
        <v>117</v>
      </c>
      <c r="C137" s="521" t="s">
        <v>1404</v>
      </c>
      <c r="D137" s="521" t="s">
        <v>2294</v>
      </c>
      <c r="E137" s="522" t="str">
        <f t="shared" si="19"/>
        <v>長門市日置中2983-142</v>
      </c>
      <c r="F137" s="522" t="s">
        <v>484</v>
      </c>
      <c r="G137" s="523">
        <v>38991</v>
      </c>
      <c r="H137" s="290">
        <v>12</v>
      </c>
      <c r="I137" s="522" t="s">
        <v>710</v>
      </c>
      <c r="J137" s="524" t="s">
        <v>385</v>
      </c>
      <c r="K137" s="262"/>
      <c r="L137" s="263" t="s">
        <v>109</v>
      </c>
      <c r="M137" s="261">
        <v>35211</v>
      </c>
      <c r="N137" s="261" t="s">
        <v>1501</v>
      </c>
      <c r="O137" s="261" t="s">
        <v>124</v>
      </c>
      <c r="P137" s="261" t="s">
        <v>125</v>
      </c>
      <c r="Q137" s="264" t="str">
        <f t="shared" si="14"/>
        <v>（私立）</v>
      </c>
      <c r="R137" s="265" t="s">
        <v>82</v>
      </c>
      <c r="S137" s="205"/>
    </row>
    <row r="138" spans="1:19" s="250" customFormat="1" ht="51.75" customHeight="1" x14ac:dyDescent="0.2">
      <c r="A138" s="489" t="s">
        <v>227</v>
      </c>
      <c r="B138" s="521" t="s">
        <v>228</v>
      </c>
      <c r="C138" s="521" t="s">
        <v>229</v>
      </c>
      <c r="D138" s="521" t="s">
        <v>3014</v>
      </c>
      <c r="E138" s="522" t="str">
        <f t="shared" si="19"/>
        <v>長門市三隅中393番地1</v>
      </c>
      <c r="F138" s="522" t="s">
        <v>485</v>
      </c>
      <c r="G138" s="523">
        <v>39995</v>
      </c>
      <c r="H138" s="290">
        <v>40</v>
      </c>
      <c r="I138" s="522" t="s">
        <v>711</v>
      </c>
      <c r="J138" s="524" t="s">
        <v>304</v>
      </c>
      <c r="K138" s="262"/>
      <c r="L138" s="263" t="s">
        <v>109</v>
      </c>
      <c r="M138" s="261">
        <v>35211</v>
      </c>
      <c r="N138" s="261" t="s">
        <v>230</v>
      </c>
      <c r="O138" s="261" t="s">
        <v>3015</v>
      </c>
      <c r="P138" s="261" t="s">
        <v>1502</v>
      </c>
      <c r="Q138" s="264" t="str">
        <f>IF(R138="","",IF(OR(R138="国",R138="県",R138="市町",R138="組合その他"),"（公立）","（私立）"))</f>
        <v>（私立）</v>
      </c>
      <c r="R138" s="265" t="s">
        <v>80</v>
      </c>
      <c r="S138" s="205"/>
    </row>
    <row r="139" spans="1:19" s="250" customFormat="1" ht="42" customHeight="1" x14ac:dyDescent="0.2">
      <c r="A139" s="489" t="s">
        <v>295</v>
      </c>
      <c r="B139" s="521" t="s">
        <v>141</v>
      </c>
      <c r="C139" s="521" t="s">
        <v>2500</v>
      </c>
      <c r="D139" s="521" t="s">
        <v>895</v>
      </c>
      <c r="E139" s="522" t="str">
        <f t="shared" si="19"/>
        <v>長門市油谷久富10045番地</v>
      </c>
      <c r="F139" s="522" t="s">
        <v>486</v>
      </c>
      <c r="G139" s="523">
        <v>41000</v>
      </c>
      <c r="H139" s="290">
        <v>50</v>
      </c>
      <c r="I139" s="522" t="s">
        <v>712</v>
      </c>
      <c r="J139" s="524" t="s">
        <v>304</v>
      </c>
      <c r="K139" s="262"/>
      <c r="L139" s="263" t="s">
        <v>109</v>
      </c>
      <c r="M139" s="261">
        <v>35211</v>
      </c>
      <c r="N139" s="261" t="s">
        <v>230</v>
      </c>
      <c r="O139" s="261" t="s">
        <v>3016</v>
      </c>
      <c r="P139" s="261" t="s">
        <v>1503</v>
      </c>
      <c r="Q139" s="264" t="str">
        <f>IF(R139="","",IF(OR(R139="国",R139="県",R139="市町",R139="組合その他"),"（公立）","（私立）"))</f>
        <v>（私立）</v>
      </c>
      <c r="R139" s="265" t="s">
        <v>80</v>
      </c>
      <c r="S139" s="205"/>
    </row>
    <row r="140" spans="1:19" s="250" customFormat="1" ht="42" customHeight="1" x14ac:dyDescent="0.2">
      <c r="A140" s="489" t="s">
        <v>296</v>
      </c>
      <c r="B140" s="521" t="s">
        <v>297</v>
      </c>
      <c r="C140" s="521" t="s">
        <v>934</v>
      </c>
      <c r="D140" s="521" t="s">
        <v>896</v>
      </c>
      <c r="E140" s="522" t="str">
        <f t="shared" si="19"/>
        <v>長門市深川湯本10620-2</v>
      </c>
      <c r="F140" s="522" t="s">
        <v>487</v>
      </c>
      <c r="G140" s="523">
        <v>41000</v>
      </c>
      <c r="H140" s="290">
        <v>50</v>
      </c>
      <c r="I140" s="522" t="s">
        <v>713</v>
      </c>
      <c r="J140" s="524" t="s">
        <v>304</v>
      </c>
      <c r="K140" s="262"/>
      <c r="L140" s="263" t="s">
        <v>109</v>
      </c>
      <c r="M140" s="261">
        <v>35211</v>
      </c>
      <c r="N140" s="261" t="s">
        <v>230</v>
      </c>
      <c r="O140" s="261" t="s">
        <v>3017</v>
      </c>
      <c r="P140" s="261" t="s">
        <v>1504</v>
      </c>
      <c r="Q140" s="264" t="str">
        <f>IF(R140="","",IF(OR(R140="国",R140="県",R140="市町",R140="組合その他"),"（公立）","（私立）"))</f>
        <v>（私立）</v>
      </c>
      <c r="R140" s="265" t="s">
        <v>80</v>
      </c>
      <c r="S140" s="205"/>
    </row>
    <row r="141" spans="1:19" s="250" customFormat="1" ht="42" customHeight="1" x14ac:dyDescent="0.2">
      <c r="A141" s="489" t="s">
        <v>252</v>
      </c>
      <c r="B141" s="521" t="s">
        <v>1505</v>
      </c>
      <c r="C141" s="521" t="s">
        <v>3018</v>
      </c>
      <c r="D141" s="521" t="s">
        <v>3019</v>
      </c>
      <c r="E141" s="522" t="str">
        <f t="shared" si="19"/>
        <v>柳井市伊保庄4472</v>
      </c>
      <c r="F141" s="522" t="s">
        <v>430</v>
      </c>
      <c r="G141" s="523">
        <v>40634</v>
      </c>
      <c r="H141" s="290">
        <v>50</v>
      </c>
      <c r="I141" s="522"/>
      <c r="J141" s="524" t="s">
        <v>389</v>
      </c>
      <c r="K141" s="262"/>
      <c r="L141" s="263" t="s">
        <v>109</v>
      </c>
      <c r="M141" s="268">
        <v>35212</v>
      </c>
      <c r="N141" s="268" t="s">
        <v>906</v>
      </c>
      <c r="O141" s="261" t="s">
        <v>3020</v>
      </c>
      <c r="P141" s="261" t="s">
        <v>1506</v>
      </c>
      <c r="Q141" s="266" t="str">
        <f>IF(R141="","",IF(OR(R141="国",R141="県",R141="市町",R141="組合その他"),"（公立）","（私立）"))</f>
        <v>（私立）</v>
      </c>
      <c r="R141" s="267" t="s">
        <v>80</v>
      </c>
      <c r="S141" s="205"/>
    </row>
    <row r="142" spans="1:19" s="250" customFormat="1" ht="42" customHeight="1" x14ac:dyDescent="0.2">
      <c r="A142" s="489" t="s">
        <v>993</v>
      </c>
      <c r="B142" s="521" t="s">
        <v>994</v>
      </c>
      <c r="C142" s="521" t="s">
        <v>995</v>
      </c>
      <c r="D142" s="521" t="s">
        <v>2295</v>
      </c>
      <c r="E142" s="522" t="str">
        <f t="shared" si="19"/>
        <v>柳井市余田2409番地</v>
      </c>
      <c r="F142" s="522" t="s">
        <v>1507</v>
      </c>
      <c r="G142" s="523">
        <v>42795</v>
      </c>
      <c r="H142" s="290">
        <v>11</v>
      </c>
      <c r="I142" s="522" t="s">
        <v>1508</v>
      </c>
      <c r="J142" s="524" t="s">
        <v>385</v>
      </c>
      <c r="K142" s="262"/>
      <c r="L142" s="263" t="s">
        <v>109</v>
      </c>
      <c r="M142" s="268">
        <v>35212</v>
      </c>
      <c r="N142" s="268" t="s">
        <v>161</v>
      </c>
      <c r="O142" s="261" t="s">
        <v>3021</v>
      </c>
      <c r="P142" s="261" t="s">
        <v>1286</v>
      </c>
      <c r="Q142" s="266" t="str">
        <f>IF(R142="","",IF(OR(R142="国",R142="県",R142="市町",R142="組合その他"),"（公立）","（私立）"))</f>
        <v>（私立）</v>
      </c>
      <c r="R142" s="267" t="s">
        <v>82</v>
      </c>
      <c r="S142" s="205"/>
    </row>
    <row r="143" spans="1:19" s="250" customFormat="1" ht="42" customHeight="1" x14ac:dyDescent="0.2">
      <c r="A143" s="489" t="s">
        <v>1509</v>
      </c>
      <c r="B143" s="521" t="s">
        <v>280</v>
      </c>
      <c r="C143" s="521" t="s">
        <v>281</v>
      </c>
      <c r="D143" s="521" t="s">
        <v>1510</v>
      </c>
      <c r="E143" s="522" t="str">
        <f t="shared" si="19"/>
        <v>美祢市於福町上4017-1番地</v>
      </c>
      <c r="F143" s="522" t="s">
        <v>488</v>
      </c>
      <c r="G143" s="523">
        <v>39356</v>
      </c>
      <c r="H143" s="290">
        <v>50</v>
      </c>
      <c r="I143" s="522" t="s">
        <v>714</v>
      </c>
      <c r="J143" s="524" t="s">
        <v>304</v>
      </c>
      <c r="K143" s="262"/>
      <c r="L143" s="263" t="s">
        <v>109</v>
      </c>
      <c r="M143" s="261">
        <v>35213</v>
      </c>
      <c r="N143" s="261" t="s">
        <v>55</v>
      </c>
      <c r="O143" s="261" t="s">
        <v>734</v>
      </c>
      <c r="P143" s="261" t="s">
        <v>1511</v>
      </c>
      <c r="Q143" s="264" t="str">
        <f t="shared" si="14"/>
        <v>（私立）</v>
      </c>
      <c r="R143" s="265" t="s">
        <v>80</v>
      </c>
      <c r="S143" s="205"/>
    </row>
    <row r="144" spans="1:19" s="250" customFormat="1" ht="42" customHeight="1" x14ac:dyDescent="0.2">
      <c r="A144" s="489" t="s">
        <v>1512</v>
      </c>
      <c r="B144" s="521" t="s">
        <v>280</v>
      </c>
      <c r="C144" s="521" t="s">
        <v>281</v>
      </c>
      <c r="D144" s="521" t="s">
        <v>1343</v>
      </c>
      <c r="E144" s="522" t="str">
        <f>N144&amp;O144</f>
        <v>美祢市大嶺町東分字僧津1710-1</v>
      </c>
      <c r="F144" s="522" t="s">
        <v>1513</v>
      </c>
      <c r="G144" s="523">
        <v>43191</v>
      </c>
      <c r="H144" s="290">
        <v>10</v>
      </c>
      <c r="I144" s="522" t="s">
        <v>1514</v>
      </c>
      <c r="J144" s="524" t="s">
        <v>385</v>
      </c>
      <c r="K144" s="262"/>
      <c r="L144" s="263" t="s">
        <v>109</v>
      </c>
      <c r="M144" s="261">
        <v>35213</v>
      </c>
      <c r="N144" s="261" t="s">
        <v>55</v>
      </c>
      <c r="O144" s="261" t="s">
        <v>3022</v>
      </c>
      <c r="P144" s="261" t="s">
        <v>1515</v>
      </c>
      <c r="Q144" s="264" t="str">
        <f>IF(R144="","",IF(OR(R144="国",R144="県",R144="市町",R144="組合その他"),"（公立）","（私立）"))</f>
        <v>（私立）</v>
      </c>
      <c r="R144" s="265" t="s">
        <v>80</v>
      </c>
      <c r="S144" s="206"/>
    </row>
    <row r="145" spans="1:20" s="250" customFormat="1" ht="42" customHeight="1" x14ac:dyDescent="0.2">
      <c r="A145" s="489" t="s">
        <v>273</v>
      </c>
      <c r="B145" s="521" t="s">
        <v>1516</v>
      </c>
      <c r="C145" s="521" t="s">
        <v>2296</v>
      </c>
      <c r="D145" s="521" t="s">
        <v>3023</v>
      </c>
      <c r="E145" s="522" t="str">
        <f>N145&amp;O145</f>
        <v>周南市鹿野下10513番地の1</v>
      </c>
      <c r="F145" s="522" t="s">
        <v>489</v>
      </c>
      <c r="G145" s="523">
        <v>39173</v>
      </c>
      <c r="H145" s="290">
        <v>38</v>
      </c>
      <c r="I145" s="522" t="s">
        <v>715</v>
      </c>
      <c r="J145" s="524" t="s">
        <v>304</v>
      </c>
      <c r="K145" s="262"/>
      <c r="L145" s="263" t="s">
        <v>109</v>
      </c>
      <c r="M145" s="261">
        <v>35215</v>
      </c>
      <c r="N145" s="261" t="s">
        <v>897</v>
      </c>
      <c r="O145" s="261" t="s">
        <v>3024</v>
      </c>
      <c r="P145" s="261" t="s">
        <v>115</v>
      </c>
      <c r="Q145" s="264" t="str">
        <f>IF(R145="","",IF(OR(R145="国",R145="県",R145="市町",R145="組合その他"),"（公立）","（私立）"))</f>
        <v>（私立）</v>
      </c>
      <c r="R145" s="265" t="s">
        <v>80</v>
      </c>
      <c r="S145" s="206"/>
    </row>
    <row r="146" spans="1:20" s="250" customFormat="1" ht="42" customHeight="1" x14ac:dyDescent="0.2">
      <c r="A146" s="489" t="s">
        <v>1517</v>
      </c>
      <c r="B146" s="521" t="s">
        <v>624</v>
      </c>
      <c r="C146" s="521" t="s">
        <v>2297</v>
      </c>
      <c r="D146" s="521" t="s">
        <v>3023</v>
      </c>
      <c r="E146" s="522" t="str">
        <f>N146&amp;O146</f>
        <v>周南市鹿野下1010番地</v>
      </c>
      <c r="F146" s="522" t="s">
        <v>489</v>
      </c>
      <c r="G146" s="523">
        <v>39904</v>
      </c>
      <c r="H146" s="290">
        <v>50</v>
      </c>
      <c r="I146" s="522" t="s">
        <v>715</v>
      </c>
      <c r="J146" s="524" t="s">
        <v>304</v>
      </c>
      <c r="K146" s="262"/>
      <c r="L146" s="263" t="s">
        <v>109</v>
      </c>
      <c r="M146" s="261">
        <v>35215</v>
      </c>
      <c r="N146" s="261" t="s">
        <v>897</v>
      </c>
      <c r="O146" s="261" t="s">
        <v>3025</v>
      </c>
      <c r="P146" s="261" t="s">
        <v>1518</v>
      </c>
      <c r="Q146" s="264" t="str">
        <f>IF(R146="","",IF(OR(R146="国",R146="県",R146="市町",R146="組合その他"),"（公立）","（私立）"))</f>
        <v>（私立）</v>
      </c>
      <c r="R146" s="265" t="s">
        <v>80</v>
      </c>
      <c r="S146" s="206"/>
    </row>
    <row r="147" spans="1:20" s="252" customFormat="1" ht="42" customHeight="1" x14ac:dyDescent="0.2">
      <c r="A147" s="489" t="s">
        <v>22</v>
      </c>
      <c r="B147" s="521" t="s">
        <v>367</v>
      </c>
      <c r="C147" s="521" t="s">
        <v>253</v>
      </c>
      <c r="D147" s="521" t="s">
        <v>2298</v>
      </c>
      <c r="E147" s="522" t="str">
        <f>N147&amp;O147</f>
        <v>周南市大字久米752番地4</v>
      </c>
      <c r="F147" s="522" t="s">
        <v>431</v>
      </c>
      <c r="G147" s="523">
        <v>39904</v>
      </c>
      <c r="H147" s="290">
        <v>50</v>
      </c>
      <c r="I147" s="522" t="s">
        <v>716</v>
      </c>
      <c r="J147" s="524" t="s">
        <v>304</v>
      </c>
      <c r="K147" s="262"/>
      <c r="L147" s="263" t="s">
        <v>109</v>
      </c>
      <c r="M147" s="261">
        <v>35215</v>
      </c>
      <c r="N147" s="261" t="s">
        <v>897</v>
      </c>
      <c r="O147" s="261" t="s">
        <v>3026</v>
      </c>
      <c r="P147" s="261" t="s">
        <v>116</v>
      </c>
      <c r="Q147" s="264" t="str">
        <f>IF(R147="","",IF(OR(R147="国",R147="県",R147="市町",R147="組合その他"),"（公立）","（私立）"))</f>
        <v>（私立）</v>
      </c>
      <c r="R147" s="265" t="s">
        <v>80</v>
      </c>
      <c r="S147" s="205"/>
      <c r="T147" s="250"/>
    </row>
    <row r="148" spans="1:20" s="252" customFormat="1" ht="42" customHeight="1" x14ac:dyDescent="0.2">
      <c r="A148" s="489" t="s">
        <v>207</v>
      </c>
      <c r="B148" s="521" t="s">
        <v>204</v>
      </c>
      <c r="C148" s="521" t="s">
        <v>205</v>
      </c>
      <c r="D148" s="521" t="s">
        <v>1691</v>
      </c>
      <c r="E148" s="522" t="str">
        <f t="shared" si="19"/>
        <v>周南市大字大島607番地</v>
      </c>
      <c r="F148" s="522" t="s">
        <v>490</v>
      </c>
      <c r="G148" s="523">
        <v>39904</v>
      </c>
      <c r="H148" s="290">
        <v>18</v>
      </c>
      <c r="I148" s="522" t="s">
        <v>717</v>
      </c>
      <c r="J148" s="524" t="s">
        <v>385</v>
      </c>
      <c r="K148" s="262"/>
      <c r="L148" s="263" t="s">
        <v>109</v>
      </c>
      <c r="M148" s="261">
        <v>35215</v>
      </c>
      <c r="N148" s="261" t="s">
        <v>897</v>
      </c>
      <c r="O148" s="261" t="s">
        <v>3027</v>
      </c>
      <c r="P148" s="261" t="s">
        <v>1519</v>
      </c>
      <c r="Q148" s="264" t="str">
        <f t="shared" si="14"/>
        <v>（私立）</v>
      </c>
      <c r="R148" s="265" t="s">
        <v>80</v>
      </c>
      <c r="S148" s="205"/>
      <c r="T148" s="250"/>
    </row>
    <row r="149" spans="1:20" s="252" customFormat="1" ht="42" customHeight="1" x14ac:dyDescent="0.2">
      <c r="A149" s="489" t="s">
        <v>203</v>
      </c>
      <c r="B149" s="521" t="s">
        <v>204</v>
      </c>
      <c r="C149" s="521" t="s">
        <v>205</v>
      </c>
      <c r="D149" s="521" t="s">
        <v>206</v>
      </c>
      <c r="E149" s="522" t="str">
        <f t="shared" si="19"/>
        <v>周南市大字大島637番地の2</v>
      </c>
      <c r="F149" s="522" t="s">
        <v>490</v>
      </c>
      <c r="G149" s="523">
        <v>39904</v>
      </c>
      <c r="H149" s="290">
        <v>30</v>
      </c>
      <c r="I149" s="522" t="s">
        <v>718</v>
      </c>
      <c r="J149" s="524" t="s">
        <v>304</v>
      </c>
      <c r="K149" s="262"/>
      <c r="L149" s="263" t="s">
        <v>109</v>
      </c>
      <c r="M149" s="261">
        <v>35215</v>
      </c>
      <c r="N149" s="261" t="s">
        <v>897</v>
      </c>
      <c r="O149" s="261" t="s">
        <v>3028</v>
      </c>
      <c r="P149" s="261" t="s">
        <v>898</v>
      </c>
      <c r="Q149" s="264" t="str">
        <f t="shared" si="14"/>
        <v>（私立）</v>
      </c>
      <c r="R149" s="265" t="s">
        <v>80</v>
      </c>
      <c r="S149" s="205"/>
      <c r="T149" s="250"/>
    </row>
    <row r="150" spans="1:20" s="250" customFormat="1" ht="42" customHeight="1" x14ac:dyDescent="0.2">
      <c r="A150" s="489" t="s">
        <v>298</v>
      </c>
      <c r="B150" s="521" t="s">
        <v>299</v>
      </c>
      <c r="C150" s="521" t="s">
        <v>1331</v>
      </c>
      <c r="D150" s="521" t="s">
        <v>1874</v>
      </c>
      <c r="E150" s="522" t="str">
        <f t="shared" si="19"/>
        <v>周南市大字米光356番地</v>
      </c>
      <c r="F150" s="522" t="s">
        <v>491</v>
      </c>
      <c r="G150" s="523">
        <v>41000</v>
      </c>
      <c r="H150" s="290">
        <v>50</v>
      </c>
      <c r="I150" s="522" t="s">
        <v>719</v>
      </c>
      <c r="J150" s="524" t="s">
        <v>304</v>
      </c>
      <c r="K150" s="262"/>
      <c r="L150" s="263" t="s">
        <v>109</v>
      </c>
      <c r="M150" s="261">
        <v>35215</v>
      </c>
      <c r="N150" s="261" t="s">
        <v>897</v>
      </c>
      <c r="O150" s="261" t="s">
        <v>3029</v>
      </c>
      <c r="P150" s="261" t="s">
        <v>1875</v>
      </c>
      <c r="Q150" s="264" t="str">
        <f t="shared" si="14"/>
        <v>（私立）</v>
      </c>
      <c r="R150" s="265" t="s">
        <v>80</v>
      </c>
      <c r="S150" s="205"/>
    </row>
    <row r="151" spans="1:20" s="250" customFormat="1" ht="42" customHeight="1" x14ac:dyDescent="0.2">
      <c r="A151" s="489" t="s">
        <v>366</v>
      </c>
      <c r="B151" s="521" t="s">
        <v>367</v>
      </c>
      <c r="C151" s="521" t="s">
        <v>253</v>
      </c>
      <c r="D151" s="521" t="s">
        <v>2299</v>
      </c>
      <c r="E151" s="522" t="str">
        <f t="shared" si="19"/>
        <v>周南市大字久米752番地4</v>
      </c>
      <c r="F151" s="522" t="s">
        <v>431</v>
      </c>
      <c r="G151" s="523">
        <v>41000</v>
      </c>
      <c r="H151" s="290">
        <v>20</v>
      </c>
      <c r="I151" s="522" t="s">
        <v>645</v>
      </c>
      <c r="J151" s="524"/>
      <c r="K151" s="262"/>
      <c r="L151" s="263" t="s">
        <v>109</v>
      </c>
      <c r="M151" s="261">
        <v>35215</v>
      </c>
      <c r="N151" s="261" t="s">
        <v>897</v>
      </c>
      <c r="O151" s="261" t="s">
        <v>3026</v>
      </c>
      <c r="P151" s="261" t="s">
        <v>1520</v>
      </c>
      <c r="Q151" s="264" t="str">
        <f t="shared" si="14"/>
        <v>（私立）</v>
      </c>
      <c r="R151" s="265" t="s">
        <v>80</v>
      </c>
      <c r="S151" s="205"/>
    </row>
    <row r="152" spans="1:20" s="250" customFormat="1" ht="42" customHeight="1" x14ac:dyDescent="0.2">
      <c r="A152" s="489" t="s">
        <v>1521</v>
      </c>
      <c r="B152" s="521" t="s">
        <v>400</v>
      </c>
      <c r="C152" s="521" t="s">
        <v>401</v>
      </c>
      <c r="D152" s="521" t="s">
        <v>2300</v>
      </c>
      <c r="E152" s="522" t="str">
        <f t="shared" si="19"/>
        <v>周南市新地3丁目2番30号</v>
      </c>
      <c r="F152" s="522" t="s">
        <v>1522</v>
      </c>
      <c r="G152" s="523">
        <v>41365</v>
      </c>
      <c r="H152" s="290">
        <v>20</v>
      </c>
      <c r="I152" s="522" t="s">
        <v>1523</v>
      </c>
      <c r="J152" s="524" t="s">
        <v>385</v>
      </c>
      <c r="K152" s="262"/>
      <c r="L152" s="263" t="s">
        <v>109</v>
      </c>
      <c r="M152" s="261">
        <v>35215</v>
      </c>
      <c r="N152" s="261" t="s">
        <v>56</v>
      </c>
      <c r="O152" s="261" t="s">
        <v>3030</v>
      </c>
      <c r="P152" s="261" t="s">
        <v>1524</v>
      </c>
      <c r="Q152" s="264" t="str">
        <f t="shared" si="14"/>
        <v>（私立）</v>
      </c>
      <c r="R152" s="267" t="s">
        <v>82</v>
      </c>
      <c r="S152" s="205"/>
    </row>
    <row r="153" spans="1:20" s="250" customFormat="1" ht="42" customHeight="1" x14ac:dyDescent="0.2">
      <c r="A153" s="489" t="s">
        <v>1525</v>
      </c>
      <c r="B153" s="521" t="s">
        <v>1052</v>
      </c>
      <c r="C153" s="521" t="s">
        <v>1053</v>
      </c>
      <c r="D153" s="521" t="s">
        <v>2490</v>
      </c>
      <c r="E153" s="522" t="str">
        <f>N153&amp;O153</f>
        <v>周南市須々万本郷653-1</v>
      </c>
      <c r="F153" s="522" t="s">
        <v>1526</v>
      </c>
      <c r="G153" s="523">
        <v>43101</v>
      </c>
      <c r="H153" s="290">
        <v>20</v>
      </c>
      <c r="I153" s="522" t="s">
        <v>1702</v>
      </c>
      <c r="J153" s="513"/>
      <c r="K153" s="262"/>
      <c r="L153" s="263" t="s">
        <v>109</v>
      </c>
      <c r="M153" s="261">
        <v>35215</v>
      </c>
      <c r="N153" s="261" t="s">
        <v>56</v>
      </c>
      <c r="O153" s="261" t="s">
        <v>3031</v>
      </c>
      <c r="P153" s="261" t="s">
        <v>1527</v>
      </c>
      <c r="Q153" s="264" t="str">
        <f t="shared" si="14"/>
        <v>（私立）</v>
      </c>
      <c r="R153" s="267" t="s">
        <v>82</v>
      </c>
      <c r="S153" s="205"/>
    </row>
    <row r="154" spans="1:20" s="250" customFormat="1" ht="42" customHeight="1" x14ac:dyDescent="0.2">
      <c r="A154" s="489" t="s">
        <v>1080</v>
      </c>
      <c r="B154" s="521" t="s">
        <v>1081</v>
      </c>
      <c r="C154" s="521" t="s">
        <v>1082</v>
      </c>
      <c r="D154" s="521" t="s">
        <v>1287</v>
      </c>
      <c r="E154" s="522" t="str">
        <f>N154&amp;O154</f>
        <v>周南市川崎3丁目6-18</v>
      </c>
      <c r="F154" s="522" t="s">
        <v>1876</v>
      </c>
      <c r="G154" s="523">
        <v>43556</v>
      </c>
      <c r="H154" s="290">
        <v>10</v>
      </c>
      <c r="I154" s="522" t="s">
        <v>1877</v>
      </c>
      <c r="J154" s="524" t="s">
        <v>268</v>
      </c>
      <c r="K154" s="276"/>
      <c r="L154" s="263" t="s">
        <v>109</v>
      </c>
      <c r="M154" s="261">
        <v>35215</v>
      </c>
      <c r="N154" s="261" t="s">
        <v>897</v>
      </c>
      <c r="O154" s="261" t="s">
        <v>3032</v>
      </c>
      <c r="P154" s="261" t="s">
        <v>1878</v>
      </c>
      <c r="Q154" s="264" t="str">
        <f t="shared" si="14"/>
        <v>（私立）</v>
      </c>
      <c r="R154" s="265" t="s">
        <v>82</v>
      </c>
      <c r="S154" s="205"/>
    </row>
    <row r="155" spans="1:20" s="250" customFormat="1" ht="52" customHeight="1" x14ac:dyDescent="0.2">
      <c r="A155" s="489" t="s">
        <v>1879</v>
      </c>
      <c r="B155" s="521" t="s">
        <v>1880</v>
      </c>
      <c r="C155" s="521" t="s">
        <v>1881</v>
      </c>
      <c r="D155" s="521" t="s">
        <v>4115</v>
      </c>
      <c r="E155" s="522" t="str">
        <f>N155&amp;O155</f>
        <v>周南市野村2丁目9-5</v>
      </c>
      <c r="F155" s="522" t="s">
        <v>1882</v>
      </c>
      <c r="G155" s="523">
        <v>44287</v>
      </c>
      <c r="H155" s="290">
        <v>20</v>
      </c>
      <c r="I155" s="522" t="s">
        <v>1883</v>
      </c>
      <c r="J155" s="524"/>
      <c r="K155" s="276"/>
      <c r="L155" s="263" t="s">
        <v>109</v>
      </c>
      <c r="M155" s="261">
        <v>35215</v>
      </c>
      <c r="N155" s="261" t="s">
        <v>897</v>
      </c>
      <c r="O155" s="261" t="s">
        <v>3033</v>
      </c>
      <c r="P155" s="261" t="s">
        <v>1884</v>
      </c>
      <c r="Q155" s="264" t="str">
        <f t="shared" si="14"/>
        <v>（私立）</v>
      </c>
      <c r="R155" s="265" t="s">
        <v>82</v>
      </c>
      <c r="S155" s="205"/>
    </row>
    <row r="156" spans="1:20" s="250" customFormat="1" ht="42" customHeight="1" x14ac:dyDescent="0.2">
      <c r="A156" s="489" t="s">
        <v>2301</v>
      </c>
      <c r="B156" s="521" t="s">
        <v>2302</v>
      </c>
      <c r="C156" s="521" t="s">
        <v>2303</v>
      </c>
      <c r="D156" s="521" t="s">
        <v>2304</v>
      </c>
      <c r="E156" s="522" t="str">
        <f>N156&amp;O156</f>
        <v>周南市久米旭ヶ丘984-28</v>
      </c>
      <c r="F156" s="522" t="s">
        <v>2305</v>
      </c>
      <c r="G156" s="523">
        <v>44562</v>
      </c>
      <c r="H156" s="290">
        <v>5</v>
      </c>
      <c r="I156" s="522" t="s">
        <v>2306</v>
      </c>
      <c r="J156" s="524" t="s">
        <v>268</v>
      </c>
      <c r="K156" s="272"/>
      <c r="L156" s="263" t="s">
        <v>109</v>
      </c>
      <c r="M156" s="261">
        <v>35215</v>
      </c>
      <c r="N156" s="261" t="s">
        <v>897</v>
      </c>
      <c r="O156" s="261" t="s">
        <v>3034</v>
      </c>
      <c r="P156" s="261" t="s">
        <v>3035</v>
      </c>
      <c r="Q156" s="264" t="str">
        <f t="shared" si="14"/>
        <v>（私立）</v>
      </c>
      <c r="R156" s="265" t="s">
        <v>82</v>
      </c>
      <c r="S156" s="205"/>
    </row>
    <row r="157" spans="1:20" s="250" customFormat="1" ht="60" customHeight="1" x14ac:dyDescent="0.2">
      <c r="A157" s="489" t="s">
        <v>513</v>
      </c>
      <c r="B157" s="521" t="s">
        <v>189</v>
      </c>
      <c r="C157" s="521" t="s">
        <v>187</v>
      </c>
      <c r="D157" s="521" t="s">
        <v>423</v>
      </c>
      <c r="E157" s="522" t="str">
        <f t="shared" si="19"/>
        <v>山陽小野田市大字東高泊字横土手1915番地15</v>
      </c>
      <c r="F157" s="522" t="s">
        <v>492</v>
      </c>
      <c r="G157" s="523">
        <v>40603</v>
      </c>
      <c r="H157" s="290">
        <v>15</v>
      </c>
      <c r="I157" s="522" t="s">
        <v>720</v>
      </c>
      <c r="J157" s="524" t="s">
        <v>385</v>
      </c>
      <c r="K157" s="262"/>
      <c r="L157" s="263" t="s">
        <v>109</v>
      </c>
      <c r="M157" s="268">
        <v>35216</v>
      </c>
      <c r="N157" s="268" t="s">
        <v>241</v>
      </c>
      <c r="O157" s="261" t="s">
        <v>3036</v>
      </c>
      <c r="P157" s="261" t="s">
        <v>1528</v>
      </c>
      <c r="Q157" s="266" t="str">
        <f t="shared" si="14"/>
        <v>（私立）</v>
      </c>
      <c r="R157" s="265" t="s">
        <v>80</v>
      </c>
      <c r="S157" s="205"/>
    </row>
    <row r="158" spans="1:20" s="250" customFormat="1" ht="55.5" customHeight="1" x14ac:dyDescent="0.2">
      <c r="A158" s="489" t="s">
        <v>300</v>
      </c>
      <c r="B158" s="521" t="s">
        <v>301</v>
      </c>
      <c r="C158" s="521" t="s">
        <v>302</v>
      </c>
      <c r="D158" s="521" t="s">
        <v>3603</v>
      </c>
      <c r="E158" s="522" t="str">
        <f t="shared" si="19"/>
        <v>山陽小野田市大字厚狭1723-2</v>
      </c>
      <c r="F158" s="522" t="s">
        <v>493</v>
      </c>
      <c r="G158" s="523">
        <v>40787</v>
      </c>
      <c r="H158" s="290">
        <v>15</v>
      </c>
      <c r="I158" s="522" t="s">
        <v>721</v>
      </c>
      <c r="J158" s="524" t="s">
        <v>385</v>
      </c>
      <c r="K158" s="262"/>
      <c r="L158" s="263" t="s">
        <v>109</v>
      </c>
      <c r="M158" s="268">
        <v>35216</v>
      </c>
      <c r="N158" s="268" t="s">
        <v>241</v>
      </c>
      <c r="O158" s="261" t="s">
        <v>735</v>
      </c>
      <c r="P158" s="261" t="s">
        <v>1529</v>
      </c>
      <c r="Q158" s="266" t="str">
        <f t="shared" si="14"/>
        <v>（私立）</v>
      </c>
      <c r="R158" s="265" t="s">
        <v>80</v>
      </c>
      <c r="S158" s="205"/>
    </row>
    <row r="159" spans="1:20" s="250" customFormat="1" ht="65.25" customHeight="1" x14ac:dyDescent="0.2">
      <c r="A159" s="489" t="s">
        <v>938</v>
      </c>
      <c r="B159" s="521" t="s">
        <v>100</v>
      </c>
      <c r="C159" s="521" t="s">
        <v>2858</v>
      </c>
      <c r="D159" s="521" t="s">
        <v>1695</v>
      </c>
      <c r="E159" s="522" t="str">
        <f t="shared" si="19"/>
        <v>山陽小野田市大字小野田11337-1</v>
      </c>
      <c r="F159" s="522" t="s">
        <v>1885</v>
      </c>
      <c r="G159" s="523">
        <v>41000</v>
      </c>
      <c r="H159" s="290">
        <v>40</v>
      </c>
      <c r="I159" s="522" t="s">
        <v>722</v>
      </c>
      <c r="J159" s="524" t="s">
        <v>304</v>
      </c>
      <c r="K159" s="262"/>
      <c r="L159" s="263" t="s">
        <v>109</v>
      </c>
      <c r="M159" s="268">
        <v>35216</v>
      </c>
      <c r="N159" s="268" t="s">
        <v>241</v>
      </c>
      <c r="O159" s="261" t="s">
        <v>3037</v>
      </c>
      <c r="P159" s="261" t="s">
        <v>1886</v>
      </c>
      <c r="Q159" s="266" t="str">
        <f t="shared" si="14"/>
        <v>（公立）</v>
      </c>
      <c r="R159" s="265" t="s">
        <v>78</v>
      </c>
      <c r="S159" s="205"/>
    </row>
    <row r="160" spans="1:20" s="250" customFormat="1" ht="55.5" customHeight="1" x14ac:dyDescent="0.2">
      <c r="A160" s="489" t="s">
        <v>939</v>
      </c>
      <c r="B160" s="521" t="s">
        <v>100</v>
      </c>
      <c r="C160" s="521" t="s">
        <v>2858</v>
      </c>
      <c r="D160" s="521" t="s">
        <v>3760</v>
      </c>
      <c r="E160" s="522" t="str">
        <f>N160&amp;O160</f>
        <v>山陽小野田市高栄3丁目6-15</v>
      </c>
      <c r="F160" s="522" t="s">
        <v>1530</v>
      </c>
      <c r="G160" s="523">
        <v>41730</v>
      </c>
      <c r="H160" s="290">
        <v>20</v>
      </c>
      <c r="I160" s="522" t="s">
        <v>1887</v>
      </c>
      <c r="J160" s="524"/>
      <c r="K160" s="262"/>
      <c r="L160" s="263" t="s">
        <v>109</v>
      </c>
      <c r="M160" s="270">
        <v>35305</v>
      </c>
      <c r="N160" s="261" t="s">
        <v>100</v>
      </c>
      <c r="O160" s="261" t="s">
        <v>3038</v>
      </c>
      <c r="P160" s="261" t="s">
        <v>1888</v>
      </c>
      <c r="Q160" s="264" t="str">
        <f t="shared" si="14"/>
        <v>（公立）</v>
      </c>
      <c r="R160" s="265" t="s">
        <v>78</v>
      </c>
      <c r="S160" s="205"/>
    </row>
    <row r="161" spans="1:20" s="250" customFormat="1" ht="55.5" customHeight="1" x14ac:dyDescent="0.2">
      <c r="A161" s="489" t="s">
        <v>1054</v>
      </c>
      <c r="B161" s="521" t="s">
        <v>1288</v>
      </c>
      <c r="C161" s="521" t="s">
        <v>1289</v>
      </c>
      <c r="D161" s="521" t="s">
        <v>1055</v>
      </c>
      <c r="E161" s="522" t="str">
        <f>N161&amp;O161</f>
        <v>山陽小野田市大字有帆1494-5</v>
      </c>
      <c r="F161" s="522" t="s">
        <v>1531</v>
      </c>
      <c r="G161" s="523">
        <v>42917</v>
      </c>
      <c r="H161" s="290">
        <v>20</v>
      </c>
      <c r="I161" s="522" t="s">
        <v>1532</v>
      </c>
      <c r="J161" s="524"/>
      <c r="K161" s="262"/>
      <c r="L161" s="263" t="s">
        <v>109</v>
      </c>
      <c r="M161" s="270">
        <v>35305</v>
      </c>
      <c r="N161" s="261" t="s">
        <v>100</v>
      </c>
      <c r="O161" s="261" t="s">
        <v>3039</v>
      </c>
      <c r="P161" s="261" t="s">
        <v>1533</v>
      </c>
      <c r="Q161" s="264" t="str">
        <f t="shared" si="14"/>
        <v>（私立）</v>
      </c>
      <c r="R161" s="265" t="s">
        <v>82</v>
      </c>
      <c r="S161" s="205"/>
    </row>
    <row r="162" spans="1:20" s="250" customFormat="1" ht="54.75" customHeight="1" x14ac:dyDescent="0.2">
      <c r="A162" s="489" t="s">
        <v>1534</v>
      </c>
      <c r="B162" s="521" t="s">
        <v>1535</v>
      </c>
      <c r="C162" s="521" t="s">
        <v>1536</v>
      </c>
      <c r="D162" s="521" t="s">
        <v>3777</v>
      </c>
      <c r="E162" s="522" t="str">
        <f>N162&amp;O162</f>
        <v>山陽小野田市大字郡字上ﾉ浜3005番地6</v>
      </c>
      <c r="F162" s="522" t="s">
        <v>2205</v>
      </c>
      <c r="G162" s="523">
        <v>43922</v>
      </c>
      <c r="H162" s="302">
        <v>14</v>
      </c>
      <c r="I162" s="522" t="s">
        <v>2206</v>
      </c>
      <c r="J162" s="524" t="s">
        <v>385</v>
      </c>
      <c r="K162" s="205"/>
      <c r="L162" s="263" t="s">
        <v>109</v>
      </c>
      <c r="M162" s="268">
        <v>35216</v>
      </c>
      <c r="N162" s="268" t="s">
        <v>241</v>
      </c>
      <c r="O162" s="261" t="s">
        <v>3040</v>
      </c>
      <c r="P162" s="261" t="s">
        <v>2207</v>
      </c>
      <c r="Q162" s="264" t="str">
        <f t="shared" si="14"/>
        <v>（私立）</v>
      </c>
      <c r="R162" s="265" t="s">
        <v>82</v>
      </c>
      <c r="S162" s="205"/>
    </row>
    <row r="163" spans="1:20" s="250" customFormat="1" ht="50" customHeight="1" x14ac:dyDescent="0.2">
      <c r="A163" s="489" t="s">
        <v>1537</v>
      </c>
      <c r="B163" s="521" t="s">
        <v>646</v>
      </c>
      <c r="C163" s="521" t="s">
        <v>2779</v>
      </c>
      <c r="D163" s="303" t="s">
        <v>3854</v>
      </c>
      <c r="E163" s="522" t="str">
        <f t="shared" ref="E163" si="20">N163&amp;O163</f>
        <v>大島郡周防大島町油良1020</v>
      </c>
      <c r="F163" s="522" t="s">
        <v>494</v>
      </c>
      <c r="G163" s="523">
        <v>40634</v>
      </c>
      <c r="H163" s="290">
        <v>50</v>
      </c>
      <c r="I163" s="522" t="s">
        <v>723</v>
      </c>
      <c r="J163" s="524" t="s">
        <v>304</v>
      </c>
      <c r="K163" s="262"/>
      <c r="L163" s="263" t="s">
        <v>109</v>
      </c>
      <c r="M163" s="270">
        <v>35305</v>
      </c>
      <c r="N163" s="261" t="s">
        <v>374</v>
      </c>
      <c r="O163" s="261" t="s">
        <v>208</v>
      </c>
      <c r="P163" s="261" t="s">
        <v>1538</v>
      </c>
      <c r="Q163" s="264" t="str">
        <f t="shared" si="14"/>
        <v>（私立）</v>
      </c>
      <c r="R163" s="265" t="s">
        <v>80</v>
      </c>
      <c r="S163" s="205"/>
    </row>
    <row r="164" spans="1:20" s="250" customFormat="1" ht="42.75" customHeight="1" x14ac:dyDescent="0.2">
      <c r="A164" s="489" t="s">
        <v>514</v>
      </c>
      <c r="B164" s="521" t="s">
        <v>625</v>
      </c>
      <c r="C164" s="521" t="s">
        <v>3018</v>
      </c>
      <c r="D164" s="521" t="s">
        <v>2873</v>
      </c>
      <c r="E164" s="522" t="str">
        <f t="shared" si="19"/>
        <v>大島郡周防大島町西屋代2595-1</v>
      </c>
      <c r="F164" s="522" t="s">
        <v>495</v>
      </c>
      <c r="G164" s="523" t="s">
        <v>303</v>
      </c>
      <c r="H164" s="290">
        <v>36</v>
      </c>
      <c r="I164" s="522" t="s">
        <v>724</v>
      </c>
      <c r="J164" s="524" t="s">
        <v>385</v>
      </c>
      <c r="K164" s="262"/>
      <c r="L164" s="263" t="s">
        <v>109</v>
      </c>
      <c r="M164" s="270">
        <v>35305</v>
      </c>
      <c r="N164" s="261" t="s">
        <v>374</v>
      </c>
      <c r="O164" s="261" t="s">
        <v>3041</v>
      </c>
      <c r="P164" s="261" t="s">
        <v>1539</v>
      </c>
      <c r="Q164" s="264" t="str">
        <f t="shared" si="14"/>
        <v>（私立）</v>
      </c>
      <c r="R164" s="265" t="s">
        <v>80</v>
      </c>
      <c r="S164" s="205"/>
    </row>
    <row r="165" spans="1:20" s="250" customFormat="1" ht="54.75" customHeight="1" x14ac:dyDescent="0.2">
      <c r="A165" s="489" t="s">
        <v>274</v>
      </c>
      <c r="B165" s="521" t="s">
        <v>626</v>
      </c>
      <c r="C165" s="521" t="s">
        <v>932</v>
      </c>
      <c r="D165" s="521" t="s">
        <v>3881</v>
      </c>
      <c r="E165" s="522" t="str">
        <f t="shared" si="19"/>
        <v>熊毛郡田布施町大字川西字宮川1167</v>
      </c>
      <c r="F165" s="522" t="s">
        <v>496</v>
      </c>
      <c r="G165" s="523">
        <v>39173</v>
      </c>
      <c r="H165" s="290">
        <v>80</v>
      </c>
      <c r="I165" s="522" t="s">
        <v>725</v>
      </c>
      <c r="J165" s="524" t="s">
        <v>304</v>
      </c>
      <c r="K165" s="262"/>
      <c r="L165" s="263" t="s">
        <v>109</v>
      </c>
      <c r="M165" s="261">
        <v>35343</v>
      </c>
      <c r="N165" s="261" t="s">
        <v>375</v>
      </c>
      <c r="O165" s="261" t="s">
        <v>3042</v>
      </c>
      <c r="P165" s="261" t="s">
        <v>126</v>
      </c>
      <c r="Q165" s="264" t="str">
        <f t="shared" si="14"/>
        <v>（私立）</v>
      </c>
      <c r="R165" s="265" t="s">
        <v>80</v>
      </c>
      <c r="S165" s="205"/>
    </row>
    <row r="166" spans="1:20" s="250" customFormat="1" ht="42" customHeight="1" x14ac:dyDescent="0.2">
      <c r="A166" s="489" t="s">
        <v>209</v>
      </c>
      <c r="B166" s="521" t="s">
        <v>1540</v>
      </c>
      <c r="C166" s="521" t="s">
        <v>4116</v>
      </c>
      <c r="D166" s="521" t="s">
        <v>3851</v>
      </c>
      <c r="E166" s="522" t="str">
        <f t="shared" si="19"/>
        <v>熊毛郡田布施町宿井406番地</v>
      </c>
      <c r="F166" s="522" t="s">
        <v>497</v>
      </c>
      <c r="G166" s="523">
        <v>39904</v>
      </c>
      <c r="H166" s="290">
        <v>10</v>
      </c>
      <c r="I166" s="522" t="s">
        <v>726</v>
      </c>
      <c r="J166" s="524" t="s">
        <v>304</v>
      </c>
      <c r="K166" s="262"/>
      <c r="L166" s="263" t="s">
        <v>109</v>
      </c>
      <c r="M166" s="277">
        <v>35343</v>
      </c>
      <c r="N166" s="261" t="s">
        <v>375</v>
      </c>
      <c r="O166" s="261" t="s">
        <v>3043</v>
      </c>
      <c r="P166" s="261" t="s">
        <v>1541</v>
      </c>
      <c r="Q166" s="264" t="str">
        <f t="shared" si="14"/>
        <v>（私立）</v>
      </c>
      <c r="R166" s="265" t="s">
        <v>80</v>
      </c>
      <c r="S166" s="205"/>
    </row>
    <row r="167" spans="1:20" s="250" customFormat="1" ht="42" customHeight="1" x14ac:dyDescent="0.2">
      <c r="A167" s="489" t="s">
        <v>267</v>
      </c>
      <c r="B167" s="521" t="s">
        <v>1542</v>
      </c>
      <c r="C167" s="521" t="s">
        <v>932</v>
      </c>
      <c r="D167" s="521" t="s">
        <v>1697</v>
      </c>
      <c r="E167" s="522" t="str">
        <f t="shared" si="19"/>
        <v>熊毛郡田布施町大字川西1144</v>
      </c>
      <c r="F167" s="522" t="s">
        <v>496</v>
      </c>
      <c r="G167" s="523">
        <v>40634</v>
      </c>
      <c r="H167" s="290">
        <v>60</v>
      </c>
      <c r="I167" s="522" t="s">
        <v>725</v>
      </c>
      <c r="J167" s="524" t="s">
        <v>304</v>
      </c>
      <c r="K167" s="262"/>
      <c r="L167" s="263" t="s">
        <v>109</v>
      </c>
      <c r="M167" s="268">
        <v>35343</v>
      </c>
      <c r="N167" s="261" t="s">
        <v>375</v>
      </c>
      <c r="O167" s="261" t="s">
        <v>3044</v>
      </c>
      <c r="P167" s="261" t="s">
        <v>1543</v>
      </c>
      <c r="Q167" s="266" t="str">
        <f t="shared" si="14"/>
        <v>（私立）</v>
      </c>
      <c r="R167" s="267" t="s">
        <v>80</v>
      </c>
      <c r="S167" s="206"/>
    </row>
    <row r="168" spans="1:20" s="250" customFormat="1" ht="42" customHeight="1" x14ac:dyDescent="0.2">
      <c r="A168" s="293" t="s">
        <v>275</v>
      </c>
      <c r="B168" s="295" t="s">
        <v>626</v>
      </c>
      <c r="C168" s="295" t="s">
        <v>932</v>
      </c>
      <c r="D168" s="295" t="s">
        <v>3880</v>
      </c>
      <c r="E168" s="296" t="str">
        <f t="shared" si="19"/>
        <v>熊毛郡田布施町大字川西字宮川1167</v>
      </c>
      <c r="F168" s="296" t="s">
        <v>496</v>
      </c>
      <c r="G168" s="297">
        <v>40634</v>
      </c>
      <c r="H168" s="304">
        <v>50</v>
      </c>
      <c r="I168" s="296" t="s">
        <v>725</v>
      </c>
      <c r="J168" s="305" t="s">
        <v>304</v>
      </c>
      <c r="K168" s="262"/>
      <c r="L168" s="263" t="s">
        <v>109</v>
      </c>
      <c r="M168" s="268">
        <v>35343</v>
      </c>
      <c r="N168" s="261" t="s">
        <v>375</v>
      </c>
      <c r="O168" s="261" t="s">
        <v>3042</v>
      </c>
      <c r="P168" s="261" t="s">
        <v>1889</v>
      </c>
      <c r="Q168" s="266" t="str">
        <f t="shared" si="14"/>
        <v>（私立）</v>
      </c>
      <c r="R168" s="267" t="s">
        <v>80</v>
      </c>
      <c r="S168" s="206"/>
    </row>
    <row r="169" spans="1:20" s="250" customFormat="1" ht="42" customHeight="1" x14ac:dyDescent="0.2">
      <c r="A169" s="489" t="s">
        <v>1056</v>
      </c>
      <c r="B169" s="521" t="s">
        <v>1057</v>
      </c>
      <c r="C169" s="521" t="s">
        <v>1058</v>
      </c>
      <c r="D169" s="521" t="s">
        <v>1059</v>
      </c>
      <c r="E169" s="522" t="str">
        <f t="shared" si="19"/>
        <v>熊毛郡田布施町大字麻郷1688-3</v>
      </c>
      <c r="F169" s="522" t="s">
        <v>1544</v>
      </c>
      <c r="G169" s="523">
        <v>43101</v>
      </c>
      <c r="H169" s="290">
        <v>10</v>
      </c>
      <c r="I169" s="522" t="s">
        <v>1099</v>
      </c>
      <c r="J169" s="513"/>
      <c r="K169" s="262"/>
      <c r="L169" s="263" t="s">
        <v>109</v>
      </c>
      <c r="M169" s="268">
        <v>35343</v>
      </c>
      <c r="N169" s="261" t="s">
        <v>375</v>
      </c>
      <c r="O169" s="261" t="s">
        <v>3045</v>
      </c>
      <c r="P169" s="261" t="s">
        <v>1545</v>
      </c>
      <c r="Q169" s="266" t="str">
        <f t="shared" si="14"/>
        <v>（私立）</v>
      </c>
      <c r="R169" s="265" t="s">
        <v>82</v>
      </c>
      <c r="S169" s="206"/>
    </row>
    <row r="170" spans="1:20" s="252" customFormat="1" ht="42" customHeight="1" x14ac:dyDescent="0.2">
      <c r="A170" s="172" t="s">
        <v>1890</v>
      </c>
      <c r="B170" s="173" t="s">
        <v>1891</v>
      </c>
      <c r="C170" s="173" t="s">
        <v>1892</v>
      </c>
      <c r="D170" s="173" t="s">
        <v>3046</v>
      </c>
      <c r="E170" s="174" t="str">
        <f t="shared" si="19"/>
        <v>熊毛郡田布施町大字波野2220-3</v>
      </c>
      <c r="F170" s="174" t="s">
        <v>1893</v>
      </c>
      <c r="G170" s="175">
        <v>44044</v>
      </c>
      <c r="H170" s="176">
        <v>20</v>
      </c>
      <c r="I170" s="174" t="s">
        <v>1894</v>
      </c>
      <c r="J170" s="177"/>
      <c r="K170" s="262"/>
      <c r="L170" s="279" t="s">
        <v>109</v>
      </c>
      <c r="M170" s="280">
        <v>35343</v>
      </c>
      <c r="N170" s="278" t="s">
        <v>375</v>
      </c>
      <c r="O170" s="278" t="s">
        <v>3047</v>
      </c>
      <c r="P170" s="278" t="s">
        <v>1895</v>
      </c>
      <c r="Q170" s="281" t="str">
        <f t="shared" si="14"/>
        <v>（私立）</v>
      </c>
      <c r="R170" s="282" t="s">
        <v>82</v>
      </c>
      <c r="S170" s="233"/>
      <c r="T170" s="250"/>
    </row>
    <row r="171" spans="1:20" s="252" customFormat="1" ht="42" customHeight="1" x14ac:dyDescent="0.2">
      <c r="A171" s="82">
        <f>COUNTA(A9:A170)</f>
        <v>162</v>
      </c>
      <c r="B171" s="83"/>
      <c r="C171" s="83"/>
      <c r="D171" s="83"/>
      <c r="E171" s="83"/>
      <c r="F171" s="83"/>
      <c r="G171" s="83"/>
      <c r="H171" s="82">
        <f>SUM(H9:H170)</f>
        <v>4739</v>
      </c>
      <c r="I171" s="83"/>
      <c r="J171" s="83"/>
      <c r="K171" s="233"/>
      <c r="L171" s="233"/>
      <c r="M171" s="233"/>
      <c r="N171" s="233"/>
      <c r="O171" s="233"/>
      <c r="P171" s="233"/>
      <c r="Q171" s="233"/>
      <c r="R171" s="233"/>
      <c r="S171" s="233"/>
      <c r="T171" s="250"/>
    </row>
    <row r="172" spans="1:20" s="252" customFormat="1" ht="42" customHeight="1" thickBot="1" x14ac:dyDescent="0.25">
      <c r="A172" s="210" t="s">
        <v>88</v>
      </c>
      <c r="B172" s="516"/>
      <c r="C172" s="211" t="s">
        <v>89</v>
      </c>
      <c r="D172" s="516"/>
      <c r="E172" s="516"/>
      <c r="F172" s="516"/>
      <c r="G172" s="516"/>
      <c r="H172" s="210" t="s">
        <v>90</v>
      </c>
      <c r="I172" s="516"/>
      <c r="J172" s="516"/>
      <c r="K172" s="233"/>
      <c r="L172" s="233"/>
      <c r="M172" s="233"/>
      <c r="N172" s="233"/>
      <c r="O172" s="248" t="s">
        <v>91</v>
      </c>
      <c r="P172" s="233"/>
      <c r="Q172" s="233"/>
      <c r="R172" s="233"/>
      <c r="S172" s="208"/>
      <c r="T172" s="250"/>
    </row>
    <row r="173" spans="1:20" s="233" customFormat="1" ht="13.5" thickTop="1" x14ac:dyDescent="0.2">
      <c r="A173" s="516"/>
      <c r="B173" s="516"/>
      <c r="C173" s="212" t="s">
        <v>92</v>
      </c>
      <c r="D173" s="213">
        <f t="shared" ref="D173:D185" si="21">COUNTIF($N$9:$N$170,C173)</f>
        <v>34</v>
      </c>
      <c r="E173" s="516"/>
      <c r="F173" s="516"/>
      <c r="G173" s="516"/>
      <c r="H173" s="516"/>
      <c r="I173" s="516"/>
      <c r="J173" s="516"/>
      <c r="K173" s="208"/>
      <c r="L173" s="208"/>
      <c r="M173" s="208"/>
      <c r="N173" s="208"/>
      <c r="O173" s="214"/>
      <c r="P173" s="215" t="s">
        <v>75</v>
      </c>
      <c r="Q173" s="215" t="s">
        <v>84</v>
      </c>
      <c r="R173" s="216" t="s">
        <v>64</v>
      </c>
      <c r="S173" s="208"/>
      <c r="T173" s="250"/>
    </row>
    <row r="174" spans="1:20" s="233" customFormat="1" x14ac:dyDescent="0.2">
      <c r="A174" s="516"/>
      <c r="B174" s="516"/>
      <c r="C174" s="217" t="s">
        <v>69</v>
      </c>
      <c r="D174" s="218">
        <f t="shared" si="21"/>
        <v>22</v>
      </c>
      <c r="E174" s="516"/>
      <c r="F174" s="516"/>
      <c r="G174" s="516"/>
      <c r="H174" s="516"/>
      <c r="I174" s="516"/>
      <c r="J174" s="516"/>
      <c r="K174" s="208"/>
      <c r="L174" s="208"/>
      <c r="M174" s="208"/>
      <c r="N174" s="208"/>
      <c r="O174" s="616" t="s">
        <v>86</v>
      </c>
      <c r="P174" s="219" t="s">
        <v>76</v>
      </c>
      <c r="Q174" s="219">
        <f t="shared" ref="Q174:Q181" si="22">COUNTIF($R$9:$R$170,P174)</f>
        <v>0</v>
      </c>
      <c r="R174" s="220">
        <f t="shared" ref="R174:R181" si="23">SUMIF($R$9:$R$170,P174,$H$9:$H$170)</f>
        <v>0</v>
      </c>
      <c r="S174" s="208"/>
    </row>
    <row r="175" spans="1:20" x14ac:dyDescent="0.2">
      <c r="A175" s="516"/>
      <c r="B175" s="516"/>
      <c r="C175" s="217" t="s">
        <v>93</v>
      </c>
      <c r="D175" s="218">
        <f t="shared" si="21"/>
        <v>24</v>
      </c>
      <c r="E175" s="516"/>
      <c r="F175" s="516"/>
      <c r="G175" s="516"/>
      <c r="H175" s="516"/>
      <c r="I175" s="516"/>
      <c r="J175" s="516"/>
      <c r="O175" s="617"/>
      <c r="P175" s="219" t="s">
        <v>77</v>
      </c>
      <c r="Q175" s="219">
        <f t="shared" si="22"/>
        <v>0</v>
      </c>
      <c r="R175" s="220">
        <f t="shared" si="23"/>
        <v>0</v>
      </c>
    </row>
    <row r="176" spans="1:20" x14ac:dyDescent="0.2">
      <c r="A176" s="516"/>
      <c r="B176" s="516"/>
      <c r="C176" s="217" t="s">
        <v>71</v>
      </c>
      <c r="D176" s="218">
        <f t="shared" si="21"/>
        <v>6</v>
      </c>
      <c r="E176" s="516"/>
      <c r="F176" s="516"/>
      <c r="G176" s="516"/>
      <c r="H176" s="516"/>
      <c r="I176" s="516"/>
      <c r="J176" s="516"/>
      <c r="O176" s="617"/>
      <c r="P176" s="219" t="s">
        <v>78</v>
      </c>
      <c r="Q176" s="219">
        <f t="shared" si="22"/>
        <v>8</v>
      </c>
      <c r="R176" s="220">
        <f t="shared" si="23"/>
        <v>247</v>
      </c>
    </row>
    <row r="177" spans="1:18" ht="13.5" thickBot="1" x14ac:dyDescent="0.25">
      <c r="A177" s="516"/>
      <c r="B177" s="516"/>
      <c r="C177" s="217" t="s">
        <v>94</v>
      </c>
      <c r="D177" s="218">
        <f t="shared" si="21"/>
        <v>19</v>
      </c>
      <c r="E177" s="516"/>
      <c r="F177" s="516"/>
      <c r="G177" s="516"/>
      <c r="H177" s="516"/>
      <c r="I177" s="516"/>
      <c r="J177" s="516"/>
      <c r="O177" s="618"/>
      <c r="P177" s="221" t="s">
        <v>79</v>
      </c>
      <c r="Q177" s="221">
        <f t="shared" si="22"/>
        <v>1</v>
      </c>
      <c r="R177" s="222">
        <f t="shared" si="23"/>
        <v>5</v>
      </c>
    </row>
    <row r="178" spans="1:18" ht="13.5" thickTop="1" x14ac:dyDescent="0.2">
      <c r="A178" s="516"/>
      <c r="B178" s="516"/>
      <c r="C178" s="217" t="s">
        <v>95</v>
      </c>
      <c r="D178" s="218">
        <f t="shared" si="21"/>
        <v>5</v>
      </c>
      <c r="E178" s="516"/>
      <c r="F178" s="516"/>
      <c r="G178" s="516"/>
      <c r="H178" s="516"/>
      <c r="I178" s="516"/>
      <c r="J178" s="516"/>
      <c r="O178" s="617" t="s">
        <v>87</v>
      </c>
      <c r="P178" s="223" t="s">
        <v>80</v>
      </c>
      <c r="Q178" s="223">
        <f t="shared" si="22"/>
        <v>98</v>
      </c>
      <c r="R178" s="224">
        <f t="shared" si="23"/>
        <v>3402</v>
      </c>
    </row>
    <row r="179" spans="1:18" x14ac:dyDescent="0.2">
      <c r="A179" s="516"/>
      <c r="B179" s="516"/>
      <c r="C179" s="217" t="s">
        <v>72</v>
      </c>
      <c r="D179" s="218">
        <f t="shared" si="21"/>
        <v>11</v>
      </c>
      <c r="E179" s="516"/>
      <c r="F179" s="516"/>
      <c r="G179" s="516"/>
      <c r="H179" s="516"/>
      <c r="I179" s="516"/>
      <c r="J179" s="516"/>
      <c r="O179" s="617"/>
      <c r="P179" s="219" t="s">
        <v>81</v>
      </c>
      <c r="Q179" s="219">
        <f t="shared" si="22"/>
        <v>0</v>
      </c>
      <c r="R179" s="220">
        <f t="shared" si="23"/>
        <v>0</v>
      </c>
    </row>
    <row r="180" spans="1:18" x14ac:dyDescent="0.2">
      <c r="A180" s="516"/>
      <c r="B180" s="516"/>
      <c r="C180" s="217" t="s">
        <v>96</v>
      </c>
      <c r="D180" s="218">
        <f t="shared" si="21"/>
        <v>7</v>
      </c>
      <c r="E180" s="516"/>
      <c r="F180" s="516"/>
      <c r="G180" s="516"/>
      <c r="H180" s="516"/>
      <c r="I180" s="516"/>
      <c r="J180" s="516"/>
      <c r="O180" s="617"/>
      <c r="P180" s="219" t="s">
        <v>82</v>
      </c>
      <c r="Q180" s="219">
        <f t="shared" si="22"/>
        <v>55</v>
      </c>
      <c r="R180" s="220">
        <f t="shared" si="23"/>
        <v>1085</v>
      </c>
    </row>
    <row r="181" spans="1:18" ht="13.5" thickBot="1" x14ac:dyDescent="0.25">
      <c r="A181" s="516"/>
      <c r="B181" s="516"/>
      <c r="C181" s="217" t="s">
        <v>70</v>
      </c>
      <c r="D181" s="218">
        <f t="shared" si="21"/>
        <v>4</v>
      </c>
      <c r="E181" s="516"/>
      <c r="F181" s="516"/>
      <c r="G181" s="516"/>
      <c r="H181" s="516"/>
      <c r="I181" s="516"/>
      <c r="J181" s="516"/>
      <c r="O181" s="619"/>
      <c r="P181" s="225" t="s">
        <v>83</v>
      </c>
      <c r="Q181" s="225">
        <f t="shared" si="22"/>
        <v>0</v>
      </c>
      <c r="R181" s="226">
        <f t="shared" si="23"/>
        <v>0</v>
      </c>
    </row>
    <row r="182" spans="1:18" ht="13.5" thickTop="1" x14ac:dyDescent="0.2">
      <c r="A182" s="516"/>
      <c r="B182" s="516"/>
      <c r="C182" s="217" t="s">
        <v>97</v>
      </c>
      <c r="D182" s="218">
        <f t="shared" si="21"/>
        <v>2</v>
      </c>
      <c r="E182" s="516"/>
      <c r="F182" s="516"/>
      <c r="G182" s="516"/>
      <c r="H182" s="516"/>
      <c r="I182" s="516"/>
      <c r="J182" s="516"/>
      <c r="Q182" s="227">
        <f>SUM(Q174:Q181)</f>
        <v>162</v>
      </c>
      <c r="R182" s="227">
        <f>SUM(R174:R181)</f>
        <v>4739</v>
      </c>
    </row>
    <row r="183" spans="1:18" x14ac:dyDescent="0.2">
      <c r="A183" s="516"/>
      <c r="B183" s="516"/>
      <c r="C183" s="217" t="s">
        <v>98</v>
      </c>
      <c r="D183" s="218">
        <f t="shared" si="21"/>
        <v>2</v>
      </c>
      <c r="E183" s="516"/>
      <c r="F183" s="516"/>
      <c r="G183" s="516"/>
      <c r="H183" s="516"/>
      <c r="I183" s="516"/>
      <c r="J183" s="516"/>
    </row>
    <row r="184" spans="1:18" x14ac:dyDescent="0.2">
      <c r="A184" s="516"/>
      <c r="B184" s="516"/>
      <c r="C184" s="217" t="s">
        <v>99</v>
      </c>
      <c r="D184" s="218">
        <f t="shared" si="21"/>
        <v>12</v>
      </c>
      <c r="E184" s="516"/>
      <c r="F184" s="516"/>
      <c r="G184" s="516"/>
      <c r="H184" s="516"/>
      <c r="I184" s="516"/>
      <c r="J184" s="516"/>
    </row>
    <row r="185" spans="1:18" ht="13.5" thickBot="1" x14ac:dyDescent="0.25">
      <c r="A185" s="516"/>
      <c r="B185" s="516"/>
      <c r="C185" s="533" t="s">
        <v>100</v>
      </c>
      <c r="D185" s="228">
        <f t="shared" si="21"/>
        <v>6</v>
      </c>
      <c r="E185" s="516"/>
      <c r="F185" s="516"/>
      <c r="G185" s="516"/>
      <c r="H185" s="516"/>
      <c r="I185" s="516"/>
      <c r="J185" s="516"/>
    </row>
    <row r="186" spans="1:18" ht="14" thickTop="1" thickBot="1" x14ac:dyDescent="0.25">
      <c r="A186" s="516"/>
      <c r="B186" s="516"/>
      <c r="C186" s="229" t="s">
        <v>101</v>
      </c>
      <c r="D186" s="230">
        <f>SUM(D173:D185)</f>
        <v>154</v>
      </c>
      <c r="E186" s="516"/>
      <c r="F186" s="516"/>
      <c r="G186" s="516"/>
      <c r="H186" s="516"/>
      <c r="I186" s="516"/>
      <c r="J186" s="516"/>
    </row>
    <row r="187" spans="1:18" ht="13.5" thickTop="1" x14ac:dyDescent="0.2">
      <c r="A187" s="516"/>
      <c r="B187" s="516"/>
      <c r="C187" s="231" t="s">
        <v>379</v>
      </c>
      <c r="D187" s="232">
        <f t="shared" ref="D187:D195" si="24">COUNTIF($N$9:$N$170,C187)</f>
        <v>2</v>
      </c>
      <c r="E187" s="516"/>
      <c r="F187" s="516"/>
      <c r="G187" s="516"/>
      <c r="H187" s="516"/>
      <c r="I187" s="516"/>
      <c r="J187" s="516"/>
    </row>
    <row r="188" spans="1:18" x14ac:dyDescent="0.2">
      <c r="A188" s="516"/>
      <c r="B188" s="516"/>
      <c r="C188" s="217" t="s">
        <v>380</v>
      </c>
      <c r="D188" s="218">
        <f t="shared" si="24"/>
        <v>0</v>
      </c>
      <c r="E188" s="516"/>
      <c r="F188" s="516"/>
      <c r="G188" s="516"/>
      <c r="H188" s="516"/>
      <c r="I188" s="516"/>
      <c r="J188" s="516"/>
    </row>
    <row r="189" spans="1:18" x14ac:dyDescent="0.2">
      <c r="A189" s="516"/>
      <c r="B189" s="516"/>
      <c r="C189" s="217" t="s">
        <v>381</v>
      </c>
      <c r="D189" s="218">
        <f t="shared" si="24"/>
        <v>0</v>
      </c>
      <c r="E189" s="516"/>
      <c r="F189" s="516"/>
      <c r="G189" s="516"/>
      <c r="H189" s="516"/>
      <c r="I189" s="516"/>
      <c r="J189" s="516"/>
    </row>
    <row r="190" spans="1:18" x14ac:dyDescent="0.2">
      <c r="A190" s="516"/>
      <c r="B190" s="516"/>
      <c r="C190" s="217" t="s">
        <v>382</v>
      </c>
      <c r="D190" s="218">
        <f t="shared" si="24"/>
        <v>6</v>
      </c>
      <c r="E190" s="516"/>
      <c r="F190" s="516"/>
      <c r="G190" s="516"/>
      <c r="H190" s="516"/>
      <c r="I190" s="516"/>
      <c r="J190" s="516"/>
    </row>
    <row r="191" spans="1:18" x14ac:dyDescent="0.2">
      <c r="A191" s="516"/>
      <c r="B191" s="516"/>
      <c r="C191" s="217" t="s">
        <v>383</v>
      </c>
      <c r="D191" s="218">
        <f t="shared" si="24"/>
        <v>0</v>
      </c>
      <c r="E191" s="516"/>
      <c r="F191" s="516"/>
      <c r="G191" s="516"/>
      <c r="H191" s="516"/>
      <c r="I191" s="516"/>
      <c r="J191" s="516"/>
    </row>
    <row r="192" spans="1:18" x14ac:dyDescent="0.2">
      <c r="A192" s="516"/>
      <c r="B192" s="516"/>
      <c r="C192" s="217" t="s">
        <v>102</v>
      </c>
      <c r="D192" s="218">
        <f t="shared" si="24"/>
        <v>0</v>
      </c>
      <c r="E192" s="516"/>
      <c r="F192" s="516"/>
      <c r="G192" s="516"/>
      <c r="H192" s="516"/>
      <c r="I192" s="516"/>
      <c r="J192" s="516"/>
    </row>
    <row r="193" spans="1:10" x14ac:dyDescent="0.2">
      <c r="A193" s="516"/>
      <c r="B193" s="516"/>
      <c r="C193" s="217" t="s">
        <v>103</v>
      </c>
      <c r="D193" s="218">
        <f t="shared" si="24"/>
        <v>0</v>
      </c>
      <c r="E193" s="516"/>
      <c r="F193" s="516"/>
      <c r="G193" s="516"/>
      <c r="H193" s="516"/>
      <c r="I193" s="516"/>
      <c r="J193" s="516"/>
    </row>
    <row r="194" spans="1:10" x14ac:dyDescent="0.2">
      <c r="A194" s="516"/>
      <c r="B194" s="516"/>
      <c r="C194" s="217" t="s">
        <v>384</v>
      </c>
      <c r="D194" s="218">
        <f t="shared" si="24"/>
        <v>0</v>
      </c>
      <c r="E194" s="516"/>
      <c r="F194" s="516"/>
      <c r="G194" s="516"/>
      <c r="H194" s="516"/>
      <c r="I194" s="516"/>
      <c r="J194" s="516"/>
    </row>
    <row r="195" spans="1:10" ht="13.5" thickBot="1" x14ac:dyDescent="0.25">
      <c r="A195" s="516"/>
      <c r="B195" s="516"/>
      <c r="C195" s="533" t="s">
        <v>104</v>
      </c>
      <c r="D195" s="228">
        <f t="shared" si="24"/>
        <v>0</v>
      </c>
      <c r="E195" s="516"/>
      <c r="F195" s="516"/>
      <c r="G195" s="516"/>
      <c r="H195" s="516"/>
      <c r="I195" s="516"/>
      <c r="J195" s="516"/>
    </row>
    <row r="196" spans="1:10" ht="14" thickTop="1" thickBot="1" x14ac:dyDescent="0.25">
      <c r="A196" s="516"/>
      <c r="B196" s="516"/>
      <c r="C196" s="229" t="s">
        <v>105</v>
      </c>
      <c r="D196" s="230">
        <f>SUM(D187:D195)</f>
        <v>8</v>
      </c>
      <c r="E196" s="516"/>
      <c r="F196" s="516"/>
      <c r="G196" s="516"/>
      <c r="H196" s="516"/>
      <c r="I196" s="516"/>
      <c r="J196" s="516"/>
    </row>
    <row r="197" spans="1:10" ht="14" thickTop="1" thickBot="1" x14ac:dyDescent="0.25">
      <c r="A197" s="516"/>
      <c r="B197" s="516"/>
      <c r="C197" s="242" t="s">
        <v>106</v>
      </c>
      <c r="D197" s="243">
        <f>D186+D196</f>
        <v>162</v>
      </c>
      <c r="E197" s="516" t="str">
        <f>IF(D197=A171,"","おかしいぞ～？")</f>
        <v/>
      </c>
      <c r="F197" s="516"/>
      <c r="G197" s="516"/>
      <c r="H197" s="516"/>
      <c r="I197" s="516"/>
      <c r="J197" s="516"/>
    </row>
    <row r="198" spans="1:10" ht="13.5" thickTop="1" x14ac:dyDescent="0.2"/>
    <row r="204" spans="1:10" x14ac:dyDescent="0.2">
      <c r="I204" s="247"/>
    </row>
  </sheetData>
  <autoFilter ref="A8:S189" xr:uid="{00000000-0009-0000-0000-000001000000}"/>
  <mergeCells count="3">
    <mergeCell ref="B4:D4"/>
    <mergeCell ref="O174:O177"/>
    <mergeCell ref="O178:O181"/>
  </mergeCells>
  <phoneticPr fontId="3"/>
  <dataValidations count="2">
    <dataValidation type="list" allowBlank="1" showInputMessage="1" showErrorMessage="1" sqref="R135:R140 R65 R92 R116 R94:R98 R101 R49 R151 R104 R169 R163:R166 R81:R82 R157 R71:R72 R119:R122 R124:R126 R143:R146 R148:R149 R161 R107 R78:R79 R84:R85 R9:R19 R62 R111:R113 R87:R90 R128 R22:R44" xr:uid="{FADFFF84-2D87-4A31-A1D9-20EB42B9DCC7}">
      <formula1>#REF!</formula1>
    </dataValidation>
    <dataValidation type="list" allowBlank="1" showInputMessage="1" showErrorMessage="1" sqref="R66:R70 R93 R133:R134 R108:R110 R150 R102:R103 R117:R118 R80 R83 R91 R123 R147 R141:R142 R167:R168 R45:R48 R99:R100 R73:R77 R162 R170 R152:R156 R63:R64 R86 R158:R160 R20:R21 R105:R106 R114:R115 R129:R132 R50:R61 R127" xr:uid="{FD46A8B8-BD41-477B-9EE3-DB8B7AC486AB}">
      <formula1>#REF!</formula1>
    </dataValidation>
  </dataValidations>
  <printOptions horizontalCentered="1"/>
  <pageMargins left="1" right="1" top="1" bottom="1" header="0.5" footer="0.5"/>
  <pageSetup paperSize="9" scale="70" firstPageNumber="98" fitToHeight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7"/>
  <sheetViews>
    <sheetView view="pageBreakPreview" zoomScale="65" zoomScaleNormal="100" zoomScaleSheetLayoutView="70" workbookViewId="0">
      <pane xSplit="2" topLeftCell="C1" activePane="topRight" state="frozen"/>
      <selection activeCell="Q18" sqref="Q18"/>
      <selection pane="topRight" activeCell="Q18" sqref="Q18"/>
    </sheetView>
  </sheetViews>
  <sheetFormatPr defaultColWidth="39.36328125" defaultRowHeight="13" x14ac:dyDescent="0.2"/>
  <cols>
    <col min="1" max="1" width="13.36328125" style="1" customWidth="1"/>
    <col min="2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2.36328125" style="1" customWidth="1"/>
    <col min="8" max="8" width="5" style="1" customWidth="1"/>
    <col min="9" max="9" width="8.08984375" style="1" customWidth="1"/>
    <col min="10" max="10" width="5.08984375" style="1" customWidth="1"/>
    <col min="11" max="11" width="7.36328125" style="1" bestFit="1" customWidth="1"/>
    <col min="12" max="13" width="10.36328125" style="1" bestFit="1" customWidth="1"/>
    <col min="14" max="14" width="18.90625" style="1" bestFit="1" customWidth="1"/>
    <col min="15" max="15" width="39.36328125" style="1" customWidth="1"/>
    <col min="16" max="16" width="9" style="1" customWidth="1"/>
    <col min="17" max="17" width="12.26953125" style="1" bestFit="1" customWidth="1"/>
    <col min="18" max="18" width="11.7265625" style="1" customWidth="1"/>
    <col min="19" max="16384" width="39.36328125" style="1"/>
  </cols>
  <sheetData>
    <row r="1" spans="1:17" x14ac:dyDescent="0.2">
      <c r="A1" s="81"/>
    </row>
    <row r="2" spans="1:17" x14ac:dyDescent="0.2">
      <c r="A2" s="78" t="s">
        <v>515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">
      <c r="A3" s="79" t="s">
        <v>390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2">
      <c r="A4" s="49"/>
      <c r="B4" s="620" t="str">
        <f>"〔施設"&amp;C5&amp;"（公立"&amp;C6&amp;"、"&amp;"私立"&amp;C7&amp;"）"&amp;"  定員"&amp;E5&amp;"（公立"&amp;E6&amp;"、私立"&amp;E7&amp;"）〕"</f>
        <v>〔施設1（公立0、私立1）  定員20（公立0、私立20）〕</v>
      </c>
      <c r="C4" s="620"/>
      <c r="D4" s="2"/>
      <c r="E4" s="2" t="str">
        <f>IF(H10=E5,"","おかしいぞ～？")</f>
        <v/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48"/>
      <c r="B5" s="4" t="s">
        <v>84</v>
      </c>
      <c r="C5" s="5">
        <f>C6+C7</f>
        <v>1</v>
      </c>
      <c r="D5" s="6" t="s">
        <v>85</v>
      </c>
      <c r="E5" s="50">
        <f>E6+E7</f>
        <v>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"/>
      <c r="B6" s="4" t="s">
        <v>86</v>
      </c>
      <c r="C6" s="5">
        <f>COUNTIF($P$9:$P$9,B6)</f>
        <v>0</v>
      </c>
      <c r="D6" s="6" t="s">
        <v>86</v>
      </c>
      <c r="E6" s="50">
        <f>SUMIF($P$9:$P$9,D6,$H$9:$H$9)</f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/>
      <c r="B7" s="8" t="s">
        <v>87</v>
      </c>
      <c r="C7" s="9">
        <f>COUNTIF($P$9:$P$9,B7)</f>
        <v>1</v>
      </c>
      <c r="D7" s="10" t="s">
        <v>87</v>
      </c>
      <c r="E7" s="51">
        <f>SUMIF($P$9:$P$9,D7,$H$9:$H$9)</f>
        <v>20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42" customHeight="1" x14ac:dyDescent="0.2">
      <c r="A8" s="40" t="s">
        <v>58</v>
      </c>
      <c r="B8" s="41" t="s">
        <v>61</v>
      </c>
      <c r="C8" s="41" t="s">
        <v>62</v>
      </c>
      <c r="D8" s="52" t="s">
        <v>269</v>
      </c>
      <c r="E8" s="41" t="s">
        <v>73</v>
      </c>
      <c r="F8" s="42" t="s">
        <v>51</v>
      </c>
      <c r="G8" s="41" t="s">
        <v>63</v>
      </c>
      <c r="H8" s="41" t="s">
        <v>64</v>
      </c>
      <c r="I8" s="41" t="s">
        <v>60</v>
      </c>
      <c r="J8" s="43" t="s">
        <v>65</v>
      </c>
      <c r="K8" s="44" t="s">
        <v>66</v>
      </c>
      <c r="L8" s="45" t="s">
        <v>372</v>
      </c>
      <c r="M8" s="45" t="s">
        <v>329</v>
      </c>
      <c r="N8" s="46" t="s">
        <v>107</v>
      </c>
      <c r="O8" s="46" t="s">
        <v>59</v>
      </c>
      <c r="P8" s="45" t="s">
        <v>74</v>
      </c>
      <c r="Q8" s="47" t="s">
        <v>75</v>
      </c>
    </row>
    <row r="9" spans="1:17" ht="60" customHeight="1" x14ac:dyDescent="0.2">
      <c r="A9" s="156" t="s">
        <v>996</v>
      </c>
      <c r="B9" s="157" t="s">
        <v>997</v>
      </c>
      <c r="C9" s="157" t="s">
        <v>998</v>
      </c>
      <c r="D9" s="157" t="s">
        <v>1344</v>
      </c>
      <c r="E9" s="158" t="str">
        <f>M9&amp;N9</f>
        <v>下松市西柳三丁目４番２７号</v>
      </c>
      <c r="F9" s="158" t="s">
        <v>999</v>
      </c>
      <c r="G9" s="159">
        <v>42826</v>
      </c>
      <c r="H9" s="160">
        <v>20</v>
      </c>
      <c r="I9" s="158" t="s">
        <v>1000</v>
      </c>
      <c r="J9" s="161" t="s">
        <v>385</v>
      </c>
      <c r="K9" s="80" t="s">
        <v>179</v>
      </c>
      <c r="L9" s="12">
        <v>35207</v>
      </c>
      <c r="M9" s="12" t="s">
        <v>95</v>
      </c>
      <c r="N9" s="12" t="s">
        <v>1491</v>
      </c>
      <c r="O9" s="12" t="s">
        <v>1001</v>
      </c>
      <c r="P9" s="149" t="str">
        <f t="shared" ref="P9" si="0">IF(Q9="","",IF(OR(Q9="国",Q9="県",Q9="市町",Q9="組合その他"),"（公立）","（私立）"))</f>
        <v>（私立）</v>
      </c>
      <c r="Q9" s="13" t="s">
        <v>82</v>
      </c>
    </row>
    <row r="10" spans="1:17" x14ac:dyDescent="0.2">
      <c r="A10" s="14">
        <f>COUNTA(A9:A9)</f>
        <v>1</v>
      </c>
      <c r="H10" s="14">
        <f>SUM(H9:H9)</f>
        <v>20</v>
      </c>
    </row>
    <row r="11" spans="1:17" ht="13.5" thickBot="1" x14ac:dyDescent="0.25">
      <c r="A11" s="15" t="s">
        <v>88</v>
      </c>
      <c r="C11" s="16" t="s">
        <v>89</v>
      </c>
      <c r="H11" s="15" t="s">
        <v>90</v>
      </c>
      <c r="N11" s="16" t="s">
        <v>91</v>
      </c>
    </row>
    <row r="12" spans="1:17" ht="13.5" thickTop="1" x14ac:dyDescent="0.2">
      <c r="C12" s="17" t="s">
        <v>92</v>
      </c>
      <c r="D12" s="18">
        <f t="shared" ref="D12:D24" si="1">COUNTIF($M$9:$M$9,C12)</f>
        <v>0</v>
      </c>
      <c r="N12" s="19"/>
      <c r="O12" s="20" t="s">
        <v>75</v>
      </c>
      <c r="P12" s="20" t="s">
        <v>84</v>
      </c>
      <c r="Q12" s="21" t="s">
        <v>64</v>
      </c>
    </row>
    <row r="13" spans="1:17" x14ac:dyDescent="0.2">
      <c r="C13" s="22" t="s">
        <v>69</v>
      </c>
      <c r="D13" s="23">
        <f t="shared" si="1"/>
        <v>0</v>
      </c>
      <c r="N13" s="611" t="s">
        <v>86</v>
      </c>
      <c r="O13" s="24" t="s">
        <v>76</v>
      </c>
      <c r="P13" s="24" t="e">
        <f>COUNTIF(#REF!,O13)</f>
        <v>#REF!</v>
      </c>
      <c r="Q13" s="25" t="e">
        <f>SUMIF(#REF!,O13,#REF!)</f>
        <v>#REF!</v>
      </c>
    </row>
    <row r="14" spans="1:17" x14ac:dyDescent="0.2">
      <c r="C14" s="22" t="s">
        <v>93</v>
      </c>
      <c r="D14" s="23">
        <f t="shared" si="1"/>
        <v>0</v>
      </c>
      <c r="N14" s="612"/>
      <c r="O14" s="24" t="s">
        <v>77</v>
      </c>
      <c r="P14" s="24" t="e">
        <f>COUNTIF(#REF!,O14)</f>
        <v>#REF!</v>
      </c>
      <c r="Q14" s="25" t="e">
        <f>SUMIF(#REF!,O14,#REF!)</f>
        <v>#REF!</v>
      </c>
    </row>
    <row r="15" spans="1:17" x14ac:dyDescent="0.2">
      <c r="C15" s="22" t="s">
        <v>71</v>
      </c>
      <c r="D15" s="23">
        <f t="shared" si="1"/>
        <v>0</v>
      </c>
      <c r="N15" s="612"/>
      <c r="O15" s="24" t="s">
        <v>78</v>
      </c>
      <c r="P15" s="24" t="e">
        <f>COUNTIF(#REF!,O15)</f>
        <v>#REF!</v>
      </c>
      <c r="Q15" s="25" t="e">
        <f>SUMIF(#REF!,O15,#REF!)</f>
        <v>#REF!</v>
      </c>
    </row>
    <row r="16" spans="1:17" ht="13.5" thickBot="1" x14ac:dyDescent="0.25">
      <c r="C16" s="22" t="s">
        <v>94</v>
      </c>
      <c r="D16" s="23">
        <f t="shared" si="1"/>
        <v>0</v>
      </c>
      <c r="N16" s="613"/>
      <c r="O16" s="26" t="s">
        <v>79</v>
      </c>
      <c r="P16" s="26" t="e">
        <f>COUNTIF(#REF!,O16)</f>
        <v>#REF!</v>
      </c>
      <c r="Q16" s="27" t="e">
        <f>SUMIF(#REF!,O16,#REF!)</f>
        <v>#REF!</v>
      </c>
    </row>
    <row r="17" spans="3:17" ht="13.5" thickTop="1" x14ac:dyDescent="0.2">
      <c r="C17" s="22" t="s">
        <v>95</v>
      </c>
      <c r="D17" s="23">
        <f t="shared" si="1"/>
        <v>1</v>
      </c>
      <c r="N17" s="612" t="s">
        <v>87</v>
      </c>
      <c r="O17" s="28" t="s">
        <v>80</v>
      </c>
      <c r="P17" s="28" t="e">
        <f>COUNTIF(#REF!,O17)</f>
        <v>#REF!</v>
      </c>
      <c r="Q17" s="29" t="e">
        <f>SUMIF(#REF!,O17,#REF!)</f>
        <v>#REF!</v>
      </c>
    </row>
    <row r="18" spans="3:17" x14ac:dyDescent="0.2">
      <c r="C18" s="22" t="s">
        <v>72</v>
      </c>
      <c r="D18" s="23">
        <f t="shared" si="1"/>
        <v>0</v>
      </c>
      <c r="N18" s="612"/>
      <c r="O18" s="24" t="s">
        <v>81</v>
      </c>
      <c r="P18" s="24" t="e">
        <f>COUNTIF(#REF!,O18)</f>
        <v>#REF!</v>
      </c>
      <c r="Q18" s="25" t="e">
        <f>SUMIF(#REF!,O18,#REF!)</f>
        <v>#REF!</v>
      </c>
    </row>
    <row r="19" spans="3:17" x14ac:dyDescent="0.2">
      <c r="C19" s="22" t="s">
        <v>96</v>
      </c>
      <c r="D19" s="23">
        <f t="shared" si="1"/>
        <v>0</v>
      </c>
      <c r="N19" s="612"/>
      <c r="O19" s="24" t="s">
        <v>82</v>
      </c>
      <c r="P19" s="24">
        <f>COUNTIF($Q$9:$Q$9,O19)</f>
        <v>1</v>
      </c>
      <c r="Q19" s="25">
        <f>SUMIF($Q$9:$Q$9,O19,$H$9:$H$9)</f>
        <v>20</v>
      </c>
    </row>
    <row r="20" spans="3:17" ht="13.5" thickBot="1" x14ac:dyDescent="0.25">
      <c r="C20" s="22" t="s">
        <v>70</v>
      </c>
      <c r="D20" s="23">
        <f t="shared" si="1"/>
        <v>0</v>
      </c>
      <c r="N20" s="614"/>
      <c r="O20" s="30" t="s">
        <v>83</v>
      </c>
      <c r="P20" s="30" t="e">
        <f>COUNTIF(#REF!,O20)</f>
        <v>#REF!</v>
      </c>
      <c r="Q20" s="31" t="e">
        <f>SUMIF(#REF!,O20,#REF!)</f>
        <v>#REF!</v>
      </c>
    </row>
    <row r="21" spans="3:17" ht="13.5" thickTop="1" x14ac:dyDescent="0.2">
      <c r="C21" s="22" t="s">
        <v>97</v>
      </c>
      <c r="D21" s="23">
        <f t="shared" si="1"/>
        <v>0</v>
      </c>
      <c r="P21" s="32" t="e">
        <f>SUM(P13:P20)</f>
        <v>#REF!</v>
      </c>
      <c r="Q21" s="32" t="e">
        <f>SUM(Q13:Q20)</f>
        <v>#REF!</v>
      </c>
    </row>
    <row r="22" spans="3:17" x14ac:dyDescent="0.2">
      <c r="C22" s="22" t="s">
        <v>98</v>
      </c>
      <c r="D22" s="23">
        <f t="shared" si="1"/>
        <v>0</v>
      </c>
    </row>
    <row r="23" spans="3:17" x14ac:dyDescent="0.2">
      <c r="C23" s="22" t="s">
        <v>99</v>
      </c>
      <c r="D23" s="23">
        <f t="shared" si="1"/>
        <v>0</v>
      </c>
    </row>
    <row r="24" spans="3:17" ht="13.5" thickBot="1" x14ac:dyDescent="0.25">
      <c r="C24" s="169" t="s">
        <v>100</v>
      </c>
      <c r="D24" s="33">
        <f t="shared" si="1"/>
        <v>0</v>
      </c>
    </row>
    <row r="25" spans="3:17" ht="14" thickTop="1" thickBot="1" x14ac:dyDescent="0.25">
      <c r="C25" s="34" t="s">
        <v>101</v>
      </c>
      <c r="D25" s="35">
        <f>SUM(D12:D24)</f>
        <v>1</v>
      </c>
    </row>
    <row r="26" spans="3:17" ht="13.5" thickTop="1" x14ac:dyDescent="0.2">
      <c r="C26" s="36" t="s">
        <v>379</v>
      </c>
      <c r="D26" s="37">
        <f t="shared" ref="D26:D34" si="2">COUNTIF($M$9:$M$9,C26)</f>
        <v>0</v>
      </c>
    </row>
    <row r="27" spans="3:17" x14ac:dyDescent="0.2">
      <c r="C27" s="22" t="s">
        <v>380</v>
      </c>
      <c r="D27" s="23">
        <f t="shared" si="2"/>
        <v>0</v>
      </c>
    </row>
    <row r="28" spans="3:17" x14ac:dyDescent="0.2">
      <c r="C28" s="22" t="s">
        <v>381</v>
      </c>
      <c r="D28" s="23">
        <f t="shared" si="2"/>
        <v>0</v>
      </c>
    </row>
    <row r="29" spans="3:17" x14ac:dyDescent="0.2">
      <c r="C29" s="22" t="s">
        <v>382</v>
      </c>
      <c r="D29" s="23">
        <f t="shared" si="2"/>
        <v>0</v>
      </c>
    </row>
    <row r="30" spans="3:17" x14ac:dyDescent="0.2">
      <c r="C30" s="22" t="s">
        <v>383</v>
      </c>
      <c r="D30" s="23">
        <f t="shared" si="2"/>
        <v>0</v>
      </c>
    </row>
    <row r="31" spans="3:17" x14ac:dyDescent="0.2">
      <c r="C31" s="22" t="s">
        <v>102</v>
      </c>
      <c r="D31" s="23">
        <f t="shared" si="2"/>
        <v>0</v>
      </c>
    </row>
    <row r="32" spans="3:17" x14ac:dyDescent="0.2">
      <c r="C32" s="22" t="s">
        <v>103</v>
      </c>
      <c r="D32" s="23">
        <f t="shared" si="2"/>
        <v>0</v>
      </c>
    </row>
    <row r="33" spans="3:5" x14ac:dyDescent="0.2">
      <c r="C33" s="22" t="s">
        <v>384</v>
      </c>
      <c r="D33" s="23">
        <f t="shared" si="2"/>
        <v>0</v>
      </c>
    </row>
    <row r="34" spans="3:5" ht="13.5" thickBot="1" x14ac:dyDescent="0.25">
      <c r="C34" s="169" t="s">
        <v>104</v>
      </c>
      <c r="D34" s="33">
        <f t="shared" si="2"/>
        <v>0</v>
      </c>
    </row>
    <row r="35" spans="3:5" ht="14" thickTop="1" thickBot="1" x14ac:dyDescent="0.25">
      <c r="C35" s="34" t="s">
        <v>105</v>
      </c>
      <c r="D35" s="35">
        <f>SUM(D26:D34)</f>
        <v>0</v>
      </c>
    </row>
    <row r="36" spans="3:5" ht="14" thickTop="1" thickBot="1" x14ac:dyDescent="0.25">
      <c r="C36" s="38" t="s">
        <v>106</v>
      </c>
      <c r="D36" s="39">
        <f>D25+D35</f>
        <v>1</v>
      </c>
      <c r="E36" s="1" t="str">
        <f>IF(D36=A10,"","おかしいぞ～？")</f>
        <v/>
      </c>
    </row>
    <row r="37" spans="3:5" ht="13.5" thickTop="1" x14ac:dyDescent="0.2"/>
  </sheetData>
  <autoFilter ref="A8:J9" xr:uid="{00000000-0009-0000-0000-000002000000}"/>
  <mergeCells count="3">
    <mergeCell ref="B4:C4"/>
    <mergeCell ref="N13:N16"/>
    <mergeCell ref="N17:N20"/>
  </mergeCells>
  <phoneticPr fontId="3"/>
  <dataValidations count="1">
    <dataValidation type="list" allowBlank="1" showInputMessage="1" showErrorMessage="1" sqref="Q9" xr:uid="{FF943BC9-3CBF-47BA-B5F4-4DAB59FD37C2}">
      <formula1>#REF!</formula1>
    </dataValidation>
  </dataValidations>
  <printOptions horizontalCentered="1"/>
  <pageMargins left="1" right="1" top="1" bottom="1" header="0.5" footer="0.5"/>
  <pageSetup paperSize="9" scale="75" firstPageNumber="98" fitToHeight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9"/>
  <sheetViews>
    <sheetView view="pageBreakPreview" zoomScale="75" zoomScaleNormal="85" zoomScaleSheetLayoutView="80" workbookViewId="0">
      <pane ySplit="8" topLeftCell="A9" activePane="bottomLeft" state="frozen"/>
      <selection activeCell="Q18" sqref="Q18"/>
      <selection pane="bottomLeft" activeCell="E14" sqref="E14"/>
    </sheetView>
  </sheetViews>
  <sheetFormatPr defaultColWidth="39.36328125" defaultRowHeight="13" x14ac:dyDescent="0.2"/>
  <cols>
    <col min="1" max="3" width="16.26953125" style="53" customWidth="1"/>
    <col min="4" max="4" width="11.26953125" style="53" customWidth="1"/>
    <col min="5" max="5" width="13.90625" style="53" customWidth="1"/>
    <col min="6" max="6" width="5.6328125" style="53" customWidth="1"/>
    <col min="7" max="7" width="11.90625" style="53" customWidth="1"/>
    <col min="8" max="8" width="5" style="53" customWidth="1"/>
    <col min="9" max="9" width="8.08984375" style="53" customWidth="1"/>
    <col min="10" max="10" width="11.90625" style="53" customWidth="1"/>
    <col min="11" max="11" width="7.36328125" style="53" bestFit="1" customWidth="1"/>
    <col min="12" max="13" width="10.36328125" style="53" bestFit="1" customWidth="1"/>
    <col min="14" max="14" width="18.90625" style="53" bestFit="1" customWidth="1"/>
    <col min="15" max="15" width="19.6328125" style="53" customWidth="1"/>
    <col min="16" max="16" width="9" style="53" customWidth="1"/>
    <col min="17" max="17" width="12.26953125" style="53" bestFit="1" customWidth="1"/>
    <col min="18" max="18" width="11.7265625" style="53" customWidth="1"/>
    <col min="19" max="16384" width="39.36328125" style="53"/>
  </cols>
  <sheetData>
    <row r="1" spans="1:17" x14ac:dyDescent="0.2">
      <c r="A1" s="131"/>
    </row>
    <row r="2" spans="1:17" x14ac:dyDescent="0.2">
      <c r="A2" s="245" t="s">
        <v>515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5" customHeight="1" x14ac:dyDescent="0.2">
      <c r="A3" s="245" t="s">
        <v>270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x14ac:dyDescent="0.2">
      <c r="A4" s="234"/>
      <c r="B4" s="621" t="str">
        <f>"〔施設"&amp;C5&amp;"（公立"&amp;C6&amp;"、"&amp;"私立"&amp;C7&amp;"）"&amp;"  定員"&amp;E5&amp;"（公立"&amp;E6&amp;"、私立"&amp;E7&amp;"）〕"</f>
        <v>〔施設13（公立0、私立13）  定員157（公立0、私立157）〕</v>
      </c>
      <c r="C4" s="621"/>
      <c r="D4" s="621"/>
      <c r="E4" s="234" t="str">
        <f>IF(H22=E5,"","おかしいぞ～？")</f>
        <v/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7" x14ac:dyDescent="0.2">
      <c r="A5" s="234"/>
      <c r="B5" s="237" t="s">
        <v>84</v>
      </c>
      <c r="C5" s="141">
        <f>C6+C7</f>
        <v>13</v>
      </c>
      <c r="D5" s="140" t="s">
        <v>85</v>
      </c>
      <c r="E5" s="147">
        <f>E6+E7</f>
        <v>157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</row>
    <row r="6" spans="1:17" x14ac:dyDescent="0.2">
      <c r="A6" s="236"/>
      <c r="B6" s="237" t="s">
        <v>86</v>
      </c>
      <c r="C6" s="141">
        <f>COUNTIF($P$9:$P$21,B6)</f>
        <v>0</v>
      </c>
      <c r="D6" s="140" t="s">
        <v>86</v>
      </c>
      <c r="E6" s="147">
        <f>SUMIF($P$9:$P$21,D6,$H$9:$H$21)</f>
        <v>0</v>
      </c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</row>
    <row r="7" spans="1:17" x14ac:dyDescent="0.2">
      <c r="A7" s="236"/>
      <c r="B7" s="238" t="s">
        <v>87</v>
      </c>
      <c r="C7" s="143">
        <f>COUNTIF($P$9:$P$21,B7)</f>
        <v>13</v>
      </c>
      <c r="D7" s="142" t="s">
        <v>87</v>
      </c>
      <c r="E7" s="148">
        <f>SUMIF($P$9:$P$21,D7,$H$9:$H$21)</f>
        <v>157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</row>
    <row r="8" spans="1:17" s="555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269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18" t="s">
        <v>66</v>
      </c>
      <c r="L8" s="419" t="s">
        <v>372</v>
      </c>
      <c r="M8" s="419" t="s">
        <v>329</v>
      </c>
      <c r="N8" s="420" t="s">
        <v>107</v>
      </c>
      <c r="O8" s="420" t="s">
        <v>59</v>
      </c>
      <c r="P8" s="419" t="s">
        <v>74</v>
      </c>
      <c r="Q8" s="421" t="s">
        <v>75</v>
      </c>
    </row>
    <row r="9" spans="1:17" s="183" customFormat="1" ht="42" customHeight="1" x14ac:dyDescent="0.2">
      <c r="A9" s="315" t="s">
        <v>254</v>
      </c>
      <c r="B9" s="303" t="s">
        <v>255</v>
      </c>
      <c r="C9" s="303" t="s">
        <v>736</v>
      </c>
      <c r="D9" s="303" t="s">
        <v>2435</v>
      </c>
      <c r="E9" s="316" t="str">
        <f>M9&amp;N9</f>
        <v>下関市豊浦町大字黒井10097番地50</v>
      </c>
      <c r="F9" s="316" t="s">
        <v>440</v>
      </c>
      <c r="G9" s="317">
        <v>40634</v>
      </c>
      <c r="H9" s="318">
        <v>20</v>
      </c>
      <c r="I9" s="316" t="s">
        <v>738</v>
      </c>
      <c r="J9" s="319" t="s">
        <v>369</v>
      </c>
      <c r="K9" s="320" t="s">
        <v>144</v>
      </c>
      <c r="L9" s="321">
        <v>35201</v>
      </c>
      <c r="M9" s="321" t="s">
        <v>882</v>
      </c>
      <c r="N9" s="321" t="s">
        <v>1783</v>
      </c>
      <c r="O9" s="321" t="s">
        <v>1784</v>
      </c>
      <c r="P9" s="322" t="str">
        <f>IF(Q9="","",IF(OR(Q9="国",Q9="県",Q9="市町",Q9="組合その他"),"（公立）","（私立）"))</f>
        <v>（私立）</v>
      </c>
      <c r="Q9" s="323" t="s">
        <v>82</v>
      </c>
    </row>
    <row r="10" spans="1:17" s="185" customFormat="1" ht="42" customHeight="1" x14ac:dyDescent="0.2">
      <c r="A10" s="315" t="s">
        <v>3637</v>
      </c>
      <c r="B10" s="633" t="s">
        <v>2456</v>
      </c>
      <c r="C10" s="633" t="s">
        <v>2457</v>
      </c>
      <c r="D10" s="343" t="s">
        <v>2458</v>
      </c>
      <c r="E10" s="316" t="str">
        <f>M10&amp;N10</f>
        <v>下関市稗田南町10-12</v>
      </c>
      <c r="F10" s="344" t="s">
        <v>2091</v>
      </c>
      <c r="G10" s="345">
        <v>43282</v>
      </c>
      <c r="H10" s="346">
        <v>6</v>
      </c>
      <c r="I10" s="344" t="s">
        <v>982</v>
      </c>
      <c r="J10" s="347" t="s">
        <v>385</v>
      </c>
      <c r="K10" s="348" t="s">
        <v>144</v>
      </c>
      <c r="L10" s="349">
        <v>35201</v>
      </c>
      <c r="M10" s="349" t="s">
        <v>127</v>
      </c>
      <c r="N10" s="349" t="s">
        <v>3638</v>
      </c>
      <c r="O10" s="349" t="s">
        <v>3639</v>
      </c>
      <c r="P10" s="350" t="s">
        <v>890</v>
      </c>
      <c r="Q10" s="351" t="s">
        <v>80</v>
      </c>
    </row>
    <row r="11" spans="1:17" s="183" customFormat="1" ht="42" customHeight="1" x14ac:dyDescent="0.2">
      <c r="A11" s="489" t="s">
        <v>525</v>
      </c>
      <c r="B11" s="303" t="s">
        <v>210</v>
      </c>
      <c r="C11" s="324" t="s">
        <v>211</v>
      </c>
      <c r="D11" s="303" t="s">
        <v>3775</v>
      </c>
      <c r="E11" s="522" t="str">
        <f>M11&amp;N11</f>
        <v>宇部市大字船木833-21</v>
      </c>
      <c r="F11" s="522" t="s">
        <v>518</v>
      </c>
      <c r="G11" s="523">
        <v>39904</v>
      </c>
      <c r="H11" s="290">
        <v>12</v>
      </c>
      <c r="I11" s="522" t="s">
        <v>740</v>
      </c>
      <c r="J11" s="524" t="s">
        <v>516</v>
      </c>
      <c r="K11" s="325" t="s">
        <v>144</v>
      </c>
      <c r="L11" s="326">
        <v>35202</v>
      </c>
      <c r="M11" s="326" t="s">
        <v>883</v>
      </c>
      <c r="N11" s="326" t="s">
        <v>212</v>
      </c>
      <c r="O11" s="326" t="s">
        <v>900</v>
      </c>
      <c r="P11" s="327" t="str">
        <f>IF(Q11="","",IF(OR(Q11="国",Q11="県",Q11="市町",Q11="組合その他"),"（公立）","（私立）"))</f>
        <v>（私立）</v>
      </c>
      <c r="Q11" s="328" t="s">
        <v>80</v>
      </c>
    </row>
    <row r="12" spans="1:17" s="183" customFormat="1" ht="42" customHeight="1" x14ac:dyDescent="0.2">
      <c r="A12" s="489" t="s">
        <v>136</v>
      </c>
      <c r="B12" s="291" t="s">
        <v>901</v>
      </c>
      <c r="C12" s="521" t="s">
        <v>933</v>
      </c>
      <c r="D12" s="486" t="s">
        <v>940</v>
      </c>
      <c r="E12" s="522" t="str">
        <f>M12&amp;N12</f>
        <v>山口市小郡若草町3-26</v>
      </c>
      <c r="F12" s="522" t="s">
        <v>519</v>
      </c>
      <c r="G12" s="523">
        <v>39173</v>
      </c>
      <c r="H12" s="290">
        <v>20</v>
      </c>
      <c r="I12" s="522" t="s">
        <v>741</v>
      </c>
      <c r="J12" s="301" t="s">
        <v>146</v>
      </c>
      <c r="K12" s="325" t="s">
        <v>144</v>
      </c>
      <c r="L12" s="326">
        <v>35203</v>
      </c>
      <c r="M12" s="326" t="s">
        <v>110</v>
      </c>
      <c r="N12" s="326" t="s">
        <v>746</v>
      </c>
      <c r="O12" s="326" t="s">
        <v>147</v>
      </c>
      <c r="P12" s="327" t="str">
        <f>IF(Q12="","",IF(OR(Q12="国",Q12="県",Q12="市町",Q12="組合その他"),"（公立）","（私立）"))</f>
        <v>（私立）</v>
      </c>
      <c r="Q12" s="328" t="s">
        <v>82</v>
      </c>
    </row>
    <row r="13" spans="1:17" s="183" customFormat="1" ht="42" customHeight="1" x14ac:dyDescent="0.2">
      <c r="A13" s="489" t="s">
        <v>1290</v>
      </c>
      <c r="B13" s="521" t="s">
        <v>391</v>
      </c>
      <c r="C13" s="521" t="s">
        <v>222</v>
      </c>
      <c r="D13" s="521" t="s">
        <v>3823</v>
      </c>
      <c r="E13" s="522" t="str">
        <f t="shared" ref="E13:E21" si="0">M13&amp;N13</f>
        <v>山口市駅通り1丁目3番10号</v>
      </c>
      <c r="F13" s="522" t="s">
        <v>455</v>
      </c>
      <c r="G13" s="523">
        <v>40269</v>
      </c>
      <c r="H13" s="290">
        <v>6</v>
      </c>
      <c r="I13" s="522" t="s">
        <v>676</v>
      </c>
      <c r="J13" s="329" t="s">
        <v>385</v>
      </c>
      <c r="K13" s="325" t="s">
        <v>144</v>
      </c>
      <c r="L13" s="326">
        <v>35203</v>
      </c>
      <c r="M13" s="326" t="s">
        <v>110</v>
      </c>
      <c r="N13" s="326" t="s">
        <v>368</v>
      </c>
      <c r="O13" s="326" t="s">
        <v>1291</v>
      </c>
      <c r="P13" s="327" t="str">
        <f t="shared" ref="P13:P21" si="1">IF(Q13="","",IF(OR(Q13="国",Q13="県",Q13="市町",Q13="組合その他"),"（公立）","（私立）"))</f>
        <v>（私立）</v>
      </c>
      <c r="Q13" s="328" t="s">
        <v>80</v>
      </c>
    </row>
    <row r="14" spans="1:17" s="183" customFormat="1" ht="42" customHeight="1" x14ac:dyDescent="0.2">
      <c r="A14" s="489" t="s">
        <v>256</v>
      </c>
      <c r="B14" s="521" t="s">
        <v>257</v>
      </c>
      <c r="C14" s="521" t="s">
        <v>2226</v>
      </c>
      <c r="D14" s="521" t="s">
        <v>1026</v>
      </c>
      <c r="E14" s="522" t="str">
        <f>M14&amp;N14</f>
        <v>山口市鋳銭司10812-1</v>
      </c>
      <c r="F14" s="522" t="s">
        <v>458</v>
      </c>
      <c r="G14" s="523">
        <v>40634</v>
      </c>
      <c r="H14" s="290">
        <v>11</v>
      </c>
      <c r="I14" s="330" t="s">
        <v>524</v>
      </c>
      <c r="J14" s="299" t="s">
        <v>1408</v>
      </c>
      <c r="K14" s="325" t="s">
        <v>144</v>
      </c>
      <c r="L14" s="326">
        <v>35203</v>
      </c>
      <c r="M14" s="326" t="s">
        <v>1436</v>
      </c>
      <c r="N14" s="326" t="s">
        <v>1828</v>
      </c>
      <c r="O14" s="326" t="s">
        <v>1896</v>
      </c>
      <c r="P14" s="331" t="str">
        <f t="shared" si="1"/>
        <v>（私立）</v>
      </c>
      <c r="Q14" s="332" t="s">
        <v>80</v>
      </c>
    </row>
    <row r="15" spans="1:17" s="183" customFormat="1" ht="42" customHeight="1" x14ac:dyDescent="0.2">
      <c r="A15" s="489" t="s">
        <v>1094</v>
      </c>
      <c r="B15" s="521" t="s">
        <v>832</v>
      </c>
      <c r="C15" s="521" t="s">
        <v>833</v>
      </c>
      <c r="D15" s="521" t="s">
        <v>834</v>
      </c>
      <c r="E15" s="522" t="str">
        <f t="shared" si="0"/>
        <v>萩市椿東2228番地3</v>
      </c>
      <c r="F15" s="522" t="s">
        <v>1100</v>
      </c>
      <c r="G15" s="523">
        <v>41730</v>
      </c>
      <c r="H15" s="290">
        <v>10</v>
      </c>
      <c r="I15" s="522" t="s">
        <v>1101</v>
      </c>
      <c r="J15" s="301" t="s">
        <v>1060</v>
      </c>
      <c r="K15" s="325" t="s">
        <v>144</v>
      </c>
      <c r="L15" s="326">
        <v>36206</v>
      </c>
      <c r="M15" s="326" t="s">
        <v>71</v>
      </c>
      <c r="N15" s="326" t="s">
        <v>837</v>
      </c>
      <c r="O15" s="326" t="s">
        <v>1102</v>
      </c>
      <c r="P15" s="327" t="str">
        <f t="shared" si="1"/>
        <v>（私立）</v>
      </c>
      <c r="Q15" s="333" t="s">
        <v>82</v>
      </c>
    </row>
    <row r="16" spans="1:17" s="183" customFormat="1" ht="42" customHeight="1" x14ac:dyDescent="0.2">
      <c r="A16" s="489" t="s">
        <v>2307</v>
      </c>
      <c r="B16" s="521" t="s">
        <v>2308</v>
      </c>
      <c r="C16" s="521" t="s">
        <v>2309</v>
      </c>
      <c r="D16" s="521" t="s">
        <v>3048</v>
      </c>
      <c r="E16" s="522" t="str">
        <f>M16&amp;N16</f>
        <v>萩市大字瓦町66番地1</v>
      </c>
      <c r="F16" s="522" t="s">
        <v>1621</v>
      </c>
      <c r="G16" s="523">
        <v>44348</v>
      </c>
      <c r="H16" s="290">
        <v>6</v>
      </c>
      <c r="I16" s="522" t="s">
        <v>2310</v>
      </c>
      <c r="J16" s="301" t="s">
        <v>1429</v>
      </c>
      <c r="K16" s="325" t="s">
        <v>144</v>
      </c>
      <c r="L16" s="326">
        <v>36206</v>
      </c>
      <c r="M16" s="326" t="s">
        <v>71</v>
      </c>
      <c r="N16" s="334" t="s">
        <v>2311</v>
      </c>
      <c r="O16" s="334" t="s">
        <v>2312</v>
      </c>
      <c r="P16" s="327" t="str">
        <f>IF(Q16="","",IF(OR(Q16="国",Q16="県",Q16="市町",Q16="組合その他"),"（公立）","（私立）"))</f>
        <v>（私立）</v>
      </c>
      <c r="Q16" s="333" t="s">
        <v>82</v>
      </c>
    </row>
    <row r="17" spans="1:17" s="183" customFormat="1" ht="42" customHeight="1" x14ac:dyDescent="0.2">
      <c r="A17" s="489" t="s">
        <v>1292</v>
      </c>
      <c r="B17" s="521" t="s">
        <v>403</v>
      </c>
      <c r="C17" s="521" t="s">
        <v>404</v>
      </c>
      <c r="D17" s="521" t="s">
        <v>3862</v>
      </c>
      <c r="E17" s="522" t="str">
        <f>M17&amp;N17</f>
        <v>下松市望町二丁目8-11</v>
      </c>
      <c r="F17" s="522" t="s">
        <v>1293</v>
      </c>
      <c r="G17" s="523">
        <v>43374</v>
      </c>
      <c r="H17" s="290">
        <v>10</v>
      </c>
      <c r="I17" s="522" t="s">
        <v>1294</v>
      </c>
      <c r="J17" s="524" t="s">
        <v>268</v>
      </c>
      <c r="K17" s="325" t="s">
        <v>144</v>
      </c>
      <c r="L17" s="335">
        <v>35210</v>
      </c>
      <c r="M17" s="335" t="s">
        <v>1295</v>
      </c>
      <c r="N17" s="335" t="s">
        <v>1296</v>
      </c>
      <c r="O17" s="335" t="s">
        <v>1297</v>
      </c>
      <c r="P17" s="327" t="str">
        <f>IF(Q17="","",IF(OR(Q17="国",Q17="県",Q17="市町",Q17="組合その他"),"（公立）","（私立）"))</f>
        <v>（私立）</v>
      </c>
      <c r="Q17" s="333" t="s">
        <v>82</v>
      </c>
    </row>
    <row r="18" spans="1:17" s="183" customFormat="1" ht="42" customHeight="1" x14ac:dyDescent="0.2">
      <c r="A18" s="489" t="s">
        <v>305</v>
      </c>
      <c r="B18" s="521" t="s">
        <v>608</v>
      </c>
      <c r="C18" s="291" t="s">
        <v>629</v>
      </c>
      <c r="D18" s="521" t="s">
        <v>1298</v>
      </c>
      <c r="E18" s="292" t="str">
        <f t="shared" ref="E18" si="2">M18&amp;N18</f>
        <v>岩国市玖珂町大坪1887</v>
      </c>
      <c r="F18" s="522" t="s">
        <v>520</v>
      </c>
      <c r="G18" s="523">
        <v>41000</v>
      </c>
      <c r="H18" s="290">
        <v>20</v>
      </c>
      <c r="I18" s="522" t="s">
        <v>742</v>
      </c>
      <c r="J18" s="299" t="s">
        <v>1897</v>
      </c>
      <c r="K18" s="325" t="s">
        <v>144</v>
      </c>
      <c r="L18" s="326">
        <v>35208</v>
      </c>
      <c r="M18" s="326" t="s">
        <v>72</v>
      </c>
      <c r="N18" s="326" t="s">
        <v>306</v>
      </c>
      <c r="O18" s="326" t="s">
        <v>1898</v>
      </c>
      <c r="P18" s="327" t="str">
        <f t="shared" ref="P18" si="3">IF(Q18="","",IF(OR(Q18="国",Q18="県",Q18="市町",Q18="組合その他"),"（公立）","（私立）"))</f>
        <v>（私立）</v>
      </c>
      <c r="Q18" s="328" t="s">
        <v>82</v>
      </c>
    </row>
    <row r="19" spans="1:17" s="183" customFormat="1" ht="42" customHeight="1" x14ac:dyDescent="0.2">
      <c r="A19" s="489" t="s">
        <v>2539</v>
      </c>
      <c r="B19" s="521" t="s">
        <v>1565</v>
      </c>
      <c r="C19" s="521" t="s">
        <v>1566</v>
      </c>
      <c r="D19" s="521" t="s">
        <v>1700</v>
      </c>
      <c r="E19" s="522" t="str">
        <f>M19&amp;N19</f>
        <v>岩国市麻里布町1丁目5番32号岩国駅前ビル8階</v>
      </c>
      <c r="F19" s="522" t="s">
        <v>2540</v>
      </c>
      <c r="G19" s="523">
        <v>44927</v>
      </c>
      <c r="H19" s="290">
        <v>10</v>
      </c>
      <c r="I19" s="522" t="s">
        <v>2541</v>
      </c>
      <c r="J19" s="299" t="s">
        <v>268</v>
      </c>
      <c r="K19" s="336" t="s">
        <v>144</v>
      </c>
      <c r="L19" s="522">
        <v>35208</v>
      </c>
      <c r="M19" s="522" t="s">
        <v>72</v>
      </c>
      <c r="N19" s="522" t="s">
        <v>2542</v>
      </c>
      <c r="O19" s="522" t="s">
        <v>2543</v>
      </c>
      <c r="P19" s="526" t="s">
        <v>890</v>
      </c>
      <c r="Q19" s="527" t="s">
        <v>181</v>
      </c>
    </row>
    <row r="20" spans="1:17" s="183" customFormat="1" ht="42" customHeight="1" x14ac:dyDescent="0.2">
      <c r="A20" s="489" t="s">
        <v>402</v>
      </c>
      <c r="B20" s="521" t="s">
        <v>403</v>
      </c>
      <c r="C20" s="521" t="s">
        <v>404</v>
      </c>
      <c r="D20" s="303" t="s">
        <v>3861</v>
      </c>
      <c r="E20" s="522" t="str">
        <f t="shared" si="0"/>
        <v>光市中央5丁目1番21号</v>
      </c>
      <c r="F20" s="522" t="s">
        <v>521</v>
      </c>
      <c r="G20" s="523">
        <v>41306</v>
      </c>
      <c r="H20" s="290">
        <v>6</v>
      </c>
      <c r="I20" s="522" t="s">
        <v>743</v>
      </c>
      <c r="J20" s="524" t="s">
        <v>268</v>
      </c>
      <c r="K20" s="325" t="s">
        <v>144</v>
      </c>
      <c r="L20" s="335">
        <v>35210</v>
      </c>
      <c r="M20" s="335" t="s">
        <v>405</v>
      </c>
      <c r="N20" s="335" t="s">
        <v>406</v>
      </c>
      <c r="O20" s="335" t="s">
        <v>1103</v>
      </c>
      <c r="P20" s="327" t="str">
        <f t="shared" si="1"/>
        <v>（私立）</v>
      </c>
      <c r="Q20" s="333" t="s">
        <v>82</v>
      </c>
    </row>
    <row r="21" spans="1:17" s="94" customFormat="1" ht="36" x14ac:dyDescent="0.2">
      <c r="A21" s="172" t="s">
        <v>930</v>
      </c>
      <c r="B21" s="173" t="s">
        <v>307</v>
      </c>
      <c r="C21" s="337" t="s">
        <v>308</v>
      </c>
      <c r="D21" s="173" t="s">
        <v>3049</v>
      </c>
      <c r="E21" s="338" t="str">
        <f t="shared" si="0"/>
        <v>柳井市柳井1973</v>
      </c>
      <c r="F21" s="174" t="s">
        <v>522</v>
      </c>
      <c r="G21" s="175">
        <v>41000</v>
      </c>
      <c r="H21" s="176">
        <v>20</v>
      </c>
      <c r="I21" s="174" t="s">
        <v>744</v>
      </c>
      <c r="J21" s="339" t="s">
        <v>369</v>
      </c>
      <c r="K21" s="340" t="s">
        <v>144</v>
      </c>
      <c r="L21" s="341">
        <v>35212</v>
      </c>
      <c r="M21" s="341" t="s">
        <v>906</v>
      </c>
      <c r="N21" s="334" t="s">
        <v>309</v>
      </c>
      <c r="O21" s="334" t="s">
        <v>1104</v>
      </c>
      <c r="P21" s="327" t="str">
        <f t="shared" si="1"/>
        <v>（私立）</v>
      </c>
      <c r="Q21" s="342" t="s">
        <v>82</v>
      </c>
    </row>
    <row r="22" spans="1:17" x14ac:dyDescent="0.2">
      <c r="A22" s="209">
        <f>COUNTA(A9:A21)</f>
        <v>13</v>
      </c>
      <c r="B22" s="516"/>
      <c r="C22" s="516"/>
      <c r="D22" s="516"/>
      <c r="E22" s="516"/>
      <c r="F22" s="516"/>
      <c r="G22" s="516"/>
      <c r="H22" s="209">
        <f>SUM(H9:H21)</f>
        <v>157</v>
      </c>
      <c r="I22" s="516"/>
      <c r="J22" s="516"/>
      <c r="K22" s="516"/>
      <c r="L22" s="516"/>
      <c r="M22" s="516"/>
      <c r="N22" s="516"/>
      <c r="O22" s="516"/>
      <c r="P22" s="516"/>
      <c r="Q22" s="516"/>
    </row>
    <row r="23" spans="1:17" ht="13.5" thickBot="1" x14ac:dyDescent="0.25">
      <c r="A23" s="210" t="s">
        <v>88</v>
      </c>
      <c r="B23" s="516"/>
      <c r="C23" s="211" t="s">
        <v>89</v>
      </c>
      <c r="D23" s="516"/>
      <c r="E23" s="516"/>
      <c r="F23" s="516"/>
      <c r="G23" s="516"/>
      <c r="H23" s="210" t="s">
        <v>90</v>
      </c>
      <c r="I23" s="516"/>
      <c r="J23" s="516"/>
      <c r="K23" s="516"/>
      <c r="L23" s="516"/>
      <c r="M23" s="516"/>
      <c r="N23" s="211" t="s">
        <v>91</v>
      </c>
      <c r="O23" s="516"/>
      <c r="P23" s="516"/>
      <c r="Q23" s="516"/>
    </row>
    <row r="24" spans="1:17" ht="13.5" thickTop="1" x14ac:dyDescent="0.2">
      <c r="A24" s="516"/>
      <c r="B24" s="516"/>
      <c r="C24" s="212" t="s">
        <v>92</v>
      </c>
      <c r="D24" s="213">
        <f t="shared" ref="D24:D36" si="4">COUNTIF($M$9:$M$21,C24)</f>
        <v>2</v>
      </c>
      <c r="E24" s="516"/>
      <c r="F24" s="516"/>
      <c r="G24" s="516"/>
      <c r="H24" s="516"/>
      <c r="I24" s="516"/>
      <c r="J24" s="516"/>
      <c r="K24" s="516"/>
      <c r="L24" s="516"/>
      <c r="M24" s="516"/>
      <c r="N24" s="214"/>
      <c r="O24" s="215" t="s">
        <v>75</v>
      </c>
      <c r="P24" s="215" t="s">
        <v>84</v>
      </c>
      <c r="Q24" s="216" t="s">
        <v>64</v>
      </c>
    </row>
    <row r="25" spans="1:17" x14ac:dyDescent="0.2">
      <c r="A25" s="516"/>
      <c r="B25" s="516"/>
      <c r="C25" s="217" t="s">
        <v>69</v>
      </c>
      <c r="D25" s="218">
        <f t="shared" si="4"/>
        <v>1</v>
      </c>
      <c r="E25" s="516"/>
      <c r="F25" s="516"/>
      <c r="G25" s="516"/>
      <c r="H25" s="516"/>
      <c r="I25" s="516"/>
      <c r="J25" s="516"/>
      <c r="K25" s="516"/>
      <c r="L25" s="516"/>
      <c r="M25" s="516"/>
      <c r="N25" s="616" t="s">
        <v>86</v>
      </c>
      <c r="O25" s="219" t="s">
        <v>76</v>
      </c>
      <c r="P25" s="219">
        <f t="shared" ref="P25:P32" si="5">COUNTIF($Q$9:$Q$21,O25)</f>
        <v>0</v>
      </c>
      <c r="Q25" s="220">
        <f t="shared" ref="Q25:Q32" si="6">SUMIF($Q$9:$Q$21,O25,$H$9:$H$21)</f>
        <v>0</v>
      </c>
    </row>
    <row r="26" spans="1:17" x14ac:dyDescent="0.2">
      <c r="A26" s="516"/>
      <c r="B26" s="516"/>
      <c r="C26" s="217" t="s">
        <v>93</v>
      </c>
      <c r="D26" s="218">
        <f t="shared" si="4"/>
        <v>3</v>
      </c>
      <c r="E26" s="516"/>
      <c r="F26" s="516"/>
      <c r="G26" s="516"/>
      <c r="H26" s="516"/>
      <c r="I26" s="516"/>
      <c r="J26" s="516"/>
      <c r="K26" s="516"/>
      <c r="L26" s="516"/>
      <c r="M26" s="516"/>
      <c r="N26" s="617"/>
      <c r="O26" s="219" t="s">
        <v>77</v>
      </c>
      <c r="P26" s="219">
        <f t="shared" si="5"/>
        <v>0</v>
      </c>
      <c r="Q26" s="220">
        <f t="shared" si="6"/>
        <v>0</v>
      </c>
    </row>
    <row r="27" spans="1:17" x14ac:dyDescent="0.2">
      <c r="A27" s="516"/>
      <c r="B27" s="516"/>
      <c r="C27" s="217" t="s">
        <v>71</v>
      </c>
      <c r="D27" s="218">
        <f t="shared" si="4"/>
        <v>2</v>
      </c>
      <c r="E27" s="516"/>
      <c r="F27" s="516"/>
      <c r="G27" s="516"/>
      <c r="H27" s="516"/>
      <c r="I27" s="516"/>
      <c r="J27" s="516"/>
      <c r="K27" s="516"/>
      <c r="L27" s="516"/>
      <c r="M27" s="516"/>
      <c r="N27" s="617"/>
      <c r="O27" s="219" t="s">
        <v>78</v>
      </c>
      <c r="P27" s="219">
        <f t="shared" si="5"/>
        <v>0</v>
      </c>
      <c r="Q27" s="220">
        <f t="shared" si="6"/>
        <v>0</v>
      </c>
    </row>
    <row r="28" spans="1:17" ht="13.5" thickBot="1" x14ac:dyDescent="0.25">
      <c r="A28" s="516"/>
      <c r="B28" s="516"/>
      <c r="C28" s="217" t="s">
        <v>94</v>
      </c>
      <c r="D28" s="218">
        <f t="shared" si="4"/>
        <v>0</v>
      </c>
      <c r="E28" s="516"/>
      <c r="F28" s="516"/>
      <c r="G28" s="516"/>
      <c r="H28" s="516"/>
      <c r="I28" s="516"/>
      <c r="J28" s="516"/>
      <c r="K28" s="516"/>
      <c r="L28" s="516"/>
      <c r="M28" s="516"/>
      <c r="N28" s="618"/>
      <c r="O28" s="221" t="s">
        <v>79</v>
      </c>
      <c r="P28" s="221">
        <f t="shared" si="5"/>
        <v>0</v>
      </c>
      <c r="Q28" s="222">
        <f t="shared" si="6"/>
        <v>0</v>
      </c>
    </row>
    <row r="29" spans="1:17" ht="13.5" thickTop="1" x14ac:dyDescent="0.2">
      <c r="A29" s="516"/>
      <c r="B29" s="516"/>
      <c r="C29" s="217" t="s">
        <v>95</v>
      </c>
      <c r="D29" s="218">
        <f t="shared" si="4"/>
        <v>1</v>
      </c>
      <c r="E29" s="516"/>
      <c r="F29" s="516"/>
      <c r="G29" s="516"/>
      <c r="H29" s="516"/>
      <c r="I29" s="516"/>
      <c r="J29" s="516"/>
      <c r="K29" s="516"/>
      <c r="L29" s="516"/>
      <c r="M29" s="516"/>
      <c r="N29" s="617" t="s">
        <v>87</v>
      </c>
      <c r="O29" s="223" t="s">
        <v>80</v>
      </c>
      <c r="P29" s="223">
        <f t="shared" si="5"/>
        <v>4</v>
      </c>
      <c r="Q29" s="224">
        <f t="shared" si="6"/>
        <v>35</v>
      </c>
    </row>
    <row r="30" spans="1:17" x14ac:dyDescent="0.2">
      <c r="A30" s="516"/>
      <c r="B30" s="516"/>
      <c r="C30" s="217" t="s">
        <v>72</v>
      </c>
      <c r="D30" s="218">
        <f t="shared" si="4"/>
        <v>2</v>
      </c>
      <c r="E30" s="516"/>
      <c r="F30" s="516"/>
      <c r="G30" s="516"/>
      <c r="H30" s="516"/>
      <c r="I30" s="516"/>
      <c r="J30" s="516"/>
      <c r="K30" s="516"/>
      <c r="L30" s="516"/>
      <c r="M30" s="516"/>
      <c r="N30" s="617"/>
      <c r="O30" s="219" t="s">
        <v>81</v>
      </c>
      <c r="P30" s="219">
        <f t="shared" si="5"/>
        <v>0</v>
      </c>
      <c r="Q30" s="220">
        <f t="shared" si="6"/>
        <v>0</v>
      </c>
    </row>
    <row r="31" spans="1:17" x14ac:dyDescent="0.2">
      <c r="A31" s="516"/>
      <c r="B31" s="516"/>
      <c r="C31" s="217" t="s">
        <v>96</v>
      </c>
      <c r="D31" s="218">
        <f t="shared" si="4"/>
        <v>1</v>
      </c>
      <c r="E31" s="516"/>
      <c r="F31" s="516"/>
      <c r="G31" s="516"/>
      <c r="H31" s="516"/>
      <c r="I31" s="516"/>
      <c r="J31" s="516"/>
      <c r="K31" s="516"/>
      <c r="L31" s="516"/>
      <c r="M31" s="516"/>
      <c r="N31" s="617"/>
      <c r="O31" s="219" t="s">
        <v>82</v>
      </c>
      <c r="P31" s="219">
        <f t="shared" si="5"/>
        <v>9</v>
      </c>
      <c r="Q31" s="220">
        <f t="shared" si="6"/>
        <v>122</v>
      </c>
    </row>
    <row r="32" spans="1:17" ht="13.5" thickBot="1" x14ac:dyDescent="0.25">
      <c r="A32" s="516"/>
      <c r="B32" s="516"/>
      <c r="C32" s="217" t="s">
        <v>70</v>
      </c>
      <c r="D32" s="218">
        <f t="shared" si="4"/>
        <v>0</v>
      </c>
      <c r="E32" s="516"/>
      <c r="F32" s="516"/>
      <c r="G32" s="516"/>
      <c r="H32" s="516"/>
      <c r="I32" s="516"/>
      <c r="J32" s="516"/>
      <c r="K32" s="516"/>
      <c r="L32" s="516"/>
      <c r="M32" s="516"/>
      <c r="N32" s="619"/>
      <c r="O32" s="225" t="s">
        <v>83</v>
      </c>
      <c r="P32" s="225">
        <f t="shared" si="5"/>
        <v>0</v>
      </c>
      <c r="Q32" s="226">
        <f t="shared" si="6"/>
        <v>0</v>
      </c>
    </row>
    <row r="33" spans="1:17" ht="13.5" thickTop="1" x14ac:dyDescent="0.2">
      <c r="A33" s="516"/>
      <c r="B33" s="516"/>
      <c r="C33" s="217" t="s">
        <v>97</v>
      </c>
      <c r="D33" s="218">
        <f t="shared" si="4"/>
        <v>1</v>
      </c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227">
        <f>SUM(P25:P32)</f>
        <v>13</v>
      </c>
      <c r="Q33" s="227">
        <f>SUM(Q25:Q32)</f>
        <v>157</v>
      </c>
    </row>
    <row r="34" spans="1:17" x14ac:dyDescent="0.2">
      <c r="A34" s="516"/>
      <c r="B34" s="516"/>
      <c r="C34" s="217" t="s">
        <v>98</v>
      </c>
      <c r="D34" s="218">
        <f t="shared" si="4"/>
        <v>0</v>
      </c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516"/>
    </row>
    <row r="35" spans="1:17" x14ac:dyDescent="0.2">
      <c r="A35" s="516"/>
      <c r="B35" s="516"/>
      <c r="C35" s="217" t="s">
        <v>99</v>
      </c>
      <c r="D35" s="218">
        <f t="shared" si="4"/>
        <v>0</v>
      </c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</row>
    <row r="36" spans="1:17" ht="13.5" thickBot="1" x14ac:dyDescent="0.25">
      <c r="A36" s="516"/>
      <c r="B36" s="516"/>
      <c r="C36" s="533" t="s">
        <v>100</v>
      </c>
      <c r="D36" s="228">
        <f t="shared" si="4"/>
        <v>0</v>
      </c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</row>
    <row r="37" spans="1:17" ht="14" thickTop="1" thickBot="1" x14ac:dyDescent="0.25">
      <c r="A37" s="516"/>
      <c r="B37" s="516"/>
      <c r="C37" s="229" t="s">
        <v>101</v>
      </c>
      <c r="D37" s="230">
        <f>SUM(D24:D36)</f>
        <v>13</v>
      </c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</row>
    <row r="38" spans="1:17" ht="13.5" thickTop="1" x14ac:dyDescent="0.2">
      <c r="A38" s="516"/>
      <c r="B38" s="516"/>
      <c r="C38" s="231" t="s">
        <v>379</v>
      </c>
      <c r="D38" s="232">
        <f t="shared" ref="D38:D46" si="7">COUNTIF($M$9:$M$21,C38)</f>
        <v>0</v>
      </c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</row>
    <row r="39" spans="1:17" x14ac:dyDescent="0.2">
      <c r="A39" s="516"/>
      <c r="B39" s="516"/>
      <c r="C39" s="217" t="s">
        <v>380</v>
      </c>
      <c r="D39" s="218">
        <f t="shared" si="7"/>
        <v>0</v>
      </c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</row>
    <row r="40" spans="1:17" x14ac:dyDescent="0.2">
      <c r="A40" s="516"/>
      <c r="B40" s="516"/>
      <c r="C40" s="217" t="s">
        <v>381</v>
      </c>
      <c r="D40" s="218">
        <f t="shared" si="7"/>
        <v>0</v>
      </c>
      <c r="E40" s="516"/>
      <c r="F40" s="516"/>
      <c r="G40" s="516"/>
      <c r="H40" s="516"/>
      <c r="I40" s="516"/>
      <c r="J40" s="516"/>
      <c r="K40" s="516"/>
      <c r="L40" s="516"/>
      <c r="M40" s="516"/>
      <c r="N40" s="516"/>
      <c r="O40" s="516"/>
      <c r="P40" s="516"/>
      <c r="Q40" s="516"/>
    </row>
    <row r="41" spans="1:17" x14ac:dyDescent="0.2">
      <c r="A41" s="516"/>
      <c r="B41" s="516"/>
      <c r="C41" s="217" t="s">
        <v>382</v>
      </c>
      <c r="D41" s="218">
        <f t="shared" si="7"/>
        <v>0</v>
      </c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516"/>
      <c r="P41" s="516"/>
      <c r="Q41" s="516"/>
    </row>
    <row r="42" spans="1:17" x14ac:dyDescent="0.2">
      <c r="A42" s="516"/>
      <c r="B42" s="516"/>
      <c r="C42" s="217" t="s">
        <v>383</v>
      </c>
      <c r="D42" s="218">
        <f t="shared" si="7"/>
        <v>0</v>
      </c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516"/>
      <c r="P42" s="516"/>
      <c r="Q42" s="516"/>
    </row>
    <row r="43" spans="1:17" x14ac:dyDescent="0.2">
      <c r="A43" s="516"/>
      <c r="B43" s="516"/>
      <c r="C43" s="217" t="s">
        <v>102</v>
      </c>
      <c r="D43" s="218">
        <f t="shared" si="7"/>
        <v>0</v>
      </c>
      <c r="E43" s="516"/>
      <c r="F43" s="516"/>
      <c r="G43" s="516"/>
      <c r="H43" s="516"/>
      <c r="I43" s="516"/>
      <c r="J43" s="516"/>
      <c r="K43" s="516"/>
      <c r="L43" s="516"/>
      <c r="M43" s="516"/>
      <c r="N43" s="516"/>
      <c r="O43" s="516"/>
      <c r="P43" s="516"/>
      <c r="Q43" s="516"/>
    </row>
    <row r="44" spans="1:17" x14ac:dyDescent="0.2">
      <c r="A44" s="516"/>
      <c r="B44" s="516"/>
      <c r="C44" s="217" t="s">
        <v>103</v>
      </c>
      <c r="D44" s="218">
        <f t="shared" si="7"/>
        <v>0</v>
      </c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6"/>
      <c r="Q44" s="516"/>
    </row>
    <row r="45" spans="1:17" x14ac:dyDescent="0.2">
      <c r="A45" s="516"/>
      <c r="B45" s="516"/>
      <c r="C45" s="217" t="s">
        <v>384</v>
      </c>
      <c r="D45" s="218">
        <f t="shared" si="7"/>
        <v>0</v>
      </c>
      <c r="E45" s="516"/>
      <c r="F45" s="516"/>
      <c r="G45" s="516"/>
      <c r="H45" s="516"/>
      <c r="I45" s="516"/>
      <c r="J45" s="516"/>
      <c r="K45" s="516"/>
      <c r="L45" s="516"/>
      <c r="M45" s="516"/>
      <c r="N45" s="516"/>
      <c r="O45" s="516"/>
      <c r="P45" s="516"/>
      <c r="Q45" s="516"/>
    </row>
    <row r="46" spans="1:17" ht="13.5" thickBot="1" x14ac:dyDescent="0.25">
      <c r="A46" s="516"/>
      <c r="B46" s="516"/>
      <c r="C46" s="533" t="s">
        <v>104</v>
      </c>
      <c r="D46" s="228">
        <f t="shared" si="7"/>
        <v>0</v>
      </c>
      <c r="E46" s="516"/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</row>
    <row r="47" spans="1:17" ht="14" thickTop="1" thickBot="1" x14ac:dyDescent="0.25">
      <c r="A47" s="516"/>
      <c r="B47" s="516"/>
      <c r="C47" s="229" t="s">
        <v>105</v>
      </c>
      <c r="D47" s="230">
        <f>SUM(D38:D46)</f>
        <v>0</v>
      </c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</row>
    <row r="48" spans="1:17" ht="14" thickTop="1" thickBot="1" x14ac:dyDescent="0.25">
      <c r="A48" s="516"/>
      <c r="B48" s="516"/>
      <c r="C48" s="242" t="s">
        <v>106</v>
      </c>
      <c r="D48" s="243">
        <f>D37+D47</f>
        <v>13</v>
      </c>
      <c r="E48" s="516" t="str">
        <f>IF(D48=A22,"","おかしいぞ～？")</f>
        <v/>
      </c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</row>
    <row r="49" ht="13.5" thickTop="1" x14ac:dyDescent="0.2"/>
  </sheetData>
  <autoFilter ref="A8:Q48" xr:uid="{55F81BC7-440B-4A90-96DD-BC088250A0F6}"/>
  <mergeCells count="3">
    <mergeCell ref="B4:D4"/>
    <mergeCell ref="N25:N28"/>
    <mergeCell ref="N29:N32"/>
  </mergeCells>
  <phoneticPr fontId="3"/>
  <dataValidations count="2">
    <dataValidation type="list" allowBlank="1" showInputMessage="1" showErrorMessage="1" sqref="Q14 Q9:Q10" xr:uid="{68E72F06-D0D4-4DBA-91F4-2E997B228329}">
      <formula1>$S$5:$S$5</formula1>
    </dataValidation>
    <dataValidation type="list" allowBlank="1" showInputMessage="1" showErrorMessage="1" sqref="Q11:Q13 Q15:Q21" xr:uid="{4836D69B-A054-4652-89BA-19423DA287C5}">
      <formula1>#REF!</formula1>
    </dataValidation>
  </dataValidations>
  <printOptions horizontalCentered="1"/>
  <pageMargins left="1" right="1" top="1" bottom="1" header="0.5" footer="0.5"/>
  <pageSetup paperSize="9" scale="69" firstPageNumber="98" fitToHeight="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93F2-4651-4FC1-AA92-EA7A3807A2DE}">
  <sheetPr>
    <pageSetUpPr fitToPage="1"/>
  </sheetPr>
  <dimension ref="A1:R66"/>
  <sheetViews>
    <sheetView view="pageBreakPreview" zoomScale="70" zoomScaleNormal="70" zoomScaleSheetLayoutView="70" workbookViewId="0">
      <pane ySplit="9" topLeftCell="A22" activePane="bottomLeft" state="frozen"/>
      <selection activeCell="E28" sqref="E28"/>
      <selection pane="bottomLeft" activeCell="E28" sqref="E28"/>
    </sheetView>
  </sheetViews>
  <sheetFormatPr defaultColWidth="39.36328125" defaultRowHeight="13" x14ac:dyDescent="0.2"/>
  <cols>
    <col min="1" max="3" width="16.26953125" style="208" customWidth="1"/>
    <col min="4" max="4" width="11.26953125" style="208" customWidth="1"/>
    <col min="5" max="5" width="1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5" style="208" customWidth="1"/>
    <col min="11" max="11" width="7.36328125" style="208" bestFit="1" customWidth="1"/>
    <col min="12" max="13" width="10.36328125" style="208" bestFit="1" customWidth="1"/>
    <col min="14" max="14" width="18.90625" style="208" bestFit="1" customWidth="1"/>
    <col min="15" max="15" width="19.90625" style="208" customWidth="1"/>
    <col min="16" max="16" width="9" style="208" customWidth="1"/>
    <col min="17" max="17" width="12.26953125" style="208" bestFit="1" customWidth="1"/>
    <col min="18" max="16384" width="39.36328125" style="208"/>
  </cols>
  <sheetData>
    <row r="1" spans="1:18" ht="13.5" customHeight="1" x14ac:dyDescent="0.2">
      <c r="A1" s="244"/>
    </row>
    <row r="2" spans="1:18" ht="13.5" customHeight="1" x14ac:dyDescent="0.2">
      <c r="A2" s="245" t="s">
        <v>526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8" ht="13.5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8" ht="13.5" customHeight="1" x14ac:dyDescent="0.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8" ht="13.5" customHeight="1" x14ac:dyDescent="0.2">
      <c r="A5" s="388"/>
      <c r="B5" s="622" t="str">
        <f>"〔施設"&amp;C6&amp;"（公立"&amp;C7&amp;"、"&amp;"私立"&amp;C8&amp;"）"&amp;"  定員"&amp;E6&amp;"（公立"&amp;E7&amp;"、私立"&amp;E8&amp;"）〕"</f>
        <v>〔施設29（公立3、私立26）  定員252（公立21、私立231）〕</v>
      </c>
      <c r="C5" s="622"/>
      <c r="D5" s="622"/>
      <c r="E5" s="388" t="str">
        <f>IF(H39=E6,"","おかしいぞ～？")</f>
        <v/>
      </c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534"/>
    </row>
    <row r="6" spans="1:18" ht="13.5" customHeight="1" x14ac:dyDescent="0.2">
      <c r="A6" s="388"/>
      <c r="B6" s="389" t="s">
        <v>84</v>
      </c>
      <c r="C6" s="111">
        <f>C7+C8</f>
        <v>29</v>
      </c>
      <c r="D6" s="140" t="s">
        <v>85</v>
      </c>
      <c r="E6" s="360">
        <f>E7+E8</f>
        <v>252</v>
      </c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534"/>
    </row>
    <row r="7" spans="1:18" ht="13.5" customHeight="1" x14ac:dyDescent="0.2">
      <c r="A7" s="236"/>
      <c r="B7" s="389" t="s">
        <v>86</v>
      </c>
      <c r="C7" s="111">
        <f>COUNTIF($P$10:$P$38,B7)</f>
        <v>3</v>
      </c>
      <c r="D7" s="140" t="s">
        <v>86</v>
      </c>
      <c r="E7" s="360">
        <f>SUMIF($P$10:$P$38,D7,$H$10:$H$38)</f>
        <v>21</v>
      </c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534"/>
    </row>
    <row r="8" spans="1:18" ht="13.5" customHeight="1" x14ac:dyDescent="0.2">
      <c r="A8" s="236"/>
      <c r="B8" s="238" t="s">
        <v>87</v>
      </c>
      <c r="C8" s="113">
        <f>COUNTIF($P$10:$P$38,B8)</f>
        <v>26</v>
      </c>
      <c r="D8" s="142" t="s">
        <v>87</v>
      </c>
      <c r="E8" s="361">
        <f>SUMIF($P$10:$P$38,D8,$H$10:$H$38)</f>
        <v>231</v>
      </c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534"/>
    </row>
    <row r="9" spans="1:18" s="555" customFormat="1" ht="42" customHeight="1" x14ac:dyDescent="0.2">
      <c r="A9" s="239" t="s">
        <v>58</v>
      </c>
      <c r="B9" s="452" t="s">
        <v>61</v>
      </c>
      <c r="C9" s="207" t="s">
        <v>62</v>
      </c>
      <c r="D9" s="207" t="s">
        <v>269</v>
      </c>
      <c r="E9" s="207" t="s">
        <v>3742</v>
      </c>
      <c r="F9" s="240" t="s">
        <v>51</v>
      </c>
      <c r="G9" s="207" t="s">
        <v>63</v>
      </c>
      <c r="H9" s="207" t="s">
        <v>64</v>
      </c>
      <c r="I9" s="207" t="s">
        <v>60</v>
      </c>
      <c r="J9" s="241" t="s">
        <v>65</v>
      </c>
      <c r="K9" s="427" t="s">
        <v>66</v>
      </c>
      <c r="L9" s="363" t="s">
        <v>372</v>
      </c>
      <c r="M9" s="363" t="s">
        <v>329</v>
      </c>
      <c r="N9" s="207" t="s">
        <v>107</v>
      </c>
      <c r="O9" s="207" t="s">
        <v>59</v>
      </c>
      <c r="P9" s="363" t="s">
        <v>74</v>
      </c>
      <c r="Q9" s="364" t="s">
        <v>75</v>
      </c>
      <c r="R9" s="556"/>
    </row>
    <row r="10" spans="1:18" s="250" customFormat="1" ht="42" customHeight="1" x14ac:dyDescent="0.2">
      <c r="A10" s="489" t="s">
        <v>2447</v>
      </c>
      <c r="B10" s="486" t="s">
        <v>2448</v>
      </c>
      <c r="C10" s="521" t="s">
        <v>2449</v>
      </c>
      <c r="D10" s="521" t="s">
        <v>3640</v>
      </c>
      <c r="E10" s="522" t="str">
        <f t="shared" ref="E10:E11" si="0">M10&amp;N10</f>
        <v>下関市東勝谷1-4</v>
      </c>
      <c r="F10" s="522" t="s">
        <v>1257</v>
      </c>
      <c r="G10" s="523">
        <v>42064</v>
      </c>
      <c r="H10" s="290">
        <v>6</v>
      </c>
      <c r="I10" s="522" t="s">
        <v>2450</v>
      </c>
      <c r="J10" s="524" t="s">
        <v>2128</v>
      </c>
      <c r="K10" s="336" t="s">
        <v>2129</v>
      </c>
      <c r="L10" s="522">
        <v>35201</v>
      </c>
      <c r="M10" s="522" t="s">
        <v>127</v>
      </c>
      <c r="N10" s="522" t="s">
        <v>2451</v>
      </c>
      <c r="O10" s="522" t="s">
        <v>2452</v>
      </c>
      <c r="P10" s="526" t="str">
        <f t="shared" ref="P10:P11" si="1">IF(Q10="","",IF(OR(Q10="国",Q10="県",Q10="市町",Q10="組合その他"),"（公立）","（私立）"))</f>
        <v>（私立）</v>
      </c>
      <c r="Q10" s="527" t="s">
        <v>2080</v>
      </c>
      <c r="R10" s="516"/>
    </row>
    <row r="11" spans="1:18" s="250" customFormat="1" ht="42" customHeight="1" x14ac:dyDescent="0.2">
      <c r="A11" s="489" t="s">
        <v>2684</v>
      </c>
      <c r="B11" s="486" t="s">
        <v>2685</v>
      </c>
      <c r="C11" s="521" t="s">
        <v>2686</v>
      </c>
      <c r="D11" s="521" t="s">
        <v>2687</v>
      </c>
      <c r="E11" s="522" t="str">
        <f t="shared" si="0"/>
        <v>下関市長門町１０－１　長門プラザ２階</v>
      </c>
      <c r="F11" s="522" t="s">
        <v>550</v>
      </c>
      <c r="G11" s="523">
        <v>42339</v>
      </c>
      <c r="H11" s="290">
        <v>10</v>
      </c>
      <c r="I11" s="522" t="s">
        <v>2127</v>
      </c>
      <c r="J11" s="524" t="s">
        <v>2128</v>
      </c>
      <c r="K11" s="336" t="s">
        <v>2129</v>
      </c>
      <c r="L11" s="522">
        <v>35201</v>
      </c>
      <c r="M11" s="522" t="s">
        <v>127</v>
      </c>
      <c r="N11" s="522" t="s">
        <v>2688</v>
      </c>
      <c r="O11" s="522" t="s">
        <v>2689</v>
      </c>
      <c r="P11" s="526" t="str">
        <f t="shared" si="1"/>
        <v>（私立）</v>
      </c>
      <c r="Q11" s="352" t="s">
        <v>2088</v>
      </c>
      <c r="R11" s="516"/>
    </row>
    <row r="12" spans="1:18" s="250" customFormat="1" ht="62" customHeight="1" x14ac:dyDescent="0.2">
      <c r="A12" s="489" t="s">
        <v>2690</v>
      </c>
      <c r="B12" s="453" t="s">
        <v>2691</v>
      </c>
      <c r="C12" s="353" t="s">
        <v>2692</v>
      </c>
      <c r="D12" s="486" t="s">
        <v>3641</v>
      </c>
      <c r="E12" s="522" t="str">
        <f t="shared" ref="E12:E27" si="2">M12&amp;N12</f>
        <v>下関市竹崎町四丁目４番８号シーモール３階　３３５号</v>
      </c>
      <c r="F12" s="522" t="s">
        <v>2693</v>
      </c>
      <c r="G12" s="523">
        <v>45017</v>
      </c>
      <c r="H12" s="290">
        <v>14</v>
      </c>
      <c r="I12" s="522" t="s">
        <v>2694</v>
      </c>
      <c r="J12" s="524"/>
      <c r="K12" s="336" t="s">
        <v>2129</v>
      </c>
      <c r="L12" s="522">
        <v>35201</v>
      </c>
      <c r="M12" s="522" t="s">
        <v>127</v>
      </c>
      <c r="N12" s="522" t="s">
        <v>2695</v>
      </c>
      <c r="O12" s="522" t="s">
        <v>2696</v>
      </c>
      <c r="P12" s="526" t="str">
        <f>IF(Q12="","",IF(OR(Q12="国",Q12="県",Q12="市町",Q12="組合その他"),"（公立）","（私立）"))</f>
        <v>（私立）</v>
      </c>
      <c r="Q12" s="527" t="s">
        <v>181</v>
      </c>
      <c r="R12" s="209"/>
    </row>
    <row r="13" spans="1:18" s="250" customFormat="1" ht="63" customHeight="1" x14ac:dyDescent="0.2">
      <c r="A13" s="489" t="s">
        <v>3914</v>
      </c>
      <c r="B13" s="483" t="s">
        <v>3642</v>
      </c>
      <c r="C13" s="521" t="s">
        <v>3915</v>
      </c>
      <c r="D13" s="486" t="s">
        <v>3916</v>
      </c>
      <c r="E13" s="522" t="str">
        <f t="shared" si="2"/>
        <v>下関市長府黒門東町１０番７－２０５号かがわビル２階</v>
      </c>
      <c r="F13" s="522" t="s">
        <v>3643</v>
      </c>
      <c r="G13" s="523">
        <v>45170</v>
      </c>
      <c r="H13" s="290">
        <v>10</v>
      </c>
      <c r="I13" s="522" t="s">
        <v>3644</v>
      </c>
      <c r="J13" s="524" t="s">
        <v>268</v>
      </c>
      <c r="K13" s="428" t="s">
        <v>2129</v>
      </c>
      <c r="L13" s="335">
        <v>35201</v>
      </c>
      <c r="M13" s="335" t="s">
        <v>127</v>
      </c>
      <c r="N13" s="335" t="s">
        <v>3645</v>
      </c>
      <c r="O13" s="335" t="s">
        <v>4105</v>
      </c>
      <c r="P13" s="149" t="s">
        <v>890</v>
      </c>
      <c r="Q13" s="333" t="s">
        <v>181</v>
      </c>
      <c r="R13" s="209"/>
    </row>
    <row r="14" spans="1:18" s="482" customFormat="1" ht="63" customHeight="1" x14ac:dyDescent="0.2">
      <c r="A14" s="434" t="s">
        <v>3637</v>
      </c>
      <c r="B14" s="303" t="s">
        <v>2456</v>
      </c>
      <c r="C14" s="521" t="s">
        <v>2457</v>
      </c>
      <c r="D14" s="303" t="s">
        <v>2458</v>
      </c>
      <c r="E14" s="522" t="s">
        <v>3917</v>
      </c>
      <c r="F14" s="316" t="s">
        <v>2091</v>
      </c>
      <c r="G14" s="523">
        <v>45748</v>
      </c>
      <c r="H14" s="290">
        <v>6</v>
      </c>
      <c r="I14" s="522" t="s">
        <v>3918</v>
      </c>
      <c r="J14" s="524" t="s">
        <v>268</v>
      </c>
      <c r="K14" s="428" t="s">
        <v>2129</v>
      </c>
      <c r="L14" s="335">
        <v>35201</v>
      </c>
      <c r="M14" s="335" t="s">
        <v>127</v>
      </c>
      <c r="N14" s="321" t="s">
        <v>3638</v>
      </c>
      <c r="O14" s="321" t="s">
        <v>3639</v>
      </c>
      <c r="P14" s="149" t="s">
        <v>890</v>
      </c>
      <c r="Q14" s="323" t="s">
        <v>80</v>
      </c>
      <c r="R14" s="209" t="s">
        <v>3907</v>
      </c>
    </row>
    <row r="15" spans="1:18" s="482" customFormat="1" ht="63" customHeight="1" x14ac:dyDescent="0.2">
      <c r="A15" s="489" t="s">
        <v>3919</v>
      </c>
      <c r="B15" s="483" t="s">
        <v>3920</v>
      </c>
      <c r="C15" s="483" t="s">
        <v>3921</v>
      </c>
      <c r="D15" s="486" t="s">
        <v>3916</v>
      </c>
      <c r="E15" s="522" t="s">
        <v>3922</v>
      </c>
      <c r="F15" s="522" t="s">
        <v>3923</v>
      </c>
      <c r="G15" s="523">
        <v>45748</v>
      </c>
      <c r="H15" s="290">
        <v>20</v>
      </c>
      <c r="I15" s="522" t="s">
        <v>3924</v>
      </c>
      <c r="J15" s="524"/>
      <c r="K15" s="428" t="s">
        <v>2129</v>
      </c>
      <c r="L15" s="335">
        <v>35201</v>
      </c>
      <c r="M15" s="335" t="s">
        <v>127</v>
      </c>
      <c r="N15" s="335" t="s">
        <v>3925</v>
      </c>
      <c r="O15" s="335" t="s">
        <v>3926</v>
      </c>
      <c r="P15" s="149" t="s">
        <v>890</v>
      </c>
      <c r="Q15" s="333" t="s">
        <v>181</v>
      </c>
      <c r="R15" s="209" t="s">
        <v>3907</v>
      </c>
    </row>
    <row r="16" spans="1:18" s="250" customFormat="1" ht="42" customHeight="1" x14ac:dyDescent="0.2">
      <c r="A16" s="560" t="s">
        <v>2697</v>
      </c>
      <c r="B16" s="594" t="s">
        <v>2698</v>
      </c>
      <c r="C16" s="561" t="s">
        <v>2699</v>
      </c>
      <c r="D16" s="561" t="s">
        <v>2700</v>
      </c>
      <c r="E16" s="595" t="str">
        <f t="shared" si="2"/>
        <v>宇部市大字船木833-27</v>
      </c>
      <c r="F16" s="562" t="s">
        <v>518</v>
      </c>
      <c r="G16" s="563">
        <v>39904</v>
      </c>
      <c r="H16" s="583">
        <v>6</v>
      </c>
      <c r="I16" s="562" t="s">
        <v>753</v>
      </c>
      <c r="J16" s="564" t="s">
        <v>2128</v>
      </c>
      <c r="K16" s="584" t="s">
        <v>2129</v>
      </c>
      <c r="L16" s="562">
        <v>35202</v>
      </c>
      <c r="M16" s="562" t="s">
        <v>111</v>
      </c>
      <c r="N16" s="562" t="s">
        <v>2701</v>
      </c>
      <c r="O16" s="562" t="s">
        <v>2702</v>
      </c>
      <c r="P16" s="579" t="str">
        <f t="shared" ref="P16:P38" si="3">IF(Q16="","",IF(OR(Q16="国",Q16="県",Q16="市町",Q16="組合その他"),"（公立）","（私立）"))</f>
        <v>（私立）</v>
      </c>
      <c r="Q16" s="527" t="s">
        <v>2080</v>
      </c>
      <c r="R16" s="516"/>
    </row>
    <row r="17" spans="1:18" s="250" customFormat="1" ht="42" customHeight="1" x14ac:dyDescent="0.2">
      <c r="A17" s="489" t="s">
        <v>1899</v>
      </c>
      <c r="B17" s="486" t="s">
        <v>618</v>
      </c>
      <c r="C17" s="521" t="s">
        <v>2239</v>
      </c>
      <c r="D17" s="521" t="s">
        <v>2240</v>
      </c>
      <c r="E17" s="522" t="str">
        <f t="shared" si="2"/>
        <v>宇部市西平原4丁目3-10</v>
      </c>
      <c r="F17" s="522" t="s">
        <v>1900</v>
      </c>
      <c r="G17" s="523">
        <v>43435</v>
      </c>
      <c r="H17" s="290">
        <v>20</v>
      </c>
      <c r="I17" s="522" t="s">
        <v>1901</v>
      </c>
      <c r="J17" s="506"/>
      <c r="K17" s="336" t="s">
        <v>151</v>
      </c>
      <c r="L17" s="522">
        <v>35202</v>
      </c>
      <c r="M17" s="522" t="s">
        <v>111</v>
      </c>
      <c r="N17" s="522" t="s">
        <v>1299</v>
      </c>
      <c r="O17" s="522" t="s">
        <v>1902</v>
      </c>
      <c r="P17" s="526" t="str">
        <f t="shared" si="3"/>
        <v>（私立）</v>
      </c>
      <c r="Q17" s="527" t="s">
        <v>135</v>
      </c>
      <c r="R17" s="516"/>
    </row>
    <row r="18" spans="1:18" s="250" customFormat="1" ht="42" customHeight="1" x14ac:dyDescent="0.2">
      <c r="A18" s="489" t="s">
        <v>546</v>
      </c>
      <c r="B18" s="486" t="s">
        <v>1074</v>
      </c>
      <c r="C18" s="521" t="s">
        <v>1768</v>
      </c>
      <c r="D18" s="521" t="s">
        <v>1002</v>
      </c>
      <c r="E18" s="522" t="str">
        <f t="shared" si="2"/>
        <v>宇部市北琴芝二丁目3番13号</v>
      </c>
      <c r="F18" s="522" t="s">
        <v>1547</v>
      </c>
      <c r="G18" s="523">
        <v>43556</v>
      </c>
      <c r="H18" s="290">
        <v>6</v>
      </c>
      <c r="I18" s="522" t="s">
        <v>1548</v>
      </c>
      <c r="J18" s="524" t="s">
        <v>268</v>
      </c>
      <c r="K18" s="336" t="s">
        <v>151</v>
      </c>
      <c r="L18" s="354">
        <v>35202</v>
      </c>
      <c r="M18" s="354" t="s">
        <v>69</v>
      </c>
      <c r="N18" s="522" t="s">
        <v>1300</v>
      </c>
      <c r="O18" s="522" t="s">
        <v>1549</v>
      </c>
      <c r="P18" s="526" t="str">
        <f t="shared" si="3"/>
        <v>（私立）</v>
      </c>
      <c r="Q18" s="527" t="s">
        <v>135</v>
      </c>
      <c r="R18" s="516"/>
    </row>
    <row r="19" spans="1:18" s="250" customFormat="1" ht="42" customHeight="1" x14ac:dyDescent="0.2">
      <c r="A19" s="489" t="s">
        <v>213</v>
      </c>
      <c r="B19" s="486" t="s">
        <v>618</v>
      </c>
      <c r="C19" s="521" t="s">
        <v>2239</v>
      </c>
      <c r="D19" s="521" t="s">
        <v>2240</v>
      </c>
      <c r="E19" s="522" t="str">
        <f t="shared" ref="E19" si="4">M19&amp;N19</f>
        <v>宇部市西岐波字西迫ノ田2189-60</v>
      </c>
      <c r="F19" s="522" t="s">
        <v>3051</v>
      </c>
      <c r="G19" s="523">
        <v>45383</v>
      </c>
      <c r="H19" s="290">
        <v>6</v>
      </c>
      <c r="I19" s="522" t="s">
        <v>752</v>
      </c>
      <c r="J19" s="305" t="s">
        <v>2128</v>
      </c>
      <c r="K19" s="336" t="s">
        <v>151</v>
      </c>
      <c r="L19" s="522">
        <v>35202</v>
      </c>
      <c r="M19" s="522" t="s">
        <v>111</v>
      </c>
      <c r="N19" s="522" t="s">
        <v>1705</v>
      </c>
      <c r="O19" s="522" t="s">
        <v>3052</v>
      </c>
      <c r="P19" s="526" t="str">
        <f t="shared" ref="P19" si="5">IF(Q19="","",IF(OR(Q19="国",Q19="県",Q19="市町",Q19="組合その他"),"（公立）","（私立）"))</f>
        <v>（私立）</v>
      </c>
      <c r="Q19" s="527" t="s">
        <v>135</v>
      </c>
      <c r="R19" s="516"/>
    </row>
    <row r="20" spans="1:18" s="250" customFormat="1" ht="42" customHeight="1" x14ac:dyDescent="0.2">
      <c r="A20" s="489" t="s">
        <v>1550</v>
      </c>
      <c r="B20" s="454" t="s">
        <v>631</v>
      </c>
      <c r="C20" s="521" t="s">
        <v>933</v>
      </c>
      <c r="D20" s="486" t="s">
        <v>1689</v>
      </c>
      <c r="E20" s="522" t="str">
        <f t="shared" si="2"/>
        <v>山口市小郡若草町3番5号</v>
      </c>
      <c r="F20" s="522" t="s">
        <v>519</v>
      </c>
      <c r="G20" s="523">
        <v>39508</v>
      </c>
      <c r="H20" s="290">
        <v>6</v>
      </c>
      <c r="I20" s="522" t="s">
        <v>755</v>
      </c>
      <c r="J20" s="524" t="s">
        <v>268</v>
      </c>
      <c r="K20" s="336" t="s">
        <v>151</v>
      </c>
      <c r="L20" s="522">
        <v>35203</v>
      </c>
      <c r="M20" s="522" t="s">
        <v>110</v>
      </c>
      <c r="N20" s="522" t="s">
        <v>1551</v>
      </c>
      <c r="O20" s="522" t="s">
        <v>1552</v>
      </c>
      <c r="P20" s="526" t="str">
        <f t="shared" si="3"/>
        <v>（私立）</v>
      </c>
      <c r="Q20" s="527" t="s">
        <v>181</v>
      </c>
      <c r="R20" s="209"/>
    </row>
    <row r="21" spans="1:18" s="252" customFormat="1" ht="68" customHeight="1" x14ac:dyDescent="0.2">
      <c r="A21" s="489" t="s">
        <v>540</v>
      </c>
      <c r="B21" s="486" t="s">
        <v>846</v>
      </c>
      <c r="C21" s="521" t="s">
        <v>847</v>
      </c>
      <c r="D21" s="521" t="s">
        <v>236</v>
      </c>
      <c r="E21" s="522" t="str">
        <f t="shared" si="2"/>
        <v>山口市大内御堀3953番地15</v>
      </c>
      <c r="F21" s="522" t="s">
        <v>530</v>
      </c>
      <c r="G21" s="523">
        <v>40269</v>
      </c>
      <c r="H21" s="290">
        <v>10</v>
      </c>
      <c r="I21" s="522" t="s">
        <v>538</v>
      </c>
      <c r="J21" s="524" t="s">
        <v>268</v>
      </c>
      <c r="K21" s="336" t="s">
        <v>151</v>
      </c>
      <c r="L21" s="522">
        <v>35203</v>
      </c>
      <c r="M21" s="522" t="s">
        <v>148</v>
      </c>
      <c r="N21" s="522" t="s">
        <v>902</v>
      </c>
      <c r="O21" s="522" t="s">
        <v>1301</v>
      </c>
      <c r="P21" s="526" t="str">
        <f t="shared" si="3"/>
        <v>（私立）</v>
      </c>
      <c r="Q21" s="527" t="s">
        <v>181</v>
      </c>
      <c r="R21" s="516"/>
    </row>
    <row r="22" spans="1:18" s="250" customFormat="1" ht="63" customHeight="1" x14ac:dyDescent="0.2">
      <c r="A22" s="489" t="s">
        <v>1272</v>
      </c>
      <c r="B22" s="486" t="s">
        <v>280</v>
      </c>
      <c r="C22" s="521" t="s">
        <v>281</v>
      </c>
      <c r="D22" s="521" t="s">
        <v>903</v>
      </c>
      <c r="E22" s="522" t="str">
        <f t="shared" si="2"/>
        <v>山口市朝田三田地900番1</v>
      </c>
      <c r="F22" s="522" t="s">
        <v>461</v>
      </c>
      <c r="G22" s="523">
        <v>41000</v>
      </c>
      <c r="H22" s="290">
        <v>6</v>
      </c>
      <c r="I22" s="296" t="s">
        <v>682</v>
      </c>
      <c r="J22" s="524" t="s">
        <v>1429</v>
      </c>
      <c r="K22" s="336" t="s">
        <v>151</v>
      </c>
      <c r="L22" s="522">
        <v>35203</v>
      </c>
      <c r="M22" s="522" t="s">
        <v>148</v>
      </c>
      <c r="N22" s="522" t="s">
        <v>407</v>
      </c>
      <c r="O22" s="522" t="s">
        <v>1553</v>
      </c>
      <c r="P22" s="526" t="str">
        <f t="shared" si="3"/>
        <v>（私立）</v>
      </c>
      <c r="Q22" s="527" t="s">
        <v>80</v>
      </c>
      <c r="R22" s="516"/>
    </row>
    <row r="23" spans="1:18" s="250" customFormat="1" ht="42" customHeight="1" x14ac:dyDescent="0.2">
      <c r="A23" s="489" t="s">
        <v>1061</v>
      </c>
      <c r="B23" s="454" t="s">
        <v>1062</v>
      </c>
      <c r="C23" s="521" t="s">
        <v>1063</v>
      </c>
      <c r="D23" s="521" t="s">
        <v>3053</v>
      </c>
      <c r="E23" s="522" t="str">
        <f t="shared" si="2"/>
        <v>山口市小郡大正町11番10号 マルワビル1階</v>
      </c>
      <c r="F23" s="522" t="s">
        <v>2313</v>
      </c>
      <c r="G23" s="523">
        <v>43040</v>
      </c>
      <c r="H23" s="290">
        <v>6</v>
      </c>
      <c r="I23" s="522" t="s">
        <v>1906</v>
      </c>
      <c r="J23" s="524" t="s">
        <v>1429</v>
      </c>
      <c r="K23" s="336" t="s">
        <v>151</v>
      </c>
      <c r="L23" s="522">
        <v>35203</v>
      </c>
      <c r="M23" s="522" t="s">
        <v>223</v>
      </c>
      <c r="N23" s="522" t="s">
        <v>2314</v>
      </c>
      <c r="O23" s="522" t="s">
        <v>1907</v>
      </c>
      <c r="P23" s="526" t="str">
        <f t="shared" si="3"/>
        <v>（私立）</v>
      </c>
      <c r="Q23" s="527" t="s">
        <v>82</v>
      </c>
      <c r="R23" s="516"/>
    </row>
    <row r="24" spans="1:18" s="250" customFormat="1" ht="42" customHeight="1" x14ac:dyDescent="0.2">
      <c r="A24" s="489" t="s">
        <v>541</v>
      </c>
      <c r="B24" s="486" t="s">
        <v>71</v>
      </c>
      <c r="C24" s="521" t="s">
        <v>1402</v>
      </c>
      <c r="D24" s="521" t="s">
        <v>3054</v>
      </c>
      <c r="E24" s="522" t="str">
        <f t="shared" si="2"/>
        <v>萩市江向4-1</v>
      </c>
      <c r="F24" s="522" t="s">
        <v>531</v>
      </c>
      <c r="G24" s="523">
        <v>39722</v>
      </c>
      <c r="H24" s="290">
        <v>8</v>
      </c>
      <c r="I24" s="522" t="s">
        <v>756</v>
      </c>
      <c r="J24" s="524" t="s">
        <v>268</v>
      </c>
      <c r="K24" s="336" t="s">
        <v>151</v>
      </c>
      <c r="L24" s="522">
        <v>35204</v>
      </c>
      <c r="M24" s="522" t="s">
        <v>214</v>
      </c>
      <c r="N24" s="522" t="s">
        <v>215</v>
      </c>
      <c r="O24" s="522" t="s">
        <v>1556</v>
      </c>
      <c r="P24" s="526" t="str">
        <f t="shared" si="3"/>
        <v>（公立）</v>
      </c>
      <c r="Q24" s="527" t="s">
        <v>218</v>
      </c>
      <c r="R24" s="516"/>
    </row>
    <row r="25" spans="1:18" s="250" customFormat="1" ht="42" customHeight="1" x14ac:dyDescent="0.2">
      <c r="A25" s="489" t="s">
        <v>1557</v>
      </c>
      <c r="B25" s="486" t="s">
        <v>632</v>
      </c>
      <c r="C25" s="521" t="s">
        <v>1326</v>
      </c>
      <c r="D25" s="521" t="s">
        <v>1342</v>
      </c>
      <c r="E25" s="522" t="str">
        <f t="shared" si="2"/>
        <v>萩市椿東4510番地１</v>
      </c>
      <c r="F25" s="522" t="s">
        <v>463</v>
      </c>
      <c r="G25" s="523">
        <v>40664</v>
      </c>
      <c r="H25" s="290">
        <v>6</v>
      </c>
      <c r="I25" s="522" t="s">
        <v>684</v>
      </c>
      <c r="J25" s="524" t="s">
        <v>268</v>
      </c>
      <c r="K25" s="336" t="s">
        <v>151</v>
      </c>
      <c r="L25" s="522">
        <v>35204</v>
      </c>
      <c r="M25" s="522" t="s">
        <v>129</v>
      </c>
      <c r="N25" s="522" t="s">
        <v>424</v>
      </c>
      <c r="O25" s="522" t="s">
        <v>1459</v>
      </c>
      <c r="P25" s="526" t="str">
        <f t="shared" si="3"/>
        <v>（私立）</v>
      </c>
      <c r="Q25" s="352" t="s">
        <v>80</v>
      </c>
      <c r="R25" s="516"/>
    </row>
    <row r="26" spans="1:18" s="250" customFormat="1" ht="51.5" customHeight="1" x14ac:dyDescent="0.2">
      <c r="A26" s="560" t="s">
        <v>1094</v>
      </c>
      <c r="B26" s="586" t="s">
        <v>832</v>
      </c>
      <c r="C26" s="561" t="s">
        <v>833</v>
      </c>
      <c r="D26" s="561" t="s">
        <v>834</v>
      </c>
      <c r="E26" s="562" t="str">
        <f t="shared" si="2"/>
        <v>萩市椿東2228番地3</v>
      </c>
      <c r="F26" s="562" t="s">
        <v>1100</v>
      </c>
      <c r="G26" s="563">
        <v>42826</v>
      </c>
      <c r="H26" s="583">
        <v>10</v>
      </c>
      <c r="I26" s="562" t="s">
        <v>1101</v>
      </c>
      <c r="J26" s="564" t="s">
        <v>268</v>
      </c>
      <c r="K26" s="584" t="s">
        <v>151</v>
      </c>
      <c r="L26" s="562">
        <v>35204</v>
      </c>
      <c r="M26" s="562" t="s">
        <v>129</v>
      </c>
      <c r="N26" s="562" t="s">
        <v>837</v>
      </c>
      <c r="O26" s="562" t="s">
        <v>1102</v>
      </c>
      <c r="P26" s="579" t="str">
        <f t="shared" si="3"/>
        <v>（私立）</v>
      </c>
      <c r="Q26" s="527" t="s">
        <v>181</v>
      </c>
      <c r="R26" s="516"/>
    </row>
    <row r="27" spans="1:18" s="250" customFormat="1" ht="50.5" customHeight="1" x14ac:dyDescent="0.2">
      <c r="A27" s="489" t="s">
        <v>542</v>
      </c>
      <c r="B27" s="486" t="s">
        <v>193</v>
      </c>
      <c r="C27" s="521" t="s">
        <v>747</v>
      </c>
      <c r="D27" s="521" t="s">
        <v>149</v>
      </c>
      <c r="E27" s="522" t="str">
        <f t="shared" si="2"/>
        <v>防府市大字上右田字森の本2608番地</v>
      </c>
      <c r="F27" s="522" t="s">
        <v>532</v>
      </c>
      <c r="G27" s="523">
        <v>39173</v>
      </c>
      <c r="H27" s="290">
        <v>6</v>
      </c>
      <c r="I27" s="522" t="s">
        <v>758</v>
      </c>
      <c r="J27" s="524" t="s">
        <v>268</v>
      </c>
      <c r="K27" s="336" t="s">
        <v>151</v>
      </c>
      <c r="L27" s="522">
        <v>35206</v>
      </c>
      <c r="M27" s="522" t="s">
        <v>108</v>
      </c>
      <c r="N27" s="522" t="s">
        <v>1302</v>
      </c>
      <c r="O27" s="522" t="s">
        <v>154</v>
      </c>
      <c r="P27" s="526" t="str">
        <f t="shared" si="3"/>
        <v>（私立）</v>
      </c>
      <c r="Q27" s="527" t="s">
        <v>135</v>
      </c>
      <c r="R27" s="516"/>
    </row>
    <row r="28" spans="1:18" s="250" customFormat="1" ht="73" customHeight="1" x14ac:dyDescent="0.2">
      <c r="A28" s="489" t="s">
        <v>310</v>
      </c>
      <c r="B28" s="486" t="s">
        <v>108</v>
      </c>
      <c r="C28" s="521" t="s">
        <v>1698</v>
      </c>
      <c r="D28" s="521" t="s">
        <v>2519</v>
      </c>
      <c r="E28" s="522" t="str">
        <f>M28&amp;N28</f>
        <v>防府市牟礼10084-1</v>
      </c>
      <c r="F28" s="522" t="s">
        <v>472</v>
      </c>
      <c r="G28" s="523">
        <v>41000</v>
      </c>
      <c r="H28" s="290">
        <v>6</v>
      </c>
      <c r="I28" s="522" t="s">
        <v>695</v>
      </c>
      <c r="J28" s="524" t="s">
        <v>268</v>
      </c>
      <c r="K28" s="336" t="s">
        <v>151</v>
      </c>
      <c r="L28" s="522">
        <v>35206</v>
      </c>
      <c r="M28" s="522" t="s">
        <v>94</v>
      </c>
      <c r="N28" s="522" t="s">
        <v>1910</v>
      </c>
      <c r="O28" s="522" t="s">
        <v>1911</v>
      </c>
      <c r="P28" s="526" t="str">
        <f t="shared" si="3"/>
        <v>（公立）</v>
      </c>
      <c r="Q28" s="527" t="s">
        <v>78</v>
      </c>
      <c r="R28" s="516"/>
    </row>
    <row r="29" spans="1:18" s="250" customFormat="1" ht="63" customHeight="1" x14ac:dyDescent="0.2">
      <c r="A29" s="434" t="s">
        <v>848</v>
      </c>
      <c r="B29" s="603" t="s">
        <v>849</v>
      </c>
      <c r="C29" s="303" t="s">
        <v>737</v>
      </c>
      <c r="D29" s="303" t="s">
        <v>1690</v>
      </c>
      <c r="E29" s="316" t="str">
        <f t="shared" ref="E29:E36" si="6">M29&amp;N29</f>
        <v>防府市大字台道3527番地の9</v>
      </c>
      <c r="F29" s="604" t="s">
        <v>1558</v>
      </c>
      <c r="G29" s="605">
        <v>41426</v>
      </c>
      <c r="H29" s="606">
        <v>6</v>
      </c>
      <c r="I29" s="522" t="s">
        <v>1559</v>
      </c>
      <c r="J29" s="435" t="s">
        <v>850</v>
      </c>
      <c r="K29" s="336" t="s">
        <v>151</v>
      </c>
      <c r="L29" s="522">
        <v>35206</v>
      </c>
      <c r="M29" s="354" t="s">
        <v>851</v>
      </c>
      <c r="N29" s="522" t="s">
        <v>852</v>
      </c>
      <c r="O29" s="522" t="s">
        <v>1560</v>
      </c>
      <c r="P29" s="526" t="str">
        <f t="shared" si="3"/>
        <v>（私立）</v>
      </c>
      <c r="Q29" s="527" t="s">
        <v>135</v>
      </c>
      <c r="R29" s="516"/>
    </row>
    <row r="30" spans="1:18" s="250" customFormat="1" ht="63" customHeight="1" x14ac:dyDescent="0.2">
      <c r="A30" s="489" t="s">
        <v>1521</v>
      </c>
      <c r="B30" s="486" t="s">
        <v>0</v>
      </c>
      <c r="C30" s="521" t="s">
        <v>261</v>
      </c>
      <c r="D30" s="521" t="s">
        <v>1</v>
      </c>
      <c r="E30" s="522" t="str">
        <f t="shared" si="6"/>
        <v>防府市三田尻2丁目9-3</v>
      </c>
      <c r="F30" s="522" t="s">
        <v>561</v>
      </c>
      <c r="G30" s="523">
        <v>43070</v>
      </c>
      <c r="H30" s="302">
        <v>6</v>
      </c>
      <c r="I30" s="522" t="s">
        <v>789</v>
      </c>
      <c r="J30" s="524" t="s">
        <v>268</v>
      </c>
      <c r="K30" s="336" t="s">
        <v>151</v>
      </c>
      <c r="L30" s="522">
        <v>35206</v>
      </c>
      <c r="M30" s="522" t="s">
        <v>94</v>
      </c>
      <c r="N30" s="522" t="s">
        <v>1064</v>
      </c>
      <c r="O30" s="522" t="s">
        <v>1524</v>
      </c>
      <c r="P30" s="526" t="str">
        <f t="shared" si="3"/>
        <v>（私立）</v>
      </c>
      <c r="Q30" s="527" t="s">
        <v>82</v>
      </c>
      <c r="R30" s="209"/>
    </row>
    <row r="31" spans="1:18" s="252" customFormat="1" ht="42" customHeight="1" x14ac:dyDescent="0.2">
      <c r="A31" s="489" t="s">
        <v>861</v>
      </c>
      <c r="B31" s="486" t="s">
        <v>311</v>
      </c>
      <c r="C31" s="521" t="s">
        <v>1029</v>
      </c>
      <c r="D31" s="521" t="s">
        <v>2241</v>
      </c>
      <c r="E31" s="522" t="str">
        <f>M31&amp;N31</f>
        <v>岩国市錦見1丁目11-15</v>
      </c>
      <c r="F31" s="522" t="s">
        <v>1561</v>
      </c>
      <c r="G31" s="523">
        <v>41821</v>
      </c>
      <c r="H31" s="290">
        <v>15</v>
      </c>
      <c r="I31" s="522" t="s">
        <v>1562</v>
      </c>
      <c r="J31" s="513"/>
      <c r="K31" s="336" t="s">
        <v>151</v>
      </c>
      <c r="L31" s="522">
        <v>35208</v>
      </c>
      <c r="M31" s="522" t="s">
        <v>1563</v>
      </c>
      <c r="N31" s="522" t="s">
        <v>312</v>
      </c>
      <c r="O31" s="522" t="s">
        <v>1564</v>
      </c>
      <c r="P31" s="526" t="str">
        <f t="shared" si="3"/>
        <v>（私立）</v>
      </c>
      <c r="Q31" s="527" t="s">
        <v>80</v>
      </c>
      <c r="R31" s="516"/>
    </row>
    <row r="32" spans="1:18" s="250" customFormat="1" ht="42" customHeight="1" x14ac:dyDescent="0.2">
      <c r="A32" s="489" t="s">
        <v>1774</v>
      </c>
      <c r="B32" s="486" t="s">
        <v>1565</v>
      </c>
      <c r="C32" s="521" t="s">
        <v>1566</v>
      </c>
      <c r="D32" s="521" t="s">
        <v>1700</v>
      </c>
      <c r="E32" s="522" t="str">
        <f>M32&amp;N32</f>
        <v>岩国市麻里布町1丁目5番32号1Ｆ</v>
      </c>
      <c r="F32" s="522" t="s">
        <v>1567</v>
      </c>
      <c r="G32" s="523">
        <v>43800</v>
      </c>
      <c r="H32" s="290">
        <v>10</v>
      </c>
      <c r="I32" s="522" t="s">
        <v>1568</v>
      </c>
      <c r="J32" s="524" t="s">
        <v>268</v>
      </c>
      <c r="K32" s="336" t="s">
        <v>151</v>
      </c>
      <c r="L32" s="522">
        <v>35208</v>
      </c>
      <c r="M32" s="522" t="s">
        <v>1563</v>
      </c>
      <c r="N32" s="522" t="s">
        <v>2316</v>
      </c>
      <c r="O32" s="522" t="s">
        <v>1569</v>
      </c>
      <c r="P32" s="526" t="str">
        <f t="shared" si="3"/>
        <v>（私立）</v>
      </c>
      <c r="Q32" s="527" t="s">
        <v>181</v>
      </c>
      <c r="R32" s="516"/>
    </row>
    <row r="33" spans="1:18" s="250" customFormat="1" ht="42" customHeight="1" x14ac:dyDescent="0.2">
      <c r="A33" s="489" t="s">
        <v>402</v>
      </c>
      <c r="B33" s="486" t="s">
        <v>403</v>
      </c>
      <c r="C33" s="521" t="s">
        <v>404</v>
      </c>
      <c r="D33" s="303" t="s">
        <v>3860</v>
      </c>
      <c r="E33" s="522" t="str">
        <f t="shared" si="6"/>
        <v>光市中央5丁目1番21号</v>
      </c>
      <c r="F33" s="522" t="s">
        <v>521</v>
      </c>
      <c r="G33" s="523">
        <v>41306</v>
      </c>
      <c r="H33" s="290">
        <v>10</v>
      </c>
      <c r="I33" s="522" t="s">
        <v>909</v>
      </c>
      <c r="J33" s="524" t="s">
        <v>268</v>
      </c>
      <c r="K33" s="336" t="s">
        <v>151</v>
      </c>
      <c r="L33" s="522">
        <v>35210</v>
      </c>
      <c r="M33" s="522" t="s">
        <v>405</v>
      </c>
      <c r="N33" s="522" t="s">
        <v>406</v>
      </c>
      <c r="O33" s="522" t="s">
        <v>1103</v>
      </c>
      <c r="P33" s="526" t="str">
        <f t="shared" si="3"/>
        <v>（私立）</v>
      </c>
      <c r="Q33" s="527" t="s">
        <v>82</v>
      </c>
      <c r="R33" s="516"/>
    </row>
    <row r="34" spans="1:18" s="250" customFormat="1" ht="42" customHeight="1" x14ac:dyDescent="0.2">
      <c r="A34" s="489" t="s">
        <v>315</v>
      </c>
      <c r="B34" s="486" t="s">
        <v>316</v>
      </c>
      <c r="C34" s="521" t="s">
        <v>317</v>
      </c>
      <c r="D34" s="521" t="s">
        <v>318</v>
      </c>
      <c r="E34" s="522" t="str">
        <f t="shared" si="6"/>
        <v>柳井市南町3丁目8番4号</v>
      </c>
      <c r="F34" s="522" t="s">
        <v>534</v>
      </c>
      <c r="G34" s="523">
        <v>40878</v>
      </c>
      <c r="H34" s="290">
        <v>6</v>
      </c>
      <c r="I34" s="522" t="s">
        <v>1030</v>
      </c>
      <c r="J34" s="524" t="s">
        <v>268</v>
      </c>
      <c r="K34" s="336" t="s">
        <v>151</v>
      </c>
      <c r="L34" s="354">
        <v>35212</v>
      </c>
      <c r="M34" s="354" t="s">
        <v>906</v>
      </c>
      <c r="N34" s="522" t="s">
        <v>408</v>
      </c>
      <c r="O34" s="522" t="s">
        <v>1570</v>
      </c>
      <c r="P34" s="526" t="str">
        <f t="shared" si="3"/>
        <v>（私立）</v>
      </c>
      <c r="Q34" s="527" t="s">
        <v>181</v>
      </c>
      <c r="R34" s="516"/>
    </row>
    <row r="35" spans="1:18" s="250" customFormat="1" ht="42" customHeight="1" x14ac:dyDescent="0.2">
      <c r="A35" s="489" t="s">
        <v>904</v>
      </c>
      <c r="B35" s="486" t="s">
        <v>280</v>
      </c>
      <c r="C35" s="521" t="s">
        <v>281</v>
      </c>
      <c r="D35" s="521" t="s">
        <v>903</v>
      </c>
      <c r="E35" s="522" t="str">
        <f t="shared" si="6"/>
        <v>美祢市於福町下3365-1</v>
      </c>
      <c r="F35" s="522" t="s">
        <v>535</v>
      </c>
      <c r="G35" s="523">
        <v>39508</v>
      </c>
      <c r="H35" s="290">
        <v>6</v>
      </c>
      <c r="I35" s="522" t="s">
        <v>762</v>
      </c>
      <c r="J35" s="524" t="s">
        <v>268</v>
      </c>
      <c r="K35" s="336" t="s">
        <v>151</v>
      </c>
      <c r="L35" s="522">
        <v>35213</v>
      </c>
      <c r="M35" s="522" t="s">
        <v>98</v>
      </c>
      <c r="N35" s="522" t="s">
        <v>765</v>
      </c>
      <c r="O35" s="522" t="s">
        <v>1573</v>
      </c>
      <c r="P35" s="526" t="str">
        <f t="shared" si="3"/>
        <v>（私立）</v>
      </c>
      <c r="Q35" s="527" t="s">
        <v>135</v>
      </c>
      <c r="R35" s="516"/>
    </row>
    <row r="36" spans="1:18" s="250" customFormat="1" ht="42" customHeight="1" x14ac:dyDescent="0.2">
      <c r="A36" s="489" t="s">
        <v>409</v>
      </c>
      <c r="B36" s="486" t="s">
        <v>410</v>
      </c>
      <c r="C36" s="521" t="s">
        <v>411</v>
      </c>
      <c r="D36" s="521" t="s">
        <v>1912</v>
      </c>
      <c r="E36" s="522" t="str">
        <f t="shared" si="6"/>
        <v>周南市五月町6-25</v>
      </c>
      <c r="F36" s="522" t="s">
        <v>536</v>
      </c>
      <c r="G36" s="523">
        <v>41365</v>
      </c>
      <c r="H36" s="290">
        <v>12</v>
      </c>
      <c r="I36" s="522" t="s">
        <v>763</v>
      </c>
      <c r="J36" s="524" t="s">
        <v>268</v>
      </c>
      <c r="K36" s="336" t="s">
        <v>151</v>
      </c>
      <c r="L36" s="522">
        <v>35215</v>
      </c>
      <c r="M36" s="522" t="s">
        <v>412</v>
      </c>
      <c r="N36" s="522" t="s">
        <v>413</v>
      </c>
      <c r="O36" s="522" t="s">
        <v>1913</v>
      </c>
      <c r="P36" s="526" t="str">
        <f t="shared" si="3"/>
        <v>（私立）</v>
      </c>
      <c r="Q36" s="527" t="s">
        <v>80</v>
      </c>
      <c r="R36" s="516"/>
    </row>
    <row r="37" spans="1:18" s="250" customFormat="1" ht="50" customHeight="1" x14ac:dyDescent="0.2">
      <c r="A37" s="489" t="s">
        <v>1397</v>
      </c>
      <c r="B37" s="486" t="s">
        <v>100</v>
      </c>
      <c r="C37" s="291" t="s">
        <v>3386</v>
      </c>
      <c r="D37" s="521" t="s">
        <v>3055</v>
      </c>
      <c r="E37" s="292" t="str">
        <f>M37&amp;N37</f>
        <v>山陽小野田市高栄3丁目6-16</v>
      </c>
      <c r="F37" s="522" t="s">
        <v>537</v>
      </c>
      <c r="G37" s="523">
        <v>41000</v>
      </c>
      <c r="H37" s="290">
        <v>7</v>
      </c>
      <c r="I37" s="522" t="s">
        <v>764</v>
      </c>
      <c r="J37" s="524" t="s">
        <v>268</v>
      </c>
      <c r="K37" s="336" t="s">
        <v>151</v>
      </c>
      <c r="L37" s="354">
        <v>35216</v>
      </c>
      <c r="M37" s="354" t="s">
        <v>241</v>
      </c>
      <c r="N37" s="522" t="s">
        <v>314</v>
      </c>
      <c r="O37" s="522" t="s">
        <v>1574</v>
      </c>
      <c r="P37" s="526" t="str">
        <f t="shared" si="3"/>
        <v>（公立）</v>
      </c>
      <c r="Q37" s="527" t="s">
        <v>78</v>
      </c>
      <c r="R37" s="516"/>
    </row>
    <row r="38" spans="1:18" s="250" customFormat="1" ht="42" customHeight="1" x14ac:dyDescent="0.2">
      <c r="A38" s="172" t="s">
        <v>1534</v>
      </c>
      <c r="B38" s="455" t="s">
        <v>1535</v>
      </c>
      <c r="C38" s="173" t="s">
        <v>1536</v>
      </c>
      <c r="D38" s="173" t="s">
        <v>3778</v>
      </c>
      <c r="E38" s="174" t="str">
        <f>M38&amp;N38</f>
        <v>山陽小野田市大字郡字上ノ浜3005番地6</v>
      </c>
      <c r="F38" s="174" t="s">
        <v>2205</v>
      </c>
      <c r="G38" s="175">
        <v>43922</v>
      </c>
      <c r="H38" s="436">
        <v>6</v>
      </c>
      <c r="I38" s="174" t="s">
        <v>2206</v>
      </c>
      <c r="J38" s="524" t="s">
        <v>268</v>
      </c>
      <c r="K38" s="429" t="s">
        <v>151</v>
      </c>
      <c r="L38" s="357">
        <v>35216</v>
      </c>
      <c r="M38" s="357" t="s">
        <v>241</v>
      </c>
      <c r="N38" s="174" t="s">
        <v>2317</v>
      </c>
      <c r="O38" s="174" t="s">
        <v>2207</v>
      </c>
      <c r="P38" s="358" t="str">
        <f t="shared" si="3"/>
        <v>（私立）</v>
      </c>
      <c r="Q38" s="359" t="s">
        <v>82</v>
      </c>
      <c r="R38" s="516"/>
    </row>
    <row r="39" spans="1:18" s="250" customFormat="1" ht="63" customHeight="1" x14ac:dyDescent="0.2">
      <c r="A39" s="209">
        <f>COUNTA(A10:A38)</f>
        <v>29</v>
      </c>
      <c r="B39" s="534"/>
      <c r="C39" s="534"/>
      <c r="D39" s="534"/>
      <c r="E39" s="534"/>
      <c r="F39" s="534"/>
      <c r="G39" s="534"/>
      <c r="H39" s="209">
        <f>SUM(H10:H38)</f>
        <v>252</v>
      </c>
      <c r="I39" s="534"/>
      <c r="J39" s="534"/>
      <c r="K39" s="534"/>
      <c r="L39" s="534"/>
      <c r="M39" s="534"/>
      <c r="N39" s="534"/>
      <c r="O39" s="534"/>
      <c r="P39" s="534"/>
      <c r="Q39" s="534"/>
      <c r="R39" s="534"/>
    </row>
    <row r="40" spans="1:18" s="250" customFormat="1" ht="42.75" customHeight="1" thickBot="1" x14ac:dyDescent="0.25">
      <c r="A40" s="210" t="s">
        <v>88</v>
      </c>
      <c r="B40" s="534"/>
      <c r="C40" s="211" t="s">
        <v>89</v>
      </c>
      <c r="D40" s="534"/>
      <c r="E40" s="534"/>
      <c r="F40" s="534"/>
      <c r="G40" s="534"/>
      <c r="H40" s="210" t="s">
        <v>90</v>
      </c>
      <c r="I40" s="534"/>
      <c r="J40" s="534"/>
      <c r="K40" s="534"/>
      <c r="L40" s="534"/>
      <c r="M40" s="534"/>
      <c r="N40" s="211" t="s">
        <v>91</v>
      </c>
      <c r="O40" s="534"/>
      <c r="P40" s="534"/>
      <c r="Q40" s="534"/>
      <c r="R40" s="534"/>
    </row>
    <row r="41" spans="1:18" ht="13.5" thickTop="1" x14ac:dyDescent="0.2">
      <c r="A41" s="534"/>
      <c r="B41" s="534"/>
      <c r="C41" s="212" t="s">
        <v>92</v>
      </c>
      <c r="D41" s="213">
        <f t="shared" ref="D41:D53" si="7">COUNTIF($M$10:$M$38,C41)</f>
        <v>6</v>
      </c>
      <c r="E41" s="534"/>
      <c r="F41" s="534"/>
      <c r="G41" s="534"/>
      <c r="H41" s="534"/>
      <c r="I41" s="534"/>
      <c r="J41" s="534"/>
      <c r="K41" s="534"/>
      <c r="L41" s="534"/>
      <c r="M41" s="534"/>
      <c r="N41" s="214"/>
      <c r="O41" s="215" t="s">
        <v>75</v>
      </c>
      <c r="P41" s="215" t="s">
        <v>84</v>
      </c>
      <c r="Q41" s="216" t="s">
        <v>64</v>
      </c>
      <c r="R41" s="534"/>
    </row>
    <row r="42" spans="1:18" x14ac:dyDescent="0.2">
      <c r="A42" s="534"/>
      <c r="B42" s="534"/>
      <c r="C42" s="217" t="s">
        <v>69</v>
      </c>
      <c r="D42" s="218">
        <f t="shared" si="7"/>
        <v>4</v>
      </c>
      <c r="E42" s="534"/>
      <c r="F42" s="534"/>
      <c r="G42" s="534"/>
      <c r="H42" s="534"/>
      <c r="I42" s="534"/>
      <c r="J42" s="534"/>
      <c r="K42" s="534"/>
      <c r="L42" s="534"/>
      <c r="M42" s="534"/>
      <c r="N42" s="616" t="s">
        <v>86</v>
      </c>
      <c r="O42" s="219" t="s">
        <v>76</v>
      </c>
      <c r="P42" s="219">
        <f t="shared" ref="P42:P49" si="8">COUNTIF($Q$10:$Q$38,O42)</f>
        <v>0</v>
      </c>
      <c r="Q42" s="220">
        <f t="shared" ref="Q42:Q49" si="9">SUMIF($Q$10:$Q$38,O42,$H$10:$H$38)</f>
        <v>0</v>
      </c>
      <c r="R42" s="534"/>
    </row>
    <row r="43" spans="1:18" x14ac:dyDescent="0.2">
      <c r="A43" s="534"/>
      <c r="B43" s="534"/>
      <c r="C43" s="217" t="s">
        <v>93</v>
      </c>
      <c r="D43" s="218">
        <f t="shared" si="7"/>
        <v>4</v>
      </c>
      <c r="E43" s="534"/>
      <c r="F43" s="534"/>
      <c r="G43" s="534"/>
      <c r="H43" s="534"/>
      <c r="I43" s="534"/>
      <c r="J43" s="534"/>
      <c r="K43" s="534"/>
      <c r="L43" s="534"/>
      <c r="M43" s="534"/>
      <c r="N43" s="617"/>
      <c r="O43" s="219" t="s">
        <v>77</v>
      </c>
      <c r="P43" s="219">
        <f t="shared" si="8"/>
        <v>0</v>
      </c>
      <c r="Q43" s="220">
        <f t="shared" si="9"/>
        <v>0</v>
      </c>
      <c r="R43" s="534"/>
    </row>
    <row r="44" spans="1:18" x14ac:dyDescent="0.2">
      <c r="A44" s="534"/>
      <c r="B44" s="534"/>
      <c r="C44" s="217" t="s">
        <v>71</v>
      </c>
      <c r="D44" s="218">
        <f t="shared" si="7"/>
        <v>3</v>
      </c>
      <c r="E44" s="534"/>
      <c r="F44" s="534"/>
      <c r="G44" s="534"/>
      <c r="H44" s="534"/>
      <c r="I44" s="534"/>
      <c r="J44" s="534"/>
      <c r="K44" s="534"/>
      <c r="L44" s="534"/>
      <c r="M44" s="534"/>
      <c r="N44" s="617"/>
      <c r="O44" s="219" t="s">
        <v>78</v>
      </c>
      <c r="P44" s="219">
        <f t="shared" si="8"/>
        <v>3</v>
      </c>
      <c r="Q44" s="220">
        <f t="shared" si="9"/>
        <v>21</v>
      </c>
      <c r="R44" s="534"/>
    </row>
    <row r="45" spans="1:18" ht="13.5" thickBot="1" x14ac:dyDescent="0.25">
      <c r="A45" s="534"/>
      <c r="B45" s="534"/>
      <c r="C45" s="217" t="s">
        <v>94</v>
      </c>
      <c r="D45" s="218">
        <f t="shared" si="7"/>
        <v>4</v>
      </c>
      <c r="E45" s="534"/>
      <c r="F45" s="534"/>
      <c r="G45" s="534"/>
      <c r="H45" s="534"/>
      <c r="I45" s="534"/>
      <c r="J45" s="534"/>
      <c r="K45" s="534"/>
      <c r="L45" s="534"/>
      <c r="M45" s="534"/>
      <c r="N45" s="618"/>
      <c r="O45" s="221" t="s">
        <v>79</v>
      </c>
      <c r="P45" s="221">
        <f t="shared" si="8"/>
        <v>0</v>
      </c>
      <c r="Q45" s="222">
        <f t="shared" si="9"/>
        <v>0</v>
      </c>
      <c r="R45" s="534"/>
    </row>
    <row r="46" spans="1:18" ht="13.5" thickTop="1" x14ac:dyDescent="0.2">
      <c r="A46" s="534"/>
      <c r="B46" s="534"/>
      <c r="C46" s="217" t="s">
        <v>95</v>
      </c>
      <c r="D46" s="218">
        <f t="shared" si="7"/>
        <v>0</v>
      </c>
      <c r="E46" s="534"/>
      <c r="F46" s="534"/>
      <c r="G46" s="534"/>
      <c r="H46" s="534"/>
      <c r="I46" s="534"/>
      <c r="J46" s="534"/>
      <c r="K46" s="534"/>
      <c r="L46" s="534"/>
      <c r="M46" s="534"/>
      <c r="N46" s="617" t="s">
        <v>87</v>
      </c>
      <c r="O46" s="223" t="s">
        <v>80</v>
      </c>
      <c r="P46" s="223">
        <f t="shared" si="8"/>
        <v>13</v>
      </c>
      <c r="Q46" s="224">
        <f t="shared" si="9"/>
        <v>107</v>
      </c>
      <c r="R46" s="534"/>
    </row>
    <row r="47" spans="1:18" x14ac:dyDescent="0.2">
      <c r="A47" s="534"/>
      <c r="B47" s="534"/>
      <c r="C47" s="217" t="s">
        <v>72</v>
      </c>
      <c r="D47" s="218">
        <f t="shared" si="7"/>
        <v>2</v>
      </c>
      <c r="E47" s="534"/>
      <c r="F47" s="534"/>
      <c r="G47" s="534"/>
      <c r="H47" s="534"/>
      <c r="I47" s="534"/>
      <c r="J47" s="534"/>
      <c r="K47" s="534"/>
      <c r="L47" s="534"/>
      <c r="M47" s="534"/>
      <c r="N47" s="617"/>
      <c r="O47" s="219" t="s">
        <v>81</v>
      </c>
      <c r="P47" s="219">
        <f t="shared" si="8"/>
        <v>0</v>
      </c>
      <c r="Q47" s="220">
        <f t="shared" si="9"/>
        <v>0</v>
      </c>
      <c r="R47" s="534"/>
    </row>
    <row r="48" spans="1:18" x14ac:dyDescent="0.2">
      <c r="A48" s="534"/>
      <c r="B48" s="534"/>
      <c r="C48" s="217" t="s">
        <v>96</v>
      </c>
      <c r="D48" s="218">
        <f t="shared" si="7"/>
        <v>1</v>
      </c>
      <c r="E48" s="534"/>
      <c r="F48" s="534"/>
      <c r="G48" s="534"/>
      <c r="H48" s="534"/>
      <c r="I48" s="534"/>
      <c r="J48" s="534"/>
      <c r="K48" s="534"/>
      <c r="L48" s="534"/>
      <c r="M48" s="534"/>
      <c r="N48" s="617"/>
      <c r="O48" s="219" t="s">
        <v>82</v>
      </c>
      <c r="P48" s="219">
        <f t="shared" si="8"/>
        <v>13</v>
      </c>
      <c r="Q48" s="220">
        <f t="shared" si="9"/>
        <v>124</v>
      </c>
      <c r="R48" s="534"/>
    </row>
    <row r="49" spans="1:18" ht="13.5" thickBot="1" x14ac:dyDescent="0.25">
      <c r="A49" s="534"/>
      <c r="B49" s="534"/>
      <c r="C49" s="217" t="s">
        <v>70</v>
      </c>
      <c r="D49" s="218">
        <f t="shared" si="7"/>
        <v>0</v>
      </c>
      <c r="E49" s="534"/>
      <c r="F49" s="534"/>
      <c r="G49" s="534"/>
      <c r="H49" s="534"/>
      <c r="I49" s="534"/>
      <c r="J49" s="534"/>
      <c r="K49" s="534"/>
      <c r="L49" s="534"/>
      <c r="M49" s="534"/>
      <c r="N49" s="619"/>
      <c r="O49" s="225" t="s">
        <v>83</v>
      </c>
      <c r="P49" s="225">
        <f t="shared" si="8"/>
        <v>0</v>
      </c>
      <c r="Q49" s="226">
        <f t="shared" si="9"/>
        <v>0</v>
      </c>
      <c r="R49" s="534"/>
    </row>
    <row r="50" spans="1:18" ht="13.5" thickTop="1" x14ac:dyDescent="0.2">
      <c r="A50" s="534"/>
      <c r="B50" s="534"/>
      <c r="C50" s="217" t="s">
        <v>97</v>
      </c>
      <c r="D50" s="218">
        <f t="shared" si="7"/>
        <v>1</v>
      </c>
      <c r="E50" s="534"/>
      <c r="F50" s="534"/>
      <c r="G50" s="534"/>
      <c r="H50" s="534"/>
      <c r="I50" s="534"/>
      <c r="J50" s="534"/>
      <c r="K50" s="534"/>
      <c r="L50" s="534"/>
      <c r="M50" s="534"/>
      <c r="N50" s="534"/>
      <c r="O50" s="534"/>
      <c r="P50" s="227">
        <f>SUM(P42:P49)</f>
        <v>29</v>
      </c>
      <c r="Q50" s="227">
        <f>SUM(Q42:Q49)</f>
        <v>252</v>
      </c>
      <c r="R50" s="534"/>
    </row>
    <row r="51" spans="1:18" ht="13.5" customHeight="1" x14ac:dyDescent="0.2">
      <c r="A51" s="534"/>
      <c r="B51" s="534"/>
      <c r="C51" s="217" t="s">
        <v>98</v>
      </c>
      <c r="D51" s="218">
        <f t="shared" si="7"/>
        <v>1</v>
      </c>
      <c r="E51" s="534"/>
      <c r="F51" s="534"/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</row>
    <row r="52" spans="1:18" x14ac:dyDescent="0.2">
      <c r="A52" s="534"/>
      <c r="B52" s="534"/>
      <c r="C52" s="217" t="s">
        <v>99</v>
      </c>
      <c r="D52" s="218">
        <f t="shared" si="7"/>
        <v>1</v>
      </c>
      <c r="E52" s="534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</row>
    <row r="53" spans="1:18" ht="13.5" thickBot="1" x14ac:dyDescent="0.25">
      <c r="A53" s="534"/>
      <c r="B53" s="534"/>
      <c r="C53" s="533" t="s">
        <v>100</v>
      </c>
      <c r="D53" s="228">
        <f t="shared" si="7"/>
        <v>2</v>
      </c>
      <c r="E53" s="534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</row>
    <row r="54" spans="1:18" ht="14" thickTop="1" thickBot="1" x14ac:dyDescent="0.25">
      <c r="A54" s="534"/>
      <c r="B54" s="534"/>
      <c r="C54" s="229" t="s">
        <v>101</v>
      </c>
      <c r="D54" s="230">
        <f>SUM(D41:D53)</f>
        <v>29</v>
      </c>
      <c r="E54" s="534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</row>
    <row r="55" spans="1:18" ht="13.5" thickTop="1" x14ac:dyDescent="0.2">
      <c r="A55" s="534"/>
      <c r="B55" s="534"/>
      <c r="C55" s="231" t="s">
        <v>379</v>
      </c>
      <c r="D55" s="232">
        <f t="shared" ref="D55:D63" si="10">COUNTIF($M$10:$M$38,C55)</f>
        <v>0</v>
      </c>
      <c r="E55" s="534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</row>
    <row r="56" spans="1:18" x14ac:dyDescent="0.2">
      <c r="A56" s="534"/>
      <c r="B56" s="534"/>
      <c r="C56" s="217" t="s">
        <v>380</v>
      </c>
      <c r="D56" s="218">
        <f t="shared" si="10"/>
        <v>0</v>
      </c>
      <c r="E56" s="534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</row>
    <row r="57" spans="1:18" x14ac:dyDescent="0.2">
      <c r="A57" s="534"/>
      <c r="B57" s="534"/>
      <c r="C57" s="217" t="s">
        <v>381</v>
      </c>
      <c r="D57" s="218">
        <f t="shared" si="10"/>
        <v>0</v>
      </c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</row>
    <row r="58" spans="1:18" x14ac:dyDescent="0.2">
      <c r="A58" s="534"/>
      <c r="B58" s="534"/>
      <c r="C58" s="217" t="s">
        <v>382</v>
      </c>
      <c r="D58" s="218">
        <f t="shared" si="10"/>
        <v>0</v>
      </c>
      <c r="E58" s="534"/>
      <c r="F58" s="534"/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4"/>
      <c r="R58" s="534"/>
    </row>
    <row r="59" spans="1:18" x14ac:dyDescent="0.2">
      <c r="A59" s="534"/>
      <c r="B59" s="534"/>
      <c r="C59" s="217" t="s">
        <v>383</v>
      </c>
      <c r="D59" s="218">
        <f t="shared" si="10"/>
        <v>0</v>
      </c>
      <c r="E59" s="534"/>
      <c r="F59" s="534"/>
      <c r="G59" s="534"/>
      <c r="H59" s="534"/>
      <c r="I59" s="534"/>
      <c r="J59" s="534"/>
      <c r="K59" s="534"/>
      <c r="L59" s="534"/>
      <c r="M59" s="534"/>
      <c r="N59" s="534"/>
      <c r="O59" s="534"/>
      <c r="P59" s="534"/>
      <c r="Q59" s="534"/>
      <c r="R59" s="534"/>
    </row>
    <row r="60" spans="1:18" x14ac:dyDescent="0.2">
      <c r="A60" s="534"/>
      <c r="B60" s="534"/>
      <c r="C60" s="217" t="s">
        <v>102</v>
      </c>
      <c r="D60" s="218">
        <f t="shared" si="10"/>
        <v>0</v>
      </c>
      <c r="E60" s="534"/>
      <c r="F60" s="534"/>
      <c r="G60" s="534"/>
      <c r="H60" s="534"/>
      <c r="I60" s="534"/>
      <c r="J60" s="534"/>
      <c r="K60" s="534"/>
      <c r="L60" s="534"/>
      <c r="M60" s="534"/>
      <c r="N60" s="534"/>
      <c r="O60" s="534"/>
      <c r="P60" s="534"/>
      <c r="Q60" s="534"/>
      <c r="R60" s="534"/>
    </row>
    <row r="61" spans="1:18" x14ac:dyDescent="0.2">
      <c r="A61" s="534"/>
      <c r="B61" s="534"/>
      <c r="C61" s="217" t="s">
        <v>103</v>
      </c>
      <c r="D61" s="218">
        <f t="shared" si="10"/>
        <v>0</v>
      </c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</row>
    <row r="62" spans="1:18" x14ac:dyDescent="0.2">
      <c r="A62" s="534"/>
      <c r="B62" s="534"/>
      <c r="C62" s="217" t="s">
        <v>384</v>
      </c>
      <c r="D62" s="218">
        <f t="shared" si="10"/>
        <v>0</v>
      </c>
      <c r="E62" s="534"/>
      <c r="F62" s="534"/>
      <c r="G62" s="534"/>
      <c r="H62" s="534"/>
      <c r="I62" s="534"/>
      <c r="J62" s="534"/>
      <c r="K62" s="534"/>
      <c r="L62" s="534"/>
      <c r="M62" s="534"/>
      <c r="N62" s="534"/>
      <c r="O62" s="534"/>
      <c r="P62" s="534"/>
      <c r="Q62" s="534"/>
      <c r="R62" s="534"/>
    </row>
    <row r="63" spans="1:18" ht="13.5" thickBot="1" x14ac:dyDescent="0.25">
      <c r="A63" s="534"/>
      <c r="B63" s="534"/>
      <c r="C63" s="533" t="s">
        <v>104</v>
      </c>
      <c r="D63" s="228">
        <f t="shared" si="10"/>
        <v>0</v>
      </c>
      <c r="E63" s="534"/>
      <c r="F63" s="534"/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</row>
    <row r="64" spans="1:18" ht="14" thickTop="1" thickBot="1" x14ac:dyDescent="0.25">
      <c r="A64" s="534"/>
      <c r="B64" s="534"/>
      <c r="C64" s="229" t="s">
        <v>105</v>
      </c>
      <c r="D64" s="230">
        <f>SUM(D55:D63)</f>
        <v>0</v>
      </c>
      <c r="E64" s="534"/>
      <c r="F64" s="534"/>
      <c r="G64" s="534"/>
      <c r="H64" s="534"/>
      <c r="I64" s="534"/>
      <c r="J64" s="534"/>
      <c r="K64" s="534"/>
      <c r="L64" s="534"/>
      <c r="M64" s="534"/>
      <c r="N64" s="534"/>
      <c r="O64" s="534"/>
      <c r="P64" s="534"/>
      <c r="Q64" s="534"/>
      <c r="R64" s="534"/>
    </row>
    <row r="65" spans="1:18" ht="14" thickTop="1" thickBot="1" x14ac:dyDescent="0.25">
      <c r="A65" s="534"/>
      <c r="B65" s="534"/>
      <c r="C65" s="242" t="s">
        <v>106</v>
      </c>
      <c r="D65" s="243">
        <f>D54+D64</f>
        <v>29</v>
      </c>
      <c r="E65" s="534" t="str">
        <f>IF(D65=A39,"","おかしいぞ～？")</f>
        <v/>
      </c>
      <c r="F65" s="534"/>
      <c r="G65" s="534"/>
      <c r="H65" s="534"/>
      <c r="I65" s="534"/>
      <c r="J65" s="534"/>
      <c r="K65" s="534"/>
      <c r="L65" s="534"/>
      <c r="M65" s="534"/>
      <c r="N65" s="534"/>
      <c r="O65" s="534"/>
      <c r="P65" s="534"/>
      <c r="Q65" s="534"/>
      <c r="R65" s="534"/>
    </row>
    <row r="66" spans="1:18" ht="13.5" thickTop="1" x14ac:dyDescent="0.2"/>
  </sheetData>
  <autoFilter ref="A9:R65" xr:uid="{1750C156-5C21-4C1E-8D49-7CF88B21E308}"/>
  <mergeCells count="3">
    <mergeCell ref="B5:D5"/>
    <mergeCell ref="N42:N45"/>
    <mergeCell ref="N46:N49"/>
  </mergeCells>
  <phoneticPr fontId="3"/>
  <dataValidations count="1">
    <dataValidation type="list" allowBlank="1" showInputMessage="1" showErrorMessage="1" sqref="Q10:Q38" xr:uid="{8D2FC36B-089C-4208-A891-FF6D07459033}">
      <formula1>#REF!</formula1>
    </dataValidation>
  </dataValidations>
  <printOptions horizontalCentered="1"/>
  <pageMargins left="1" right="1" top="1" bottom="1" header="0.5" footer="0.5"/>
  <pageSetup paperSize="9" scale="73" firstPageNumber="98" fitToHeight="0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F5EC-4E81-4299-A67D-635F4EA3C862}">
  <sheetPr>
    <pageSetUpPr fitToPage="1"/>
  </sheetPr>
  <dimension ref="A2:S82"/>
  <sheetViews>
    <sheetView view="pageBreakPreview" zoomScale="70" zoomScaleNormal="70" zoomScaleSheetLayoutView="70" workbookViewId="0">
      <pane ySplit="8" topLeftCell="A12" activePane="bottomLeft" state="frozen"/>
      <selection activeCell="E28" sqref="E28"/>
      <selection pane="bottomLeft" activeCell="E28" sqref="E28"/>
    </sheetView>
  </sheetViews>
  <sheetFormatPr defaultColWidth="39.36328125" defaultRowHeight="13" x14ac:dyDescent="0.2"/>
  <cols>
    <col min="1" max="3" width="16.26953125" style="208" customWidth="1"/>
    <col min="4" max="4" width="11.26953125" style="208" customWidth="1"/>
    <col min="5" max="5" width="12.0898437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5" style="208" customWidth="1"/>
    <col min="11" max="11" width="7.36328125" style="205" bestFit="1" customWidth="1"/>
    <col min="12" max="13" width="10.36328125" style="205" bestFit="1" customWidth="1"/>
    <col min="14" max="14" width="18.90625" style="205" bestFit="1" customWidth="1"/>
    <col min="15" max="15" width="21.36328125" style="205" customWidth="1"/>
    <col min="16" max="16" width="9" style="205" customWidth="1"/>
    <col min="17" max="17" width="12.26953125" style="205" bestFit="1" customWidth="1"/>
    <col min="18" max="16384" width="39.36328125" style="205"/>
  </cols>
  <sheetData>
    <row r="2" spans="1:17" x14ac:dyDescent="0.2">
      <c r="A2" s="245" t="s">
        <v>543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5" customHeight="1" x14ac:dyDescent="0.2">
      <c r="A3" s="245" t="s">
        <v>3056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x14ac:dyDescent="0.2">
      <c r="A4" s="235"/>
      <c r="B4" s="621" t="str">
        <f ca="1">"〔施設"&amp;C5&amp;"（公立"&amp;C6&amp;"、"&amp;"私立"&amp;C7&amp;"）"&amp;"  定員"&amp;E5&amp;"（公立"&amp;E6&amp;"、私立"&amp;E7&amp;"）〕"</f>
        <v>〔施設46（公立1、私立45）  定員835（公立20、私立815）〕</v>
      </c>
      <c r="C4" s="621"/>
      <c r="D4" s="621"/>
      <c r="E4" s="235" t="str">
        <f ca="1">IF(H55=E5,"","おかしいぞ～？")</f>
        <v/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1:17" x14ac:dyDescent="0.2">
      <c r="A5" s="234"/>
      <c r="B5" s="237" t="s">
        <v>84</v>
      </c>
      <c r="C5" s="111">
        <f>C6+C7</f>
        <v>46</v>
      </c>
      <c r="D5" s="140" t="s">
        <v>85</v>
      </c>
      <c r="E5" s="360">
        <f ca="1">E6+E7</f>
        <v>835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x14ac:dyDescent="0.2">
      <c r="A6" s="236"/>
      <c r="B6" s="237" t="s">
        <v>86</v>
      </c>
      <c r="C6" s="111">
        <f>COUNTIF($P$9:$P$54,B6)</f>
        <v>1</v>
      </c>
      <c r="D6" s="140" t="s">
        <v>86</v>
      </c>
      <c r="E6" s="360">
        <f ca="1">SUMIF($P$9:$P$54,D6,$H$9:$H$53)</f>
        <v>20</v>
      </c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</row>
    <row r="7" spans="1:17" x14ac:dyDescent="0.2">
      <c r="A7" s="236"/>
      <c r="B7" s="238" t="s">
        <v>87</v>
      </c>
      <c r="C7" s="113">
        <f>COUNTIF($P$9:$P$54,B7)</f>
        <v>45</v>
      </c>
      <c r="D7" s="142" t="s">
        <v>87</v>
      </c>
      <c r="E7" s="361">
        <f ca="1">SUMIF($P$9:$P$54,D7,$H$9:$H$53)</f>
        <v>815</v>
      </c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</row>
    <row r="8" spans="1:17" s="557" customFormat="1" ht="42" customHeight="1" x14ac:dyDescent="0.2">
      <c r="A8" s="239" t="s">
        <v>58</v>
      </c>
      <c r="B8" s="452" t="s">
        <v>61</v>
      </c>
      <c r="C8" s="207" t="s">
        <v>62</v>
      </c>
      <c r="D8" s="207" t="s">
        <v>269</v>
      </c>
      <c r="E8" s="207" t="s">
        <v>4124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7" t="s">
        <v>66</v>
      </c>
      <c r="L8" s="363" t="s">
        <v>372</v>
      </c>
      <c r="M8" s="363" t="s">
        <v>329</v>
      </c>
      <c r="N8" s="207" t="s">
        <v>107</v>
      </c>
      <c r="O8" s="207" t="s">
        <v>59</v>
      </c>
      <c r="P8" s="363" t="s">
        <v>74</v>
      </c>
      <c r="Q8" s="364" t="s">
        <v>75</v>
      </c>
    </row>
    <row r="9" spans="1:17" s="250" customFormat="1" ht="57" customHeight="1" x14ac:dyDescent="0.2">
      <c r="A9" s="308" t="s">
        <v>3646</v>
      </c>
      <c r="B9" s="456" t="s">
        <v>3057</v>
      </c>
      <c r="C9" s="521" t="s">
        <v>3058</v>
      </c>
      <c r="D9" s="365" t="s">
        <v>3059</v>
      </c>
      <c r="E9" s="366" t="str">
        <f t="shared" ref="E9:E53" si="0">M9&amp;N9</f>
        <v>下関市唐戸町1番22号</v>
      </c>
      <c r="F9" s="366" t="s">
        <v>3060</v>
      </c>
      <c r="G9" s="367">
        <v>41275</v>
      </c>
      <c r="H9" s="368">
        <v>20</v>
      </c>
      <c r="I9" s="366" t="s">
        <v>3061</v>
      </c>
      <c r="J9" s="438"/>
      <c r="K9" s="430" t="s">
        <v>3062</v>
      </c>
      <c r="L9" s="310">
        <v>35201</v>
      </c>
      <c r="M9" s="310" t="s">
        <v>2130</v>
      </c>
      <c r="N9" s="310" t="s">
        <v>3063</v>
      </c>
      <c r="O9" s="377" t="s">
        <v>3665</v>
      </c>
      <c r="P9" s="369" t="str">
        <f t="shared" ref="P9:P53" si="1">IF(Q9="","",IF(OR(Q9="国",Q9="県",Q9="市町",Q9="組合その他"),"（公立）","（私立）"))</f>
        <v>（私立）</v>
      </c>
      <c r="Q9" s="370" t="s">
        <v>2088</v>
      </c>
    </row>
    <row r="10" spans="1:17" s="250" customFormat="1" ht="42" customHeight="1" x14ac:dyDescent="0.2">
      <c r="A10" s="489" t="s">
        <v>2684</v>
      </c>
      <c r="B10" s="486" t="s">
        <v>2685</v>
      </c>
      <c r="C10" s="521" t="s">
        <v>2686</v>
      </c>
      <c r="D10" s="521" t="s">
        <v>2687</v>
      </c>
      <c r="E10" s="522" t="str">
        <f t="shared" si="0"/>
        <v>下関市長門町10-1 長門ﾌﾟﾗｻﾞ2階</v>
      </c>
      <c r="F10" s="522" t="s">
        <v>550</v>
      </c>
      <c r="G10" s="523">
        <v>42339</v>
      </c>
      <c r="H10" s="290">
        <v>14</v>
      </c>
      <c r="I10" s="522" t="s">
        <v>2127</v>
      </c>
      <c r="J10" s="524" t="s">
        <v>2128</v>
      </c>
      <c r="K10" s="336" t="s">
        <v>3062</v>
      </c>
      <c r="L10" s="522">
        <v>35201</v>
      </c>
      <c r="M10" s="522" t="s">
        <v>127</v>
      </c>
      <c r="N10" s="522" t="s">
        <v>3064</v>
      </c>
      <c r="O10" s="522" t="s">
        <v>2689</v>
      </c>
      <c r="P10" s="526" t="str">
        <f t="shared" si="1"/>
        <v>（私立）</v>
      </c>
      <c r="Q10" s="352" t="s">
        <v>2088</v>
      </c>
    </row>
    <row r="11" spans="1:17" s="250" customFormat="1" ht="42" customHeight="1" x14ac:dyDescent="0.2">
      <c r="A11" s="434" t="s">
        <v>3066</v>
      </c>
      <c r="B11" s="456" t="s">
        <v>3067</v>
      </c>
      <c r="C11" s="324" t="s">
        <v>3068</v>
      </c>
      <c r="D11" s="324" t="s">
        <v>3069</v>
      </c>
      <c r="E11" s="522" t="str">
        <f t="shared" si="0"/>
        <v>下関市秋根東町3-39</v>
      </c>
      <c r="F11" s="366" t="s">
        <v>3927</v>
      </c>
      <c r="G11" s="297">
        <v>42370</v>
      </c>
      <c r="H11" s="304">
        <v>20</v>
      </c>
      <c r="I11" s="366" t="s">
        <v>3070</v>
      </c>
      <c r="J11" s="439"/>
      <c r="K11" s="336" t="s">
        <v>3062</v>
      </c>
      <c r="L11" s="522">
        <v>35203</v>
      </c>
      <c r="M11" s="522" t="s">
        <v>127</v>
      </c>
      <c r="N11" s="522" t="s">
        <v>4108</v>
      </c>
      <c r="O11" s="522" t="s">
        <v>3071</v>
      </c>
      <c r="P11" s="526" t="str">
        <f t="shared" si="1"/>
        <v>（私立）</v>
      </c>
      <c r="Q11" s="352" t="s">
        <v>2088</v>
      </c>
    </row>
    <row r="12" spans="1:17" s="250" customFormat="1" ht="57" customHeight="1" x14ac:dyDescent="0.2">
      <c r="A12" s="434" t="s">
        <v>1066</v>
      </c>
      <c r="B12" s="486" t="s">
        <v>2145</v>
      </c>
      <c r="C12" s="486" t="s">
        <v>2146</v>
      </c>
      <c r="D12" s="295" t="s">
        <v>3647</v>
      </c>
      <c r="E12" s="522" t="str">
        <f t="shared" si="0"/>
        <v>下関市山の田東町3-6</v>
      </c>
      <c r="F12" s="522" t="s">
        <v>1068</v>
      </c>
      <c r="G12" s="523">
        <v>42522</v>
      </c>
      <c r="H12" s="290">
        <v>20</v>
      </c>
      <c r="I12" s="522" t="s">
        <v>3649</v>
      </c>
      <c r="J12" s="524"/>
      <c r="K12" s="336" t="s">
        <v>3062</v>
      </c>
      <c r="L12" s="522">
        <v>35201</v>
      </c>
      <c r="M12" s="522" t="s">
        <v>127</v>
      </c>
      <c r="N12" s="522" t="s">
        <v>3072</v>
      </c>
      <c r="O12" s="522" t="s">
        <v>1070</v>
      </c>
      <c r="P12" s="526" t="str">
        <f t="shared" si="1"/>
        <v>（私立）</v>
      </c>
      <c r="Q12" s="352" t="s">
        <v>2088</v>
      </c>
    </row>
    <row r="13" spans="1:17" s="250" customFormat="1" ht="57" customHeight="1" x14ac:dyDescent="0.2">
      <c r="A13" s="489" t="s">
        <v>3073</v>
      </c>
      <c r="B13" s="365" t="s">
        <v>3074</v>
      </c>
      <c r="C13" s="365" t="s">
        <v>3075</v>
      </c>
      <c r="D13" s="521" t="s">
        <v>3648</v>
      </c>
      <c r="E13" s="522" t="str">
        <f t="shared" si="0"/>
        <v>下関市一の宮町3-9-10秋田産業ﾋﾞﾙ2F</v>
      </c>
      <c r="F13" s="296" t="s">
        <v>2085</v>
      </c>
      <c r="G13" s="297">
        <v>44501</v>
      </c>
      <c r="H13" s="304">
        <v>20</v>
      </c>
      <c r="I13" s="296" t="s">
        <v>3650</v>
      </c>
      <c r="J13" s="524"/>
      <c r="K13" s="336" t="s">
        <v>3062</v>
      </c>
      <c r="L13" s="522">
        <v>35201</v>
      </c>
      <c r="M13" s="522" t="s">
        <v>127</v>
      </c>
      <c r="N13" s="522" t="s">
        <v>3076</v>
      </c>
      <c r="O13" s="522" t="s">
        <v>3077</v>
      </c>
      <c r="P13" s="371" t="str">
        <f t="shared" si="1"/>
        <v>（私立）</v>
      </c>
      <c r="Q13" s="352" t="s">
        <v>2088</v>
      </c>
    </row>
    <row r="14" spans="1:17" s="250" customFormat="1" ht="57" customHeight="1" x14ac:dyDescent="0.2">
      <c r="A14" s="437" t="s">
        <v>3078</v>
      </c>
      <c r="B14" s="365" t="s">
        <v>3079</v>
      </c>
      <c r="C14" s="521" t="s">
        <v>3728</v>
      </c>
      <c r="D14" s="295" t="s">
        <v>3080</v>
      </c>
      <c r="E14" s="522" t="str">
        <f t="shared" si="0"/>
        <v>下関市後田町1-1-1</v>
      </c>
      <c r="F14" s="296" t="s">
        <v>548</v>
      </c>
      <c r="G14" s="297">
        <v>44501</v>
      </c>
      <c r="H14" s="304">
        <v>15</v>
      </c>
      <c r="I14" s="522" t="s">
        <v>3651</v>
      </c>
      <c r="J14" s="524"/>
      <c r="K14" s="336" t="s">
        <v>3062</v>
      </c>
      <c r="L14" s="522">
        <v>35201</v>
      </c>
      <c r="M14" s="522" t="s">
        <v>127</v>
      </c>
      <c r="N14" s="522" t="s">
        <v>3081</v>
      </c>
      <c r="O14" s="522" t="s">
        <v>3082</v>
      </c>
      <c r="P14" s="371" t="str">
        <f t="shared" si="1"/>
        <v>（私立）</v>
      </c>
      <c r="Q14" s="352" t="s">
        <v>2088</v>
      </c>
    </row>
    <row r="15" spans="1:17" s="250" customFormat="1" ht="57" customHeight="1" x14ac:dyDescent="0.2">
      <c r="A15" s="489" t="s">
        <v>3914</v>
      </c>
      <c r="B15" s="486" t="s">
        <v>3642</v>
      </c>
      <c r="C15" s="521" t="s">
        <v>3928</v>
      </c>
      <c r="D15" s="521" t="s">
        <v>3929</v>
      </c>
      <c r="E15" s="522" t="str">
        <f t="shared" si="0"/>
        <v>下関市長府黒門東町１０番７－２０５号かがわビル２階</v>
      </c>
      <c r="F15" s="522" t="s">
        <v>3643</v>
      </c>
      <c r="G15" s="523">
        <v>45170</v>
      </c>
      <c r="H15" s="290">
        <v>10</v>
      </c>
      <c r="I15" s="522" t="s">
        <v>3652</v>
      </c>
      <c r="J15" s="524" t="s">
        <v>2111</v>
      </c>
      <c r="K15" s="336" t="s">
        <v>3062</v>
      </c>
      <c r="L15" s="522">
        <v>35201</v>
      </c>
      <c r="M15" s="522" t="s">
        <v>127</v>
      </c>
      <c r="N15" s="377" t="s">
        <v>3645</v>
      </c>
      <c r="O15" s="377" t="s">
        <v>4105</v>
      </c>
      <c r="P15" s="371" t="s">
        <v>890</v>
      </c>
      <c r="Q15" s="352" t="s">
        <v>2088</v>
      </c>
    </row>
    <row r="16" spans="1:17" s="250" customFormat="1" ht="42" customHeight="1" x14ac:dyDescent="0.2">
      <c r="A16" s="560" t="s">
        <v>3663</v>
      </c>
      <c r="B16" s="586" t="s">
        <v>3653</v>
      </c>
      <c r="C16" s="561" t="s">
        <v>3654</v>
      </c>
      <c r="D16" s="561" t="s">
        <v>3930</v>
      </c>
      <c r="E16" s="562" t="str">
        <f t="shared" si="0"/>
        <v>下関市横野町一丁目２１番１８号</v>
      </c>
      <c r="F16" s="562" t="s">
        <v>3655</v>
      </c>
      <c r="G16" s="563">
        <v>45352</v>
      </c>
      <c r="H16" s="583">
        <v>20</v>
      </c>
      <c r="I16" s="562" t="s">
        <v>3656</v>
      </c>
      <c r="J16" s="564"/>
      <c r="K16" s="584" t="s">
        <v>3062</v>
      </c>
      <c r="L16" s="562">
        <v>35201</v>
      </c>
      <c r="M16" s="562" t="s">
        <v>127</v>
      </c>
      <c r="N16" s="592" t="s">
        <v>3657</v>
      </c>
      <c r="O16" s="592" t="s">
        <v>3658</v>
      </c>
      <c r="P16" s="593" t="s">
        <v>890</v>
      </c>
      <c r="Q16" s="352" t="s">
        <v>2088</v>
      </c>
    </row>
    <row r="17" spans="1:17" s="250" customFormat="1" ht="67.5" customHeight="1" x14ac:dyDescent="0.2">
      <c r="A17" s="489" t="s">
        <v>3664</v>
      </c>
      <c r="B17" s="486" t="s">
        <v>3659</v>
      </c>
      <c r="C17" s="521" t="s">
        <v>3660</v>
      </c>
      <c r="D17" s="521" t="s">
        <v>3661</v>
      </c>
      <c r="E17" s="522" t="str">
        <f t="shared" si="0"/>
        <v>下関市富任町一丁目4番5号</v>
      </c>
      <c r="F17" s="522" t="s">
        <v>588</v>
      </c>
      <c r="G17" s="523">
        <v>45383</v>
      </c>
      <c r="H17" s="290">
        <v>20</v>
      </c>
      <c r="I17" s="522" t="s">
        <v>3931</v>
      </c>
      <c r="J17" s="524"/>
      <c r="K17" s="336" t="s">
        <v>3062</v>
      </c>
      <c r="L17" s="522">
        <v>35201</v>
      </c>
      <c r="M17" s="522" t="s">
        <v>127</v>
      </c>
      <c r="N17" s="377" t="s">
        <v>4109</v>
      </c>
      <c r="O17" s="377" t="s">
        <v>3662</v>
      </c>
      <c r="P17" s="371" t="s">
        <v>890</v>
      </c>
      <c r="Q17" s="352" t="s">
        <v>2088</v>
      </c>
    </row>
    <row r="18" spans="1:17" s="250" customFormat="1" ht="42" customHeight="1" x14ac:dyDescent="0.2">
      <c r="A18" s="293" t="s">
        <v>1575</v>
      </c>
      <c r="B18" s="365" t="s">
        <v>1332</v>
      </c>
      <c r="C18" s="295" t="s">
        <v>1333</v>
      </c>
      <c r="D18" s="521" t="s">
        <v>2548</v>
      </c>
      <c r="E18" s="522" t="str">
        <f t="shared" si="0"/>
        <v>宇部市明神町1丁目11番2号</v>
      </c>
      <c r="F18" s="296" t="s">
        <v>1334</v>
      </c>
      <c r="G18" s="297">
        <v>41306</v>
      </c>
      <c r="H18" s="304">
        <v>10</v>
      </c>
      <c r="I18" s="296" t="s">
        <v>1335</v>
      </c>
      <c r="J18" s="524" t="s">
        <v>385</v>
      </c>
      <c r="K18" s="336" t="s">
        <v>3083</v>
      </c>
      <c r="L18" s="522">
        <v>35202</v>
      </c>
      <c r="M18" s="522" t="s">
        <v>69</v>
      </c>
      <c r="N18" s="522" t="s">
        <v>3084</v>
      </c>
      <c r="O18" s="522" t="s">
        <v>1336</v>
      </c>
      <c r="P18" s="526" t="str">
        <f t="shared" si="1"/>
        <v>（私立）</v>
      </c>
      <c r="Q18" s="527" t="s">
        <v>82</v>
      </c>
    </row>
    <row r="19" spans="1:17" s="250" customFormat="1" ht="57" customHeight="1" x14ac:dyDescent="0.2">
      <c r="A19" s="293" t="s">
        <v>3085</v>
      </c>
      <c r="B19" s="365" t="s">
        <v>69</v>
      </c>
      <c r="C19" s="521" t="s">
        <v>3086</v>
      </c>
      <c r="D19" s="521" t="s">
        <v>3087</v>
      </c>
      <c r="E19" s="522" t="str">
        <f t="shared" si="0"/>
        <v>宇部市大字沖宇部字中論瀬233番地1</v>
      </c>
      <c r="F19" s="296" t="s">
        <v>3088</v>
      </c>
      <c r="G19" s="297">
        <v>44287</v>
      </c>
      <c r="H19" s="304">
        <v>20</v>
      </c>
      <c r="I19" s="296" t="s">
        <v>3089</v>
      </c>
      <c r="J19" s="305"/>
      <c r="K19" s="336" t="s">
        <v>3083</v>
      </c>
      <c r="L19" s="522">
        <v>35202</v>
      </c>
      <c r="M19" s="522" t="s">
        <v>69</v>
      </c>
      <c r="N19" s="522" t="s">
        <v>3090</v>
      </c>
      <c r="O19" s="522" t="s">
        <v>3091</v>
      </c>
      <c r="P19" s="526" t="str">
        <f t="shared" si="1"/>
        <v>（公立）</v>
      </c>
      <c r="Q19" s="527" t="s">
        <v>218</v>
      </c>
    </row>
    <row r="20" spans="1:17" s="470" customFormat="1" ht="42" customHeight="1" x14ac:dyDescent="0.2">
      <c r="A20" s="293" t="s">
        <v>4028</v>
      </c>
      <c r="B20" s="365" t="s">
        <v>4029</v>
      </c>
      <c r="C20" s="295" t="s">
        <v>4030</v>
      </c>
      <c r="D20" s="295" t="s">
        <v>4031</v>
      </c>
      <c r="E20" s="522" t="s">
        <v>4032</v>
      </c>
      <c r="F20" s="296" t="s">
        <v>555</v>
      </c>
      <c r="G20" s="297">
        <v>41974</v>
      </c>
      <c r="H20" s="304">
        <v>20</v>
      </c>
      <c r="I20" s="296" t="s">
        <v>4033</v>
      </c>
      <c r="J20" s="305"/>
      <c r="K20" s="336" t="s">
        <v>3083</v>
      </c>
      <c r="L20" s="522">
        <v>35202</v>
      </c>
      <c r="M20" s="522" t="s">
        <v>69</v>
      </c>
      <c r="N20" s="522" t="s">
        <v>4034</v>
      </c>
      <c r="O20" s="522" t="s">
        <v>4035</v>
      </c>
      <c r="P20" s="526" t="s">
        <v>890</v>
      </c>
      <c r="Q20" s="527" t="s">
        <v>82</v>
      </c>
    </row>
    <row r="21" spans="1:17" s="250" customFormat="1" ht="59.5" customHeight="1" x14ac:dyDescent="0.2">
      <c r="A21" s="293" t="s">
        <v>3092</v>
      </c>
      <c r="B21" s="365" t="s">
        <v>3093</v>
      </c>
      <c r="C21" s="295" t="s">
        <v>3094</v>
      </c>
      <c r="D21" s="521" t="s">
        <v>3095</v>
      </c>
      <c r="E21" s="522" t="str">
        <f t="shared" si="0"/>
        <v>宇部市明神町2丁目12番地10</v>
      </c>
      <c r="F21" s="296" t="s">
        <v>3096</v>
      </c>
      <c r="G21" s="297">
        <v>42278</v>
      </c>
      <c r="H21" s="304">
        <v>10</v>
      </c>
      <c r="I21" s="296" t="s">
        <v>3097</v>
      </c>
      <c r="J21" s="305"/>
      <c r="K21" s="336" t="s">
        <v>3083</v>
      </c>
      <c r="L21" s="522">
        <v>35202</v>
      </c>
      <c r="M21" s="522" t="s">
        <v>69</v>
      </c>
      <c r="N21" s="522" t="s">
        <v>3098</v>
      </c>
      <c r="O21" s="522" t="s">
        <v>3099</v>
      </c>
      <c r="P21" s="526" t="str">
        <f t="shared" si="1"/>
        <v>（私立）</v>
      </c>
      <c r="Q21" s="527" t="s">
        <v>82</v>
      </c>
    </row>
    <row r="22" spans="1:17" s="250" customFormat="1" ht="41.25" customHeight="1" x14ac:dyDescent="0.2">
      <c r="A22" s="293" t="s">
        <v>941</v>
      </c>
      <c r="B22" s="365" t="s">
        <v>942</v>
      </c>
      <c r="C22" s="295" t="s">
        <v>3100</v>
      </c>
      <c r="D22" s="295" t="s">
        <v>905</v>
      </c>
      <c r="E22" s="522" t="str">
        <f t="shared" si="0"/>
        <v>宇部市西宇部南4丁目8番9号</v>
      </c>
      <c r="F22" s="296" t="s">
        <v>1576</v>
      </c>
      <c r="G22" s="297">
        <v>42278</v>
      </c>
      <c r="H22" s="304">
        <v>10</v>
      </c>
      <c r="I22" s="296" t="s">
        <v>1307</v>
      </c>
      <c r="J22" s="305" t="s">
        <v>268</v>
      </c>
      <c r="K22" s="336" t="s">
        <v>3083</v>
      </c>
      <c r="L22" s="522">
        <v>35202</v>
      </c>
      <c r="M22" s="522" t="s">
        <v>69</v>
      </c>
      <c r="N22" s="522" t="s">
        <v>3101</v>
      </c>
      <c r="O22" s="522" t="s">
        <v>1577</v>
      </c>
      <c r="P22" s="526" t="str">
        <f t="shared" si="1"/>
        <v>（私立）</v>
      </c>
      <c r="Q22" s="527" t="s">
        <v>82</v>
      </c>
    </row>
    <row r="23" spans="1:17" s="250" customFormat="1" ht="42" customHeight="1" x14ac:dyDescent="0.2">
      <c r="A23" s="489" t="s">
        <v>2511</v>
      </c>
      <c r="B23" s="457" t="s">
        <v>1811</v>
      </c>
      <c r="C23" s="521" t="s">
        <v>2238</v>
      </c>
      <c r="D23" s="295" t="s">
        <v>1578</v>
      </c>
      <c r="E23" s="522" t="str">
        <f t="shared" si="0"/>
        <v>宇部市厚南北3丁目1-37</v>
      </c>
      <c r="F23" s="296" t="s">
        <v>3102</v>
      </c>
      <c r="G23" s="297">
        <v>42461</v>
      </c>
      <c r="H23" s="304">
        <v>25</v>
      </c>
      <c r="I23" s="298" t="s">
        <v>966</v>
      </c>
      <c r="J23" s="305" t="s">
        <v>385</v>
      </c>
      <c r="K23" s="336" t="s">
        <v>3083</v>
      </c>
      <c r="L23" s="522">
        <v>35202</v>
      </c>
      <c r="M23" s="522" t="s">
        <v>69</v>
      </c>
      <c r="N23" s="522" t="s">
        <v>3103</v>
      </c>
      <c r="O23" s="522" t="s">
        <v>3104</v>
      </c>
      <c r="P23" s="526" t="str">
        <f t="shared" si="1"/>
        <v>（私立）</v>
      </c>
      <c r="Q23" s="527" t="s">
        <v>80</v>
      </c>
    </row>
    <row r="24" spans="1:17" s="250" customFormat="1" ht="42" customHeight="1" x14ac:dyDescent="0.2">
      <c r="A24" s="489" t="s">
        <v>3105</v>
      </c>
      <c r="B24" s="454" t="s">
        <v>3106</v>
      </c>
      <c r="C24" s="521" t="s">
        <v>3107</v>
      </c>
      <c r="D24" s="521" t="s">
        <v>3108</v>
      </c>
      <c r="E24" s="356" t="str">
        <f t="shared" si="0"/>
        <v>宇部市南浜町1丁目9-14</v>
      </c>
      <c r="F24" s="522" t="s">
        <v>3109</v>
      </c>
      <c r="G24" s="523">
        <v>42614</v>
      </c>
      <c r="H24" s="290">
        <v>20</v>
      </c>
      <c r="I24" s="292" t="s">
        <v>3110</v>
      </c>
      <c r="J24" s="524"/>
      <c r="K24" s="336" t="s">
        <v>3083</v>
      </c>
      <c r="L24" s="522">
        <v>35202</v>
      </c>
      <c r="M24" s="522" t="s">
        <v>69</v>
      </c>
      <c r="N24" s="522" t="s">
        <v>3111</v>
      </c>
      <c r="O24" s="522" t="s">
        <v>3112</v>
      </c>
      <c r="P24" s="526" t="str">
        <f t="shared" si="1"/>
        <v>（私立）</v>
      </c>
      <c r="Q24" s="527" t="s">
        <v>80</v>
      </c>
    </row>
    <row r="25" spans="1:17" s="250" customFormat="1" ht="42" customHeight="1" x14ac:dyDescent="0.2">
      <c r="A25" s="489" t="s">
        <v>1337</v>
      </c>
      <c r="B25" s="486" t="s">
        <v>3114</v>
      </c>
      <c r="C25" s="521" t="s">
        <v>3115</v>
      </c>
      <c r="D25" s="521" t="s">
        <v>3116</v>
      </c>
      <c r="E25" s="522" t="str">
        <f t="shared" si="0"/>
        <v>宇部市黒石北4丁目1-22</v>
      </c>
      <c r="F25" s="522" t="s">
        <v>1421</v>
      </c>
      <c r="G25" s="523">
        <v>43282</v>
      </c>
      <c r="H25" s="290">
        <v>10</v>
      </c>
      <c r="I25" s="522" t="s">
        <v>3117</v>
      </c>
      <c r="J25" s="524" t="s">
        <v>268</v>
      </c>
      <c r="K25" s="336" t="s">
        <v>3083</v>
      </c>
      <c r="L25" s="522">
        <v>35202</v>
      </c>
      <c r="M25" s="522" t="s">
        <v>69</v>
      </c>
      <c r="N25" s="522" t="s">
        <v>3118</v>
      </c>
      <c r="O25" s="522" t="s">
        <v>3119</v>
      </c>
      <c r="P25" s="526" t="str">
        <f t="shared" si="1"/>
        <v>（私立）</v>
      </c>
      <c r="Q25" s="527" t="s">
        <v>82</v>
      </c>
    </row>
    <row r="26" spans="1:17" s="250" customFormat="1" ht="42" customHeight="1" x14ac:dyDescent="0.2">
      <c r="A26" s="560" t="s">
        <v>2544</v>
      </c>
      <c r="B26" s="586" t="s">
        <v>2545</v>
      </c>
      <c r="C26" s="561" t="s">
        <v>2546</v>
      </c>
      <c r="D26" s="561" t="s">
        <v>3050</v>
      </c>
      <c r="E26" s="562" t="str">
        <f t="shared" si="0"/>
        <v>宇部市西岐波5136-11</v>
      </c>
      <c r="F26" s="562" t="s">
        <v>1715</v>
      </c>
      <c r="G26" s="563">
        <v>44682</v>
      </c>
      <c r="H26" s="583">
        <v>14</v>
      </c>
      <c r="I26" s="562" t="s">
        <v>3120</v>
      </c>
      <c r="J26" s="564" t="s">
        <v>268</v>
      </c>
      <c r="K26" s="584" t="s">
        <v>3083</v>
      </c>
      <c r="L26" s="562">
        <v>35202</v>
      </c>
      <c r="M26" s="562" t="s">
        <v>69</v>
      </c>
      <c r="N26" s="562" t="s">
        <v>3121</v>
      </c>
      <c r="O26" s="562" t="s">
        <v>3122</v>
      </c>
      <c r="P26" s="579" t="s">
        <v>890</v>
      </c>
      <c r="Q26" s="527" t="s">
        <v>82</v>
      </c>
    </row>
    <row r="27" spans="1:17" s="250" customFormat="1" ht="42" customHeight="1" x14ac:dyDescent="0.2">
      <c r="A27" s="489" t="s">
        <v>3123</v>
      </c>
      <c r="B27" s="454" t="s">
        <v>1005</v>
      </c>
      <c r="C27" s="291" t="s">
        <v>1006</v>
      </c>
      <c r="D27" s="521" t="s">
        <v>3807</v>
      </c>
      <c r="E27" s="522" t="str">
        <f t="shared" si="0"/>
        <v>宇部市東平原2丁目9-22</v>
      </c>
      <c r="F27" s="522" t="s">
        <v>3124</v>
      </c>
      <c r="G27" s="523">
        <v>45078</v>
      </c>
      <c r="H27" s="290">
        <v>20</v>
      </c>
      <c r="I27" s="292" t="s">
        <v>3125</v>
      </c>
      <c r="J27" s="524" t="s">
        <v>268</v>
      </c>
      <c r="K27" s="336" t="s">
        <v>3083</v>
      </c>
      <c r="L27" s="522">
        <v>35202</v>
      </c>
      <c r="M27" s="522" t="s">
        <v>69</v>
      </c>
      <c r="N27" s="522" t="s">
        <v>3126</v>
      </c>
      <c r="O27" s="522" t="s">
        <v>3127</v>
      </c>
      <c r="P27" s="526" t="s">
        <v>890</v>
      </c>
      <c r="Q27" s="527" t="s">
        <v>82</v>
      </c>
    </row>
    <row r="28" spans="1:17" s="250" customFormat="1" ht="56.5" customHeight="1" x14ac:dyDescent="0.2">
      <c r="A28" s="489" t="s">
        <v>3128</v>
      </c>
      <c r="B28" s="454" t="s">
        <v>3128</v>
      </c>
      <c r="C28" s="521" t="s">
        <v>3107</v>
      </c>
      <c r="D28" s="521" t="s">
        <v>3129</v>
      </c>
      <c r="E28" s="356" t="str">
        <f t="shared" si="0"/>
        <v>山口市小郡船倉町3番17号</v>
      </c>
      <c r="F28" s="522" t="s">
        <v>3130</v>
      </c>
      <c r="G28" s="523">
        <v>41609</v>
      </c>
      <c r="H28" s="290">
        <v>20</v>
      </c>
      <c r="I28" s="292" t="s">
        <v>3131</v>
      </c>
      <c r="J28" s="524"/>
      <c r="K28" s="336" t="s">
        <v>3083</v>
      </c>
      <c r="L28" s="522">
        <v>35203</v>
      </c>
      <c r="M28" s="522" t="s">
        <v>223</v>
      </c>
      <c r="N28" s="522" t="s">
        <v>3132</v>
      </c>
      <c r="O28" s="522" t="s">
        <v>3133</v>
      </c>
      <c r="P28" s="526" t="str">
        <f t="shared" si="1"/>
        <v>（私立）</v>
      </c>
      <c r="Q28" s="527" t="s">
        <v>82</v>
      </c>
    </row>
    <row r="29" spans="1:17" s="250" customFormat="1" ht="42" customHeight="1" x14ac:dyDescent="0.2">
      <c r="A29" s="434" t="s">
        <v>1061</v>
      </c>
      <c r="B29" s="603" t="s">
        <v>1062</v>
      </c>
      <c r="C29" s="303" t="s">
        <v>1063</v>
      </c>
      <c r="D29" s="303" t="s">
        <v>3053</v>
      </c>
      <c r="E29" s="316" t="str">
        <f>M29&amp;N29</f>
        <v>山口市小郡大正町11番10号 ﾏﾙﾜﾋﾞﾙ1階</v>
      </c>
      <c r="F29" s="316" t="s">
        <v>2313</v>
      </c>
      <c r="G29" s="317">
        <v>43040</v>
      </c>
      <c r="H29" s="318">
        <v>14</v>
      </c>
      <c r="I29" s="522" t="s">
        <v>1906</v>
      </c>
      <c r="J29" s="524" t="s">
        <v>1429</v>
      </c>
      <c r="K29" s="336" t="s">
        <v>3083</v>
      </c>
      <c r="L29" s="522">
        <v>35202</v>
      </c>
      <c r="M29" s="522" t="s">
        <v>223</v>
      </c>
      <c r="N29" s="522" t="s">
        <v>3134</v>
      </c>
      <c r="O29" s="522" t="s">
        <v>1907</v>
      </c>
      <c r="P29" s="526" t="str">
        <f t="shared" si="1"/>
        <v>（私立）</v>
      </c>
      <c r="Q29" s="527" t="s">
        <v>82</v>
      </c>
    </row>
    <row r="30" spans="1:17" s="250" customFormat="1" ht="42" customHeight="1" x14ac:dyDescent="0.2">
      <c r="A30" s="489" t="s">
        <v>3135</v>
      </c>
      <c r="B30" s="454" t="s">
        <v>3136</v>
      </c>
      <c r="C30" s="521" t="s">
        <v>3137</v>
      </c>
      <c r="D30" s="521" t="s">
        <v>3138</v>
      </c>
      <c r="E30" s="522" t="str">
        <f>M30&amp;N30</f>
        <v>山口市阿知須4746番地5</v>
      </c>
      <c r="F30" s="522" t="s">
        <v>3139</v>
      </c>
      <c r="G30" s="523" t="s">
        <v>3140</v>
      </c>
      <c r="H30" s="290">
        <v>20</v>
      </c>
      <c r="I30" s="522" t="s">
        <v>3141</v>
      </c>
      <c r="J30" s="513"/>
      <c r="K30" s="336" t="s">
        <v>3083</v>
      </c>
      <c r="L30" s="522">
        <v>35202</v>
      </c>
      <c r="M30" s="522" t="s">
        <v>223</v>
      </c>
      <c r="N30" s="522" t="s">
        <v>3142</v>
      </c>
      <c r="O30" s="522" t="s">
        <v>3135</v>
      </c>
      <c r="P30" s="526" t="str">
        <f t="shared" si="1"/>
        <v>（私立）</v>
      </c>
      <c r="Q30" s="527" t="s">
        <v>82</v>
      </c>
    </row>
    <row r="31" spans="1:17" s="250" customFormat="1" ht="42" customHeight="1" x14ac:dyDescent="0.2">
      <c r="A31" s="489" t="s">
        <v>3383</v>
      </c>
      <c r="B31" s="454" t="s">
        <v>1915</v>
      </c>
      <c r="C31" s="521" t="s">
        <v>1916</v>
      </c>
      <c r="D31" s="521" t="s">
        <v>2631</v>
      </c>
      <c r="E31" s="522" t="str">
        <f>M31&amp;N31</f>
        <v>山口市神田町4-8</v>
      </c>
      <c r="F31" s="522" t="s">
        <v>3384</v>
      </c>
      <c r="G31" s="523">
        <v>44044</v>
      </c>
      <c r="H31" s="290">
        <v>10</v>
      </c>
      <c r="I31" s="522" t="s">
        <v>3385</v>
      </c>
      <c r="J31" s="524" t="s">
        <v>1429</v>
      </c>
      <c r="K31" s="336" t="s">
        <v>3083</v>
      </c>
      <c r="L31" s="522">
        <v>35202</v>
      </c>
      <c r="M31" s="522" t="s">
        <v>223</v>
      </c>
      <c r="N31" s="522" t="s">
        <v>2792</v>
      </c>
      <c r="O31" s="522" t="s">
        <v>3143</v>
      </c>
      <c r="P31" s="526" t="str">
        <f t="shared" si="1"/>
        <v>（私立）</v>
      </c>
      <c r="Q31" s="527" t="s">
        <v>80</v>
      </c>
    </row>
    <row r="32" spans="1:17" s="250" customFormat="1" ht="56.5" customHeight="1" x14ac:dyDescent="0.2">
      <c r="A32" s="489" t="s">
        <v>3144</v>
      </c>
      <c r="B32" s="454" t="s">
        <v>3145</v>
      </c>
      <c r="C32" s="521" t="s">
        <v>3146</v>
      </c>
      <c r="D32" s="521" t="s">
        <v>3821</v>
      </c>
      <c r="E32" s="522" t="str">
        <f t="shared" ref="E32:E33" si="2">M32&amp;N32</f>
        <v>山口市小郡下郷高砂町2番11号 新山口ﾋﾞﾙ1F</v>
      </c>
      <c r="F32" s="522" t="s">
        <v>3148</v>
      </c>
      <c r="G32" s="523">
        <v>44531</v>
      </c>
      <c r="H32" s="290">
        <v>20</v>
      </c>
      <c r="I32" s="522" t="s">
        <v>3149</v>
      </c>
      <c r="J32" s="524"/>
      <c r="K32" s="336" t="s">
        <v>3083</v>
      </c>
      <c r="L32" s="522">
        <v>35202</v>
      </c>
      <c r="M32" s="522" t="s">
        <v>223</v>
      </c>
      <c r="N32" s="522" t="s">
        <v>3150</v>
      </c>
      <c r="O32" s="522" t="s">
        <v>3151</v>
      </c>
      <c r="P32" s="526" t="str">
        <f t="shared" si="1"/>
        <v>（私立）</v>
      </c>
      <c r="Q32" s="527" t="s">
        <v>82</v>
      </c>
    </row>
    <row r="33" spans="1:19" s="250" customFormat="1" ht="62" customHeight="1" x14ac:dyDescent="0.2">
      <c r="A33" s="489" t="s">
        <v>3152</v>
      </c>
      <c r="B33" s="454" t="s">
        <v>3153</v>
      </c>
      <c r="C33" s="521" t="s">
        <v>3154</v>
      </c>
      <c r="D33" s="521" t="s">
        <v>3819</v>
      </c>
      <c r="E33" s="522" t="str">
        <f t="shared" si="2"/>
        <v>山口市道場門前1丁目3番地1 吾妻屋ﾋﾞﾙ3階</v>
      </c>
      <c r="F33" s="522" t="s">
        <v>3155</v>
      </c>
      <c r="G33" s="523">
        <v>45352</v>
      </c>
      <c r="H33" s="290">
        <v>20</v>
      </c>
      <c r="I33" s="522" t="s">
        <v>3156</v>
      </c>
      <c r="J33" s="524"/>
      <c r="K33" s="336" t="s">
        <v>3083</v>
      </c>
      <c r="L33" s="522">
        <v>35202</v>
      </c>
      <c r="M33" s="522" t="s">
        <v>223</v>
      </c>
      <c r="N33" s="522" t="s">
        <v>3157</v>
      </c>
      <c r="O33" s="522" t="s">
        <v>3158</v>
      </c>
      <c r="P33" s="526" t="str">
        <f t="shared" si="1"/>
        <v>（私立）</v>
      </c>
      <c r="Q33" s="527" t="s">
        <v>82</v>
      </c>
    </row>
    <row r="34" spans="1:19" s="250" customFormat="1" ht="42" customHeight="1" x14ac:dyDescent="0.2">
      <c r="A34" s="489" t="s">
        <v>1557</v>
      </c>
      <c r="B34" s="486" t="s">
        <v>632</v>
      </c>
      <c r="C34" s="521" t="s">
        <v>1326</v>
      </c>
      <c r="D34" s="521" t="s">
        <v>1342</v>
      </c>
      <c r="E34" s="522" t="str">
        <f t="shared" si="0"/>
        <v>萩市椿東4510番地1</v>
      </c>
      <c r="F34" s="522" t="s">
        <v>3159</v>
      </c>
      <c r="G34" s="523">
        <v>41365</v>
      </c>
      <c r="H34" s="290">
        <v>13</v>
      </c>
      <c r="I34" s="522" t="s">
        <v>684</v>
      </c>
      <c r="J34" s="524" t="s">
        <v>385</v>
      </c>
      <c r="K34" s="336" t="s">
        <v>3083</v>
      </c>
      <c r="L34" s="522">
        <v>35204</v>
      </c>
      <c r="M34" s="522" t="s">
        <v>71</v>
      </c>
      <c r="N34" s="522" t="s">
        <v>2947</v>
      </c>
      <c r="O34" s="522" t="s">
        <v>1459</v>
      </c>
      <c r="P34" s="526" t="str">
        <f t="shared" si="1"/>
        <v>（私立）</v>
      </c>
      <c r="Q34" s="527" t="s">
        <v>80</v>
      </c>
    </row>
    <row r="35" spans="1:19" s="250" customFormat="1" ht="42" customHeight="1" x14ac:dyDescent="0.2">
      <c r="A35" s="293" t="s">
        <v>3160</v>
      </c>
      <c r="B35" s="486" t="s">
        <v>3161</v>
      </c>
      <c r="C35" s="521" t="s">
        <v>1917</v>
      </c>
      <c r="D35" s="521" t="s">
        <v>3162</v>
      </c>
      <c r="E35" s="522" t="str">
        <f>M35&amp;N35</f>
        <v>萩市大字山田4241番地1</v>
      </c>
      <c r="F35" s="296" t="s">
        <v>3163</v>
      </c>
      <c r="G35" s="297">
        <v>42095</v>
      </c>
      <c r="H35" s="372">
        <v>10</v>
      </c>
      <c r="I35" s="522" t="s">
        <v>3164</v>
      </c>
      <c r="J35" s="524" t="s">
        <v>385</v>
      </c>
      <c r="K35" s="336" t="s">
        <v>3083</v>
      </c>
      <c r="L35" s="522">
        <v>35204</v>
      </c>
      <c r="M35" s="522" t="s">
        <v>71</v>
      </c>
      <c r="N35" s="522" t="s">
        <v>2798</v>
      </c>
      <c r="O35" s="522" t="s">
        <v>3165</v>
      </c>
      <c r="P35" s="526" t="str">
        <f t="shared" si="1"/>
        <v>（私立）</v>
      </c>
      <c r="Q35" s="527" t="s">
        <v>82</v>
      </c>
    </row>
    <row r="36" spans="1:19" s="250" customFormat="1" ht="42" customHeight="1" x14ac:dyDescent="0.2">
      <c r="A36" s="293" t="s">
        <v>3166</v>
      </c>
      <c r="B36" s="486" t="s">
        <v>3167</v>
      </c>
      <c r="C36" s="521" t="s">
        <v>3168</v>
      </c>
      <c r="D36" s="295" t="s">
        <v>3169</v>
      </c>
      <c r="E36" s="522" t="str">
        <f>M36&amp;N36</f>
        <v>萩市高佐下10-10</v>
      </c>
      <c r="F36" s="522" t="s">
        <v>3170</v>
      </c>
      <c r="G36" s="523">
        <v>44378</v>
      </c>
      <c r="H36" s="290">
        <v>20</v>
      </c>
      <c r="I36" s="316" t="s">
        <v>3171</v>
      </c>
      <c r="J36" s="524"/>
      <c r="K36" s="336" t="s">
        <v>3083</v>
      </c>
      <c r="L36" s="522">
        <v>35204</v>
      </c>
      <c r="M36" s="522" t="s">
        <v>71</v>
      </c>
      <c r="N36" s="522" t="s">
        <v>3172</v>
      </c>
      <c r="O36" s="522" t="s">
        <v>3173</v>
      </c>
      <c r="P36" s="526" t="str">
        <f t="shared" si="1"/>
        <v>（私立）</v>
      </c>
      <c r="Q36" s="527" t="s">
        <v>82</v>
      </c>
    </row>
    <row r="37" spans="1:19" s="250" customFormat="1" ht="42" customHeight="1" x14ac:dyDescent="0.2">
      <c r="A37" s="293" t="s">
        <v>3174</v>
      </c>
      <c r="B37" s="486" t="s">
        <v>3174</v>
      </c>
      <c r="C37" s="521" t="s">
        <v>3175</v>
      </c>
      <c r="D37" s="295" t="s">
        <v>3176</v>
      </c>
      <c r="E37" s="522" t="str">
        <f>M37&amp;N37</f>
        <v>萩市大字椿東平方2917番地</v>
      </c>
      <c r="F37" s="522" t="s">
        <v>1100</v>
      </c>
      <c r="G37" s="523">
        <v>45383</v>
      </c>
      <c r="H37" s="290">
        <v>20</v>
      </c>
      <c r="I37" s="316" t="s">
        <v>3177</v>
      </c>
      <c r="J37" s="524"/>
      <c r="K37" s="336" t="s">
        <v>3083</v>
      </c>
      <c r="L37" s="522">
        <v>35204</v>
      </c>
      <c r="M37" s="522" t="s">
        <v>71</v>
      </c>
      <c r="N37" s="522" t="s">
        <v>3178</v>
      </c>
      <c r="O37" s="522" t="s">
        <v>3179</v>
      </c>
      <c r="P37" s="526" t="str">
        <f t="shared" si="1"/>
        <v>（私立）</v>
      </c>
      <c r="Q37" s="527" t="s">
        <v>82</v>
      </c>
    </row>
    <row r="38" spans="1:19" s="250" customFormat="1" ht="42" customHeight="1" x14ac:dyDescent="0.2">
      <c r="A38" s="489" t="s">
        <v>233</v>
      </c>
      <c r="B38" s="486" t="s">
        <v>225</v>
      </c>
      <c r="C38" s="521" t="s">
        <v>1403</v>
      </c>
      <c r="D38" s="521" t="s">
        <v>965</v>
      </c>
      <c r="E38" s="292" t="str">
        <f t="shared" ref="E38" si="3">M38&amp;N38</f>
        <v>防府市大字台道10522番地</v>
      </c>
      <c r="F38" s="522" t="s">
        <v>470</v>
      </c>
      <c r="G38" s="523">
        <v>40269</v>
      </c>
      <c r="H38" s="290">
        <v>20</v>
      </c>
      <c r="I38" s="316" t="s">
        <v>766</v>
      </c>
      <c r="J38" s="524" t="s">
        <v>385</v>
      </c>
      <c r="K38" s="336" t="s">
        <v>3083</v>
      </c>
      <c r="L38" s="522">
        <v>35206</v>
      </c>
      <c r="M38" s="522" t="s">
        <v>94</v>
      </c>
      <c r="N38" s="522" t="s">
        <v>2958</v>
      </c>
      <c r="O38" s="522" t="s">
        <v>1918</v>
      </c>
      <c r="P38" s="526" t="str">
        <f t="shared" si="1"/>
        <v>（私立）</v>
      </c>
      <c r="Q38" s="527" t="s">
        <v>135</v>
      </c>
      <c r="R38" s="252"/>
    </row>
    <row r="39" spans="1:19" s="250" customFormat="1" ht="42" customHeight="1" x14ac:dyDescent="0.2">
      <c r="A39" s="489" t="s">
        <v>3180</v>
      </c>
      <c r="B39" s="454" t="s">
        <v>3145</v>
      </c>
      <c r="C39" s="521" t="s">
        <v>3146</v>
      </c>
      <c r="D39" s="521" t="s">
        <v>3147</v>
      </c>
      <c r="E39" s="522" t="str">
        <f>M39&amp;N39</f>
        <v>防府市駅南町2-7 ﾄｰﾖｰﾋﾞﾙ2階</v>
      </c>
      <c r="F39" s="522" t="s">
        <v>3181</v>
      </c>
      <c r="G39" s="523">
        <v>44531</v>
      </c>
      <c r="H39" s="290">
        <v>20</v>
      </c>
      <c r="I39" s="522" t="s">
        <v>3182</v>
      </c>
      <c r="J39" s="524"/>
      <c r="K39" s="336" t="s">
        <v>3083</v>
      </c>
      <c r="L39" s="522">
        <v>35206</v>
      </c>
      <c r="M39" s="522" t="s">
        <v>94</v>
      </c>
      <c r="N39" s="522" t="s">
        <v>3183</v>
      </c>
      <c r="O39" s="522" t="s">
        <v>3184</v>
      </c>
      <c r="P39" s="526" t="str">
        <f t="shared" si="1"/>
        <v>（私立）</v>
      </c>
      <c r="Q39" s="527" t="s">
        <v>82</v>
      </c>
    </row>
    <row r="40" spans="1:19" s="252" customFormat="1" ht="42" customHeight="1" x14ac:dyDescent="0.2">
      <c r="A40" s="489" t="s">
        <v>3185</v>
      </c>
      <c r="B40" s="486" t="s">
        <v>3186</v>
      </c>
      <c r="C40" s="521" t="s">
        <v>3187</v>
      </c>
      <c r="D40" s="521" t="s">
        <v>3188</v>
      </c>
      <c r="E40" s="522" t="str">
        <f>M40&amp;N40</f>
        <v>下松市大手町2丁目7-6</v>
      </c>
      <c r="F40" s="522" t="s">
        <v>3189</v>
      </c>
      <c r="G40" s="523">
        <v>43525</v>
      </c>
      <c r="H40" s="290">
        <v>20</v>
      </c>
      <c r="I40" s="522" t="s">
        <v>3190</v>
      </c>
      <c r="J40" s="524"/>
      <c r="K40" s="336" t="s">
        <v>3083</v>
      </c>
      <c r="L40" s="522">
        <v>35207</v>
      </c>
      <c r="M40" s="522" t="s">
        <v>95</v>
      </c>
      <c r="N40" s="522" t="s">
        <v>3191</v>
      </c>
      <c r="O40" s="522" t="s">
        <v>3192</v>
      </c>
      <c r="P40" s="526" t="str">
        <f t="shared" si="1"/>
        <v>（私立）</v>
      </c>
      <c r="Q40" s="527" t="s">
        <v>82</v>
      </c>
      <c r="R40" s="250"/>
      <c r="S40" s="250"/>
    </row>
    <row r="41" spans="1:19" s="250" customFormat="1" ht="42.75" customHeight="1" x14ac:dyDescent="0.2">
      <c r="A41" s="489" t="s">
        <v>3193</v>
      </c>
      <c r="B41" s="486" t="s">
        <v>3194</v>
      </c>
      <c r="C41" s="521" t="s">
        <v>3195</v>
      </c>
      <c r="D41" s="521" t="s">
        <v>3196</v>
      </c>
      <c r="E41" s="522" t="str">
        <f t="shared" si="0"/>
        <v>岩国市三笠町2丁目6-16</v>
      </c>
      <c r="F41" s="522" t="s">
        <v>1579</v>
      </c>
      <c r="G41" s="523">
        <v>41426</v>
      </c>
      <c r="H41" s="290">
        <v>20</v>
      </c>
      <c r="I41" s="522" t="s">
        <v>3197</v>
      </c>
      <c r="J41" s="524"/>
      <c r="K41" s="336" t="s">
        <v>3083</v>
      </c>
      <c r="L41" s="522">
        <v>35208</v>
      </c>
      <c r="M41" s="522" t="s">
        <v>72</v>
      </c>
      <c r="N41" s="522" t="s">
        <v>3198</v>
      </c>
      <c r="O41" s="522" t="s">
        <v>3199</v>
      </c>
      <c r="P41" s="526" t="str">
        <f t="shared" si="1"/>
        <v>（私立）</v>
      </c>
      <c r="Q41" s="527" t="s">
        <v>82</v>
      </c>
    </row>
    <row r="42" spans="1:19" s="250" customFormat="1" ht="42.75" customHeight="1" x14ac:dyDescent="0.2">
      <c r="A42" s="489" t="s">
        <v>3200</v>
      </c>
      <c r="B42" s="486" t="s">
        <v>3201</v>
      </c>
      <c r="C42" s="521" t="s">
        <v>3202</v>
      </c>
      <c r="D42" s="521" t="s">
        <v>3203</v>
      </c>
      <c r="E42" s="522" t="str">
        <f t="shared" si="0"/>
        <v>岩国市平田5丁目51番13号</v>
      </c>
      <c r="F42" s="522" t="s">
        <v>3204</v>
      </c>
      <c r="G42" s="523">
        <v>41579</v>
      </c>
      <c r="H42" s="290">
        <v>20</v>
      </c>
      <c r="I42" s="522" t="s">
        <v>3205</v>
      </c>
      <c r="J42" s="524"/>
      <c r="K42" s="336" t="s">
        <v>3083</v>
      </c>
      <c r="L42" s="522">
        <v>35208</v>
      </c>
      <c r="M42" s="522" t="s">
        <v>72</v>
      </c>
      <c r="N42" s="522" t="s">
        <v>3206</v>
      </c>
      <c r="O42" s="522" t="s">
        <v>3207</v>
      </c>
      <c r="P42" s="526" t="str">
        <f t="shared" si="1"/>
        <v>（私立）</v>
      </c>
      <c r="Q42" s="527" t="s">
        <v>82</v>
      </c>
    </row>
    <row r="43" spans="1:19" s="250" customFormat="1" ht="42.75" customHeight="1" x14ac:dyDescent="0.2">
      <c r="A43" s="489" t="s">
        <v>3208</v>
      </c>
      <c r="B43" s="486" t="s">
        <v>3209</v>
      </c>
      <c r="C43" s="521" t="s">
        <v>3210</v>
      </c>
      <c r="D43" s="521" t="s">
        <v>3211</v>
      </c>
      <c r="E43" s="522" t="str">
        <f t="shared" si="0"/>
        <v>岩国市麻里布6-7-22AGAﾋﾞﾙ103号</v>
      </c>
      <c r="F43" s="522" t="s">
        <v>2242</v>
      </c>
      <c r="G43" s="523">
        <v>45017</v>
      </c>
      <c r="H43" s="290">
        <v>20</v>
      </c>
      <c r="I43" s="522" t="s">
        <v>3212</v>
      </c>
      <c r="J43" s="524"/>
      <c r="K43" s="336" t="s">
        <v>3083</v>
      </c>
      <c r="L43" s="522">
        <v>35208</v>
      </c>
      <c r="M43" s="522" t="s">
        <v>72</v>
      </c>
      <c r="N43" s="522" t="s">
        <v>3213</v>
      </c>
      <c r="O43" s="522" t="s">
        <v>3214</v>
      </c>
      <c r="P43" s="526" t="str">
        <f t="shared" si="1"/>
        <v>（私立）</v>
      </c>
      <c r="Q43" s="527" t="s">
        <v>82</v>
      </c>
    </row>
    <row r="44" spans="1:19" s="250" customFormat="1" ht="42" customHeight="1" x14ac:dyDescent="0.2">
      <c r="A44" s="489" t="s">
        <v>3215</v>
      </c>
      <c r="B44" s="486" t="s">
        <v>3216</v>
      </c>
      <c r="C44" s="521" t="s">
        <v>3217</v>
      </c>
      <c r="D44" s="521" t="s">
        <v>3218</v>
      </c>
      <c r="E44" s="522" t="str">
        <f t="shared" si="0"/>
        <v>光市大字塩田1010-1</v>
      </c>
      <c r="F44" s="522" t="s">
        <v>544</v>
      </c>
      <c r="G44" s="523">
        <v>39173</v>
      </c>
      <c r="H44" s="290">
        <v>20</v>
      </c>
      <c r="I44" s="522" t="s">
        <v>767</v>
      </c>
      <c r="J44" s="524"/>
      <c r="K44" s="336" t="s">
        <v>3083</v>
      </c>
      <c r="L44" s="522">
        <v>35210</v>
      </c>
      <c r="M44" s="522" t="s">
        <v>132</v>
      </c>
      <c r="N44" s="522" t="s">
        <v>3219</v>
      </c>
      <c r="O44" s="522" t="s">
        <v>3220</v>
      </c>
      <c r="P44" s="526" t="str">
        <f t="shared" si="1"/>
        <v>（私立）</v>
      </c>
      <c r="Q44" s="527" t="s">
        <v>82</v>
      </c>
    </row>
    <row r="45" spans="1:19" s="250" customFormat="1" ht="42" customHeight="1" x14ac:dyDescent="0.2">
      <c r="A45" s="489" t="s">
        <v>1580</v>
      </c>
      <c r="B45" s="486" t="s">
        <v>862</v>
      </c>
      <c r="C45" s="521" t="s">
        <v>863</v>
      </c>
      <c r="D45" s="521" t="s">
        <v>1031</v>
      </c>
      <c r="E45" s="522" t="str">
        <f t="shared" si="0"/>
        <v>光市光井1丁目12番11号</v>
      </c>
      <c r="F45" s="522" t="s">
        <v>1581</v>
      </c>
      <c r="G45" s="523">
        <v>42095</v>
      </c>
      <c r="H45" s="290">
        <v>20</v>
      </c>
      <c r="I45" s="522" t="s">
        <v>1582</v>
      </c>
      <c r="J45" s="524"/>
      <c r="K45" s="336" t="s">
        <v>3083</v>
      </c>
      <c r="L45" s="522">
        <v>35210</v>
      </c>
      <c r="M45" s="522" t="s">
        <v>132</v>
      </c>
      <c r="N45" s="522" t="s">
        <v>3221</v>
      </c>
      <c r="O45" s="522" t="s">
        <v>1583</v>
      </c>
      <c r="P45" s="526" t="str">
        <f t="shared" si="1"/>
        <v>（私立）</v>
      </c>
      <c r="Q45" s="527" t="s">
        <v>82</v>
      </c>
    </row>
    <row r="46" spans="1:19" s="250" customFormat="1" ht="42" customHeight="1" x14ac:dyDescent="0.2">
      <c r="A46" s="489" t="s">
        <v>3222</v>
      </c>
      <c r="B46" s="486" t="s">
        <v>3223</v>
      </c>
      <c r="C46" s="521" t="s">
        <v>3224</v>
      </c>
      <c r="D46" s="521" t="s">
        <v>3225</v>
      </c>
      <c r="E46" s="522" t="str">
        <f>M46&amp;N46</f>
        <v>光市虹ヶ浜3丁目2-18</v>
      </c>
      <c r="F46" s="522" t="s">
        <v>3226</v>
      </c>
      <c r="G46" s="523">
        <v>42461</v>
      </c>
      <c r="H46" s="290">
        <v>20</v>
      </c>
      <c r="I46" s="522" t="s">
        <v>3227</v>
      </c>
      <c r="J46" s="524"/>
      <c r="K46" s="336" t="s">
        <v>3083</v>
      </c>
      <c r="L46" s="522">
        <v>35210</v>
      </c>
      <c r="M46" s="522" t="s">
        <v>132</v>
      </c>
      <c r="N46" s="522" t="s">
        <v>3228</v>
      </c>
      <c r="O46" s="522" t="s">
        <v>3229</v>
      </c>
      <c r="P46" s="526" t="str">
        <f t="shared" si="1"/>
        <v>（私立）</v>
      </c>
      <c r="Q46" s="527" t="s">
        <v>82</v>
      </c>
    </row>
    <row r="47" spans="1:19" s="250" customFormat="1" ht="42" customHeight="1" x14ac:dyDescent="0.2">
      <c r="A47" s="489" t="s">
        <v>3230</v>
      </c>
      <c r="B47" s="486" t="s">
        <v>3186</v>
      </c>
      <c r="C47" s="521" t="s">
        <v>3187</v>
      </c>
      <c r="D47" s="521" t="s">
        <v>3188</v>
      </c>
      <c r="E47" s="522" t="str">
        <f>M47&amp;N47</f>
        <v>光市浅江1丁目15-31</v>
      </c>
      <c r="F47" s="522" t="s">
        <v>3231</v>
      </c>
      <c r="G47" s="523">
        <v>42795</v>
      </c>
      <c r="H47" s="290">
        <v>20</v>
      </c>
      <c r="I47" s="522" t="s">
        <v>3232</v>
      </c>
      <c r="J47" s="524"/>
      <c r="K47" s="336" t="s">
        <v>3083</v>
      </c>
      <c r="L47" s="522">
        <v>35210</v>
      </c>
      <c r="M47" s="522" t="s">
        <v>1499</v>
      </c>
      <c r="N47" s="522" t="s">
        <v>3233</v>
      </c>
      <c r="O47" s="522" t="s">
        <v>3234</v>
      </c>
      <c r="P47" s="526" t="str">
        <f t="shared" si="1"/>
        <v>（私立）</v>
      </c>
      <c r="Q47" s="527" t="s">
        <v>82</v>
      </c>
      <c r="R47" s="252"/>
    </row>
    <row r="48" spans="1:19" s="250" customFormat="1" ht="42" customHeight="1" x14ac:dyDescent="0.2">
      <c r="A48" s="489" t="s">
        <v>342</v>
      </c>
      <c r="B48" s="486" t="s">
        <v>3235</v>
      </c>
      <c r="C48" s="521" t="s">
        <v>3236</v>
      </c>
      <c r="D48" s="521" t="s">
        <v>3237</v>
      </c>
      <c r="E48" s="522" t="str">
        <f t="shared" si="0"/>
        <v>柳井市南町1丁目10-2柳井市役所内</v>
      </c>
      <c r="F48" s="522" t="s">
        <v>3238</v>
      </c>
      <c r="G48" s="523">
        <v>42005</v>
      </c>
      <c r="H48" s="290">
        <v>10</v>
      </c>
      <c r="I48" s="522" t="s">
        <v>3239</v>
      </c>
      <c r="J48" s="299" t="s">
        <v>385</v>
      </c>
      <c r="K48" s="336" t="s">
        <v>3083</v>
      </c>
      <c r="L48" s="354">
        <v>35212</v>
      </c>
      <c r="M48" s="354" t="s">
        <v>906</v>
      </c>
      <c r="N48" s="522" t="s">
        <v>3240</v>
      </c>
      <c r="O48" s="522" t="s">
        <v>1584</v>
      </c>
      <c r="P48" s="526" t="str">
        <f t="shared" si="1"/>
        <v>（私立）</v>
      </c>
      <c r="Q48" s="527" t="s">
        <v>82</v>
      </c>
      <c r="R48" s="252"/>
    </row>
    <row r="49" spans="1:19" s="250" customFormat="1" ht="42" customHeight="1" x14ac:dyDescent="0.2">
      <c r="A49" s="293" t="s">
        <v>3241</v>
      </c>
      <c r="B49" s="365" t="s">
        <v>280</v>
      </c>
      <c r="C49" s="295" t="s">
        <v>281</v>
      </c>
      <c r="D49" s="295" t="s">
        <v>3242</v>
      </c>
      <c r="E49" s="522" t="str">
        <f t="shared" si="0"/>
        <v>美祢市於福町上4377-3</v>
      </c>
      <c r="F49" s="522" t="s">
        <v>488</v>
      </c>
      <c r="G49" s="523">
        <v>38991</v>
      </c>
      <c r="H49" s="290">
        <v>20</v>
      </c>
      <c r="I49" s="522" t="s">
        <v>3243</v>
      </c>
      <c r="J49" s="524"/>
      <c r="K49" s="336" t="s">
        <v>3083</v>
      </c>
      <c r="L49" s="522">
        <v>35213</v>
      </c>
      <c r="M49" s="522" t="s">
        <v>1339</v>
      </c>
      <c r="N49" s="522" t="s">
        <v>3244</v>
      </c>
      <c r="O49" s="522" t="s">
        <v>3245</v>
      </c>
      <c r="P49" s="526" t="str">
        <f t="shared" si="1"/>
        <v>（私立）</v>
      </c>
      <c r="Q49" s="527" t="s">
        <v>135</v>
      </c>
      <c r="R49" s="252"/>
    </row>
    <row r="50" spans="1:19" s="252" customFormat="1" ht="57" customHeight="1" x14ac:dyDescent="0.2">
      <c r="A50" s="489" t="s">
        <v>3248</v>
      </c>
      <c r="B50" s="486" t="s">
        <v>3246</v>
      </c>
      <c r="C50" s="295" t="s">
        <v>3247</v>
      </c>
      <c r="D50" s="521" t="s">
        <v>3249</v>
      </c>
      <c r="E50" s="522" t="str">
        <f t="shared" si="0"/>
        <v>周南市新地町4-11ﾋﾟｰｺｯｸﾋﾞﾙ3F</v>
      </c>
      <c r="F50" s="522" t="s">
        <v>3250</v>
      </c>
      <c r="G50" s="523">
        <v>41913</v>
      </c>
      <c r="H50" s="290">
        <v>40</v>
      </c>
      <c r="I50" s="522" t="s">
        <v>3251</v>
      </c>
      <c r="J50" s="524"/>
      <c r="K50" s="336" t="s">
        <v>3083</v>
      </c>
      <c r="L50" s="522">
        <v>35215</v>
      </c>
      <c r="M50" s="522" t="s">
        <v>56</v>
      </c>
      <c r="N50" s="522" t="s">
        <v>3252</v>
      </c>
      <c r="O50" s="522" t="s">
        <v>3253</v>
      </c>
      <c r="P50" s="526" t="str">
        <f t="shared" si="1"/>
        <v>（私立）</v>
      </c>
      <c r="Q50" s="527" t="s">
        <v>82</v>
      </c>
      <c r="S50" s="250"/>
    </row>
    <row r="51" spans="1:19" s="252" customFormat="1" ht="57" customHeight="1" x14ac:dyDescent="0.2">
      <c r="A51" s="489" t="s">
        <v>3254</v>
      </c>
      <c r="B51" s="486" t="s">
        <v>3255</v>
      </c>
      <c r="C51" s="521" t="s">
        <v>3256</v>
      </c>
      <c r="D51" s="521" t="s">
        <v>3257</v>
      </c>
      <c r="E51" s="522" t="str">
        <f t="shared" si="0"/>
        <v>山陽小野田市日の出二丁目11-1</v>
      </c>
      <c r="F51" s="522" t="s">
        <v>3250</v>
      </c>
      <c r="G51" s="523">
        <v>45170</v>
      </c>
      <c r="H51" s="290">
        <v>20</v>
      </c>
      <c r="I51" s="522" t="s">
        <v>3258</v>
      </c>
      <c r="J51" s="524"/>
      <c r="K51" s="336" t="s">
        <v>3083</v>
      </c>
      <c r="L51" s="522">
        <v>35216</v>
      </c>
      <c r="M51" s="522" t="s">
        <v>241</v>
      </c>
      <c r="N51" s="522" t="s">
        <v>3259</v>
      </c>
      <c r="O51" s="522" t="s">
        <v>3260</v>
      </c>
      <c r="P51" s="526" t="str">
        <f t="shared" si="1"/>
        <v>（私立）</v>
      </c>
      <c r="Q51" s="527" t="s">
        <v>82</v>
      </c>
      <c r="R51" s="208"/>
      <c r="S51" s="250"/>
    </row>
    <row r="52" spans="1:19" s="252" customFormat="1" ht="57" customHeight="1" x14ac:dyDescent="0.2">
      <c r="A52" s="489" t="s">
        <v>3261</v>
      </c>
      <c r="B52" s="486" t="s">
        <v>3262</v>
      </c>
      <c r="C52" s="521" t="s">
        <v>3263</v>
      </c>
      <c r="D52" s="521" t="s">
        <v>3264</v>
      </c>
      <c r="E52" s="522" t="str">
        <f t="shared" si="0"/>
        <v>山陽小野田市日の出三丁目12-7</v>
      </c>
      <c r="F52" s="522" t="s">
        <v>1659</v>
      </c>
      <c r="G52" s="523">
        <v>45292</v>
      </c>
      <c r="H52" s="290">
        <v>20</v>
      </c>
      <c r="I52" s="522" t="s">
        <v>3265</v>
      </c>
      <c r="J52" s="524"/>
      <c r="K52" s="336" t="s">
        <v>3083</v>
      </c>
      <c r="L52" s="522">
        <v>35217</v>
      </c>
      <c r="M52" s="522" t="s">
        <v>241</v>
      </c>
      <c r="N52" s="522" t="s">
        <v>3266</v>
      </c>
      <c r="O52" s="522" t="s">
        <v>3267</v>
      </c>
      <c r="P52" s="526" t="str">
        <f t="shared" si="1"/>
        <v>（私立）</v>
      </c>
      <c r="Q52" s="527" t="s">
        <v>82</v>
      </c>
      <c r="R52" s="208"/>
      <c r="S52" s="250"/>
    </row>
    <row r="53" spans="1:19" s="252" customFormat="1" ht="57" customHeight="1" x14ac:dyDescent="0.2">
      <c r="A53" s="489" t="s">
        <v>3268</v>
      </c>
      <c r="B53" s="486" t="s">
        <v>3269</v>
      </c>
      <c r="C53" s="521" t="s">
        <v>3270</v>
      </c>
      <c r="D53" s="521" t="s">
        <v>3271</v>
      </c>
      <c r="E53" s="522" t="str">
        <f t="shared" si="0"/>
        <v>山陽小野田市有帆55-1</v>
      </c>
      <c r="F53" s="522" t="s">
        <v>2062</v>
      </c>
      <c r="G53" s="523">
        <v>45352</v>
      </c>
      <c r="H53" s="290">
        <v>20</v>
      </c>
      <c r="I53" s="522" t="s">
        <v>3272</v>
      </c>
      <c r="J53" s="524"/>
      <c r="K53" s="336" t="s">
        <v>3273</v>
      </c>
      <c r="L53" s="522">
        <v>35216</v>
      </c>
      <c r="M53" s="522" t="s">
        <v>3274</v>
      </c>
      <c r="N53" s="522" t="s">
        <v>3275</v>
      </c>
      <c r="O53" s="522" t="s">
        <v>3276</v>
      </c>
      <c r="P53" s="526" t="str">
        <f t="shared" si="1"/>
        <v>（私立）</v>
      </c>
      <c r="Q53" s="527" t="s">
        <v>1071</v>
      </c>
      <c r="R53" s="208"/>
      <c r="S53" s="250"/>
    </row>
    <row r="54" spans="1:19" s="507" customFormat="1" ht="57" customHeight="1" x14ac:dyDescent="0.2">
      <c r="A54" s="440" t="s">
        <v>4036</v>
      </c>
      <c r="B54" s="458" t="s">
        <v>3269</v>
      </c>
      <c r="C54" s="373" t="s">
        <v>3270</v>
      </c>
      <c r="D54" s="373" t="s">
        <v>4037</v>
      </c>
      <c r="E54" s="374" t="s">
        <v>4038</v>
      </c>
      <c r="F54" s="374" t="s">
        <v>4039</v>
      </c>
      <c r="G54" s="375">
        <v>45566</v>
      </c>
      <c r="H54" s="376">
        <v>20</v>
      </c>
      <c r="I54" s="374" t="s">
        <v>4040</v>
      </c>
      <c r="J54" s="441"/>
      <c r="K54" s="559" t="s">
        <v>3273</v>
      </c>
      <c r="L54" s="374">
        <v>35216</v>
      </c>
      <c r="M54" s="374" t="s">
        <v>3274</v>
      </c>
      <c r="N54" s="374" t="s">
        <v>4041</v>
      </c>
      <c r="O54" s="374" t="s">
        <v>4042</v>
      </c>
      <c r="P54" s="550" t="s">
        <v>890</v>
      </c>
      <c r="Q54" s="551" t="s">
        <v>1071</v>
      </c>
      <c r="R54" s="508"/>
      <c r="S54" s="508"/>
    </row>
    <row r="55" spans="1:19" s="208" customFormat="1" x14ac:dyDescent="0.2">
      <c r="A55" s="209">
        <f>COUNTA(A9:A54)</f>
        <v>46</v>
      </c>
      <c r="B55" s="516"/>
      <c r="C55" s="516"/>
      <c r="D55" s="516"/>
      <c r="E55" s="516"/>
      <c r="F55" s="516"/>
      <c r="G55" s="516"/>
      <c r="H55" s="209">
        <f>SUM(H9:H54)</f>
        <v>835</v>
      </c>
      <c r="I55" s="516"/>
      <c r="J55" s="516"/>
      <c r="K55" s="516"/>
      <c r="L55" s="516"/>
      <c r="M55" s="516"/>
      <c r="N55" s="516"/>
      <c r="O55" s="516"/>
      <c r="P55" s="516"/>
      <c r="Q55" s="516"/>
      <c r="S55" s="250"/>
    </row>
    <row r="56" spans="1:19" s="208" customFormat="1" ht="13.5" thickBot="1" x14ac:dyDescent="0.25">
      <c r="A56" s="210" t="s">
        <v>88</v>
      </c>
      <c r="B56" s="516"/>
      <c r="C56" s="211" t="s">
        <v>89</v>
      </c>
      <c r="D56" s="516"/>
      <c r="E56" s="516"/>
      <c r="F56" s="516"/>
      <c r="G56" s="516"/>
      <c r="H56" s="210" t="s">
        <v>90</v>
      </c>
      <c r="I56" s="516"/>
      <c r="J56" s="516"/>
      <c r="K56" s="516"/>
      <c r="L56" s="516"/>
      <c r="M56" s="516"/>
      <c r="N56" s="211" t="s">
        <v>91</v>
      </c>
      <c r="O56" s="516"/>
      <c r="P56" s="516"/>
      <c r="Q56" s="516"/>
    </row>
    <row r="57" spans="1:19" s="208" customFormat="1" ht="13.5" thickTop="1" x14ac:dyDescent="0.2">
      <c r="A57" s="516"/>
      <c r="B57" s="516"/>
      <c r="C57" s="212" t="s">
        <v>92</v>
      </c>
      <c r="D57" s="213">
        <f t="shared" ref="D57:D69" si="4">COUNTIF($M$9:$M$54,C57)</f>
        <v>9</v>
      </c>
      <c r="E57" s="516"/>
      <c r="F57" s="516"/>
      <c r="G57" s="516"/>
      <c r="H57" s="516"/>
      <c r="I57" s="516"/>
      <c r="J57" s="516"/>
      <c r="K57" s="516"/>
      <c r="L57" s="516"/>
      <c r="M57" s="516"/>
      <c r="N57" s="214"/>
      <c r="O57" s="215" t="s">
        <v>75</v>
      </c>
      <c r="P57" s="215" t="s">
        <v>84</v>
      </c>
      <c r="Q57" s="216" t="s">
        <v>64</v>
      </c>
    </row>
    <row r="58" spans="1:19" s="208" customFormat="1" x14ac:dyDescent="0.2">
      <c r="A58" s="516"/>
      <c r="B58" s="516"/>
      <c r="C58" s="217" t="s">
        <v>69</v>
      </c>
      <c r="D58" s="218">
        <f t="shared" si="4"/>
        <v>10</v>
      </c>
      <c r="E58" s="516"/>
      <c r="F58" s="516"/>
      <c r="G58" s="516"/>
      <c r="H58" s="516"/>
      <c r="I58" s="516"/>
      <c r="J58" s="516"/>
      <c r="K58" s="516"/>
      <c r="L58" s="516"/>
      <c r="M58" s="516"/>
      <c r="N58" s="616" t="s">
        <v>86</v>
      </c>
      <c r="O58" s="219" t="s">
        <v>76</v>
      </c>
      <c r="P58" s="219">
        <f t="shared" ref="P58:P65" si="5">COUNTIF($Q$9:$Q$54,O58)</f>
        <v>0</v>
      </c>
      <c r="Q58" s="220">
        <f t="shared" ref="Q58:Q65" si="6">SUMIF($Q$9:$Q$54,O58,$H$9:$H$54)</f>
        <v>0</v>
      </c>
    </row>
    <row r="59" spans="1:19" s="208" customFormat="1" x14ac:dyDescent="0.2">
      <c r="A59" s="516"/>
      <c r="B59" s="516"/>
      <c r="C59" s="217" t="s">
        <v>93</v>
      </c>
      <c r="D59" s="218">
        <f t="shared" si="4"/>
        <v>6</v>
      </c>
      <c r="E59" s="516"/>
      <c r="F59" s="516"/>
      <c r="G59" s="516"/>
      <c r="H59" s="516"/>
      <c r="I59" s="516"/>
      <c r="J59" s="516"/>
      <c r="K59" s="516"/>
      <c r="L59" s="516"/>
      <c r="M59" s="516"/>
      <c r="N59" s="617"/>
      <c r="O59" s="219" t="s">
        <v>77</v>
      </c>
      <c r="P59" s="219">
        <f t="shared" si="5"/>
        <v>0</v>
      </c>
      <c r="Q59" s="220">
        <f t="shared" si="6"/>
        <v>0</v>
      </c>
    </row>
    <row r="60" spans="1:19" s="208" customFormat="1" x14ac:dyDescent="0.2">
      <c r="A60" s="516"/>
      <c r="B60" s="516"/>
      <c r="C60" s="217" t="s">
        <v>71</v>
      </c>
      <c r="D60" s="218">
        <f t="shared" si="4"/>
        <v>4</v>
      </c>
      <c r="E60" s="516"/>
      <c r="F60" s="516"/>
      <c r="G60" s="516"/>
      <c r="H60" s="516"/>
      <c r="I60" s="516"/>
      <c r="J60" s="516"/>
      <c r="K60" s="516"/>
      <c r="L60" s="516"/>
      <c r="M60" s="516"/>
      <c r="N60" s="617"/>
      <c r="O60" s="219" t="s">
        <v>78</v>
      </c>
      <c r="P60" s="219">
        <f t="shared" si="5"/>
        <v>1</v>
      </c>
      <c r="Q60" s="220">
        <f t="shared" si="6"/>
        <v>20</v>
      </c>
    </row>
    <row r="61" spans="1:19" s="208" customFormat="1" ht="13.5" thickBot="1" x14ac:dyDescent="0.25">
      <c r="A61" s="516"/>
      <c r="B61" s="516"/>
      <c r="C61" s="217" t="s">
        <v>94</v>
      </c>
      <c r="D61" s="218">
        <f t="shared" si="4"/>
        <v>2</v>
      </c>
      <c r="E61" s="516"/>
      <c r="F61" s="516"/>
      <c r="G61" s="516"/>
      <c r="H61" s="516"/>
      <c r="I61" s="516"/>
      <c r="J61" s="516"/>
      <c r="K61" s="516"/>
      <c r="L61" s="516"/>
      <c r="M61" s="516"/>
      <c r="N61" s="618"/>
      <c r="O61" s="221" t="s">
        <v>79</v>
      </c>
      <c r="P61" s="221">
        <f t="shared" si="5"/>
        <v>0</v>
      </c>
      <c r="Q61" s="222">
        <f t="shared" si="6"/>
        <v>0</v>
      </c>
    </row>
    <row r="62" spans="1:19" s="208" customFormat="1" ht="13.5" thickTop="1" x14ac:dyDescent="0.2">
      <c r="A62" s="516"/>
      <c r="B62" s="516"/>
      <c r="C62" s="217" t="s">
        <v>95</v>
      </c>
      <c r="D62" s="218">
        <f t="shared" si="4"/>
        <v>1</v>
      </c>
      <c r="E62" s="516"/>
      <c r="F62" s="516"/>
      <c r="G62" s="516"/>
      <c r="H62" s="516"/>
      <c r="I62" s="516"/>
      <c r="J62" s="516"/>
      <c r="K62" s="516"/>
      <c r="L62" s="516"/>
      <c r="M62" s="516"/>
      <c r="N62" s="617" t="s">
        <v>87</v>
      </c>
      <c r="O62" s="223" t="s">
        <v>80</v>
      </c>
      <c r="P62" s="223">
        <f t="shared" si="5"/>
        <v>6</v>
      </c>
      <c r="Q62" s="283">
        <f t="shared" si="6"/>
        <v>108</v>
      </c>
    </row>
    <row r="63" spans="1:19" s="208" customFormat="1" x14ac:dyDescent="0.2">
      <c r="A63" s="516"/>
      <c r="B63" s="516"/>
      <c r="C63" s="217" t="s">
        <v>72</v>
      </c>
      <c r="D63" s="218">
        <f t="shared" si="4"/>
        <v>3</v>
      </c>
      <c r="E63" s="516"/>
      <c r="F63" s="516"/>
      <c r="G63" s="516"/>
      <c r="H63" s="516"/>
      <c r="I63" s="516"/>
      <c r="J63" s="516"/>
      <c r="K63" s="516"/>
      <c r="L63" s="516"/>
      <c r="M63" s="516"/>
      <c r="N63" s="617"/>
      <c r="O63" s="219" t="s">
        <v>81</v>
      </c>
      <c r="P63" s="219">
        <f t="shared" si="5"/>
        <v>0</v>
      </c>
      <c r="Q63" s="220">
        <f t="shared" si="6"/>
        <v>0</v>
      </c>
    </row>
    <row r="64" spans="1:19" s="208" customFormat="1" x14ac:dyDescent="0.2">
      <c r="A64" s="516"/>
      <c r="B64" s="516"/>
      <c r="C64" s="217" t="s">
        <v>96</v>
      </c>
      <c r="D64" s="218">
        <f t="shared" si="4"/>
        <v>4</v>
      </c>
      <c r="E64" s="516"/>
      <c r="F64" s="516"/>
      <c r="G64" s="516"/>
      <c r="H64" s="516"/>
      <c r="I64" s="516"/>
      <c r="J64" s="516"/>
      <c r="K64" s="516"/>
      <c r="L64" s="516"/>
      <c r="M64" s="516"/>
      <c r="N64" s="617"/>
      <c r="O64" s="219" t="s">
        <v>82</v>
      </c>
      <c r="P64" s="219">
        <f t="shared" si="5"/>
        <v>39</v>
      </c>
      <c r="Q64" s="220">
        <f t="shared" si="6"/>
        <v>707</v>
      </c>
    </row>
    <row r="65" spans="1:18" s="208" customFormat="1" ht="13.5" thickBot="1" x14ac:dyDescent="0.25">
      <c r="A65" s="516"/>
      <c r="B65" s="516"/>
      <c r="C65" s="217" t="s">
        <v>70</v>
      </c>
      <c r="D65" s="218">
        <f t="shared" si="4"/>
        <v>0</v>
      </c>
      <c r="E65" s="516"/>
      <c r="F65" s="516"/>
      <c r="G65" s="516"/>
      <c r="H65" s="516"/>
      <c r="I65" s="516"/>
      <c r="J65" s="516"/>
      <c r="K65" s="516"/>
      <c r="L65" s="516"/>
      <c r="M65" s="516"/>
      <c r="N65" s="619"/>
      <c r="O65" s="225" t="s">
        <v>83</v>
      </c>
      <c r="P65" s="225">
        <f t="shared" si="5"/>
        <v>0</v>
      </c>
      <c r="Q65" s="226">
        <f t="shared" si="6"/>
        <v>0</v>
      </c>
    </row>
    <row r="66" spans="1:18" s="208" customFormat="1" ht="13.5" thickTop="1" x14ac:dyDescent="0.2">
      <c r="A66" s="516"/>
      <c r="B66" s="516"/>
      <c r="C66" s="217" t="s">
        <v>97</v>
      </c>
      <c r="D66" s="218">
        <f t="shared" si="4"/>
        <v>1</v>
      </c>
      <c r="E66" s="516"/>
      <c r="F66" s="516"/>
      <c r="G66" s="516"/>
      <c r="H66" s="516"/>
      <c r="I66" s="516"/>
      <c r="J66" s="516"/>
      <c r="K66" s="516"/>
      <c r="L66" s="516"/>
      <c r="M66" s="516"/>
      <c r="N66" s="516"/>
      <c r="O66" s="516"/>
      <c r="P66" s="227">
        <f>SUM(P58:P65)</f>
        <v>46</v>
      </c>
      <c r="Q66" s="227">
        <f>SUM(Q58:Q65)</f>
        <v>835</v>
      </c>
    </row>
    <row r="67" spans="1:18" s="208" customFormat="1" x14ac:dyDescent="0.2">
      <c r="A67" s="516"/>
      <c r="B67" s="516"/>
      <c r="C67" s="217" t="s">
        <v>98</v>
      </c>
      <c r="D67" s="218">
        <f t="shared" si="4"/>
        <v>1</v>
      </c>
      <c r="E67" s="516"/>
      <c r="F67" s="516"/>
      <c r="G67" s="516"/>
      <c r="H67" s="516"/>
      <c r="I67" s="516"/>
      <c r="J67" s="516"/>
      <c r="K67" s="516"/>
      <c r="L67" s="516"/>
      <c r="M67" s="516"/>
      <c r="N67" s="516"/>
      <c r="O67" s="516"/>
      <c r="P67" s="516"/>
      <c r="Q67" s="516"/>
    </row>
    <row r="68" spans="1:18" s="208" customFormat="1" x14ac:dyDescent="0.2">
      <c r="A68" s="516"/>
      <c r="B68" s="516"/>
      <c r="C68" s="217" t="s">
        <v>99</v>
      </c>
      <c r="D68" s="218">
        <f t="shared" si="4"/>
        <v>1</v>
      </c>
      <c r="E68" s="516"/>
      <c r="F68" s="516"/>
      <c r="G68" s="516"/>
      <c r="H68" s="516"/>
      <c r="I68" s="516"/>
      <c r="J68" s="516"/>
      <c r="K68" s="516"/>
      <c r="L68" s="516"/>
      <c r="M68" s="516"/>
      <c r="N68" s="516"/>
      <c r="O68" s="516"/>
      <c r="P68" s="516"/>
      <c r="Q68" s="516"/>
    </row>
    <row r="69" spans="1:18" s="208" customFormat="1" ht="13.5" thickBot="1" x14ac:dyDescent="0.25">
      <c r="A69" s="516"/>
      <c r="B69" s="516"/>
      <c r="C69" s="533" t="s">
        <v>100</v>
      </c>
      <c r="D69" s="228">
        <f t="shared" si="4"/>
        <v>4</v>
      </c>
      <c r="E69" s="516"/>
      <c r="F69" s="516"/>
      <c r="G69" s="516"/>
      <c r="H69" s="516"/>
      <c r="I69" s="516"/>
      <c r="J69" s="516"/>
      <c r="K69" s="516"/>
      <c r="L69" s="516"/>
      <c r="M69" s="516"/>
      <c r="N69" s="516"/>
      <c r="O69" s="516"/>
      <c r="P69" s="516"/>
      <c r="Q69" s="516"/>
    </row>
    <row r="70" spans="1:18" s="208" customFormat="1" ht="14" thickTop="1" thickBot="1" x14ac:dyDescent="0.25">
      <c r="A70" s="516"/>
      <c r="B70" s="516"/>
      <c r="C70" s="229" t="s">
        <v>101</v>
      </c>
      <c r="D70" s="230">
        <f>SUM(D57:D69)</f>
        <v>46</v>
      </c>
      <c r="E70" s="516"/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</row>
    <row r="71" spans="1:18" s="208" customFormat="1" ht="13.5" thickTop="1" x14ac:dyDescent="0.2">
      <c r="A71" s="516"/>
      <c r="B71" s="516"/>
      <c r="C71" s="231" t="s">
        <v>379</v>
      </c>
      <c r="D71" s="232">
        <f t="shared" ref="D71:D79" si="7">COUNTIF($M$9:$M$54,C71)</f>
        <v>0</v>
      </c>
      <c r="E71" s="516"/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</row>
    <row r="72" spans="1:18" s="208" customFormat="1" x14ac:dyDescent="0.2">
      <c r="A72" s="516"/>
      <c r="B72" s="516"/>
      <c r="C72" s="217" t="s">
        <v>380</v>
      </c>
      <c r="D72" s="218">
        <f t="shared" si="7"/>
        <v>0</v>
      </c>
      <c r="E72" s="516"/>
      <c r="F72" s="516"/>
      <c r="G72" s="516"/>
      <c r="H72" s="516"/>
      <c r="I72" s="516"/>
      <c r="J72" s="516"/>
      <c r="K72" s="516"/>
      <c r="L72" s="516"/>
      <c r="M72" s="516"/>
      <c r="N72" s="516"/>
      <c r="O72" s="516"/>
      <c r="P72" s="516"/>
      <c r="Q72" s="516"/>
      <c r="R72" s="205"/>
    </row>
    <row r="73" spans="1:18" s="208" customFormat="1" x14ac:dyDescent="0.2">
      <c r="A73" s="516"/>
      <c r="B73" s="516"/>
      <c r="C73" s="217" t="s">
        <v>381</v>
      </c>
      <c r="D73" s="218">
        <f t="shared" si="7"/>
        <v>0</v>
      </c>
      <c r="E73" s="516"/>
      <c r="F73" s="516"/>
      <c r="G73" s="516"/>
      <c r="H73" s="516"/>
      <c r="I73" s="516"/>
      <c r="J73" s="516"/>
      <c r="K73" s="516"/>
      <c r="L73" s="516"/>
      <c r="M73" s="516"/>
      <c r="N73" s="516"/>
      <c r="O73" s="516"/>
      <c r="P73" s="516"/>
      <c r="Q73" s="516"/>
      <c r="R73" s="205"/>
    </row>
    <row r="74" spans="1:18" s="208" customFormat="1" x14ac:dyDescent="0.2">
      <c r="A74" s="516"/>
      <c r="B74" s="516"/>
      <c r="C74" s="217" t="s">
        <v>382</v>
      </c>
      <c r="D74" s="218">
        <f t="shared" si="7"/>
        <v>0</v>
      </c>
      <c r="E74" s="516"/>
      <c r="F74" s="516"/>
      <c r="G74" s="516"/>
      <c r="H74" s="516"/>
      <c r="I74" s="516"/>
      <c r="J74" s="516"/>
      <c r="K74" s="516"/>
      <c r="L74" s="516"/>
      <c r="M74" s="516"/>
      <c r="N74" s="516"/>
      <c r="O74" s="516"/>
      <c r="P74" s="516"/>
      <c r="Q74" s="516"/>
      <c r="R74" s="205"/>
    </row>
    <row r="75" spans="1:18" x14ac:dyDescent="0.2">
      <c r="A75" s="516"/>
      <c r="B75" s="516"/>
      <c r="C75" s="217" t="s">
        <v>383</v>
      </c>
      <c r="D75" s="218">
        <f t="shared" si="7"/>
        <v>0</v>
      </c>
      <c r="E75" s="516"/>
      <c r="F75" s="516"/>
      <c r="G75" s="516"/>
      <c r="H75" s="516"/>
      <c r="I75" s="516"/>
      <c r="J75" s="516"/>
      <c r="K75" s="516"/>
      <c r="L75" s="516"/>
      <c r="M75" s="516"/>
      <c r="N75" s="516"/>
      <c r="O75" s="516"/>
      <c r="P75" s="516"/>
      <c r="Q75" s="516"/>
    </row>
    <row r="76" spans="1:18" x14ac:dyDescent="0.2">
      <c r="A76" s="516"/>
      <c r="B76" s="516"/>
      <c r="C76" s="217" t="s">
        <v>102</v>
      </c>
      <c r="D76" s="218">
        <f t="shared" si="7"/>
        <v>0</v>
      </c>
      <c r="E76" s="516"/>
      <c r="F76" s="516"/>
      <c r="G76" s="516"/>
      <c r="H76" s="516"/>
      <c r="I76" s="516"/>
      <c r="J76" s="516"/>
      <c r="K76" s="516"/>
      <c r="L76" s="516"/>
      <c r="M76" s="516"/>
      <c r="N76" s="516"/>
      <c r="O76" s="516"/>
      <c r="P76" s="516"/>
      <c r="Q76" s="516"/>
    </row>
    <row r="77" spans="1:18" x14ac:dyDescent="0.2">
      <c r="A77" s="516"/>
      <c r="B77" s="516"/>
      <c r="C77" s="217" t="s">
        <v>103</v>
      </c>
      <c r="D77" s="218">
        <f t="shared" si="7"/>
        <v>0</v>
      </c>
      <c r="E77" s="516"/>
      <c r="F77" s="516"/>
      <c r="G77" s="516"/>
      <c r="H77" s="516"/>
      <c r="I77" s="516"/>
      <c r="J77" s="516"/>
      <c r="K77" s="516"/>
      <c r="L77" s="516"/>
      <c r="M77" s="516"/>
      <c r="N77" s="516"/>
      <c r="O77" s="516"/>
      <c r="P77" s="516"/>
      <c r="Q77" s="516"/>
    </row>
    <row r="78" spans="1:18" x14ac:dyDescent="0.2">
      <c r="A78" s="516"/>
      <c r="B78" s="516"/>
      <c r="C78" s="217" t="s">
        <v>384</v>
      </c>
      <c r="D78" s="218">
        <f t="shared" si="7"/>
        <v>0</v>
      </c>
      <c r="E78" s="516"/>
      <c r="F78" s="516"/>
      <c r="G78" s="516"/>
      <c r="H78" s="516"/>
      <c r="I78" s="516"/>
      <c r="J78" s="516"/>
      <c r="K78" s="516"/>
      <c r="L78" s="516"/>
      <c r="M78" s="516"/>
      <c r="N78" s="516"/>
      <c r="O78" s="516"/>
      <c r="P78" s="516"/>
      <c r="Q78" s="516"/>
    </row>
    <row r="79" spans="1:18" ht="13.5" thickBot="1" x14ac:dyDescent="0.25">
      <c r="A79" s="516"/>
      <c r="B79" s="516"/>
      <c r="C79" s="533" t="s">
        <v>104</v>
      </c>
      <c r="D79" s="228">
        <f t="shared" si="7"/>
        <v>0</v>
      </c>
      <c r="E79" s="516"/>
      <c r="F79" s="516"/>
      <c r="G79" s="516"/>
      <c r="H79" s="516"/>
      <c r="I79" s="516"/>
      <c r="J79" s="516"/>
      <c r="K79" s="516"/>
      <c r="L79" s="516"/>
      <c r="M79" s="516"/>
      <c r="N79" s="516"/>
      <c r="O79" s="516"/>
      <c r="P79" s="516"/>
      <c r="Q79" s="516"/>
    </row>
    <row r="80" spans="1:18" ht="14" thickTop="1" thickBot="1" x14ac:dyDescent="0.25">
      <c r="A80" s="516"/>
      <c r="B80" s="516"/>
      <c r="C80" s="229" t="s">
        <v>105</v>
      </c>
      <c r="D80" s="230">
        <f>SUM(D71:D79)</f>
        <v>0</v>
      </c>
      <c r="E80" s="516"/>
      <c r="F80" s="516"/>
      <c r="G80" s="516"/>
      <c r="H80" s="516"/>
      <c r="I80" s="516"/>
      <c r="J80" s="516"/>
      <c r="K80" s="516"/>
      <c r="L80" s="516"/>
      <c r="M80" s="516"/>
      <c r="N80" s="516"/>
      <c r="O80" s="516"/>
      <c r="P80" s="516"/>
      <c r="Q80" s="516"/>
    </row>
    <row r="81" spans="1:17" ht="14" thickTop="1" thickBot="1" x14ac:dyDescent="0.25">
      <c r="A81" s="516"/>
      <c r="B81" s="516"/>
      <c r="C81" s="242" t="s">
        <v>106</v>
      </c>
      <c r="D81" s="243">
        <f>D70+D80</f>
        <v>46</v>
      </c>
      <c r="E81" s="516" t="str">
        <f>IF(D81=A55,"","おかしいぞ～？")</f>
        <v/>
      </c>
      <c r="F81" s="516"/>
      <c r="G81" s="516"/>
      <c r="H81" s="516"/>
      <c r="I81" s="516"/>
      <c r="J81" s="516"/>
      <c r="K81" s="516"/>
      <c r="L81" s="516"/>
      <c r="M81" s="516"/>
      <c r="N81" s="516"/>
      <c r="O81" s="516"/>
      <c r="P81" s="516"/>
      <c r="Q81" s="516"/>
    </row>
    <row r="82" spans="1:17" ht="13.5" thickTop="1" x14ac:dyDescent="0.2"/>
  </sheetData>
  <autoFilter ref="A8:R78" xr:uid="{42398B3D-33E8-4F31-A40B-F232EB54C069}"/>
  <mergeCells count="3">
    <mergeCell ref="B4:D4"/>
    <mergeCell ref="N58:N61"/>
    <mergeCell ref="N62:N65"/>
  </mergeCells>
  <phoneticPr fontId="3"/>
  <dataValidations count="2">
    <dataValidation type="list" allowBlank="1" showInputMessage="1" showErrorMessage="1" sqref="Q10 Q48:Q49 Q44:Q46 Q26:Q27 Q33:Q35 Q37 Q51:Q54 Q41:Q42 Q12:Q18 Q20:Q21" xr:uid="{0EB93E43-2E40-43DE-8525-A199017437F4}">
      <formula1>#REF!</formula1>
    </dataValidation>
    <dataValidation type="list" allowBlank="1" showInputMessage="1" showErrorMessage="1" sqref="Q19 Q28:Q32 Q47 Q38:Q40 Q43 Q9 Q11 Q36 Q22:Q25 Q50" xr:uid="{D4DDACDD-74B4-47AB-BE1D-06990F771D63}">
      <formula1>#REF!</formula1>
    </dataValidation>
  </dataValidations>
  <printOptions horizontalCentered="1"/>
  <pageMargins left="1" right="1" top="1" bottom="1" header="0.5" footer="0.5"/>
  <pageSetup paperSize="9" scale="75" firstPageNumber="98" fitToHeight="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48BD-90E4-40C7-B0DF-6DD616ADF715}">
  <sheetPr>
    <pageSetUpPr fitToPage="1"/>
  </sheetPr>
  <dimension ref="A1:S219"/>
  <sheetViews>
    <sheetView view="pageBreakPreview" zoomScale="80" zoomScaleNormal="70" zoomScaleSheetLayoutView="80" workbookViewId="0">
      <pane ySplit="8" topLeftCell="A177" activePane="bottomLeft" state="frozen"/>
      <selection activeCell="E28" sqref="E28"/>
      <selection pane="bottomLeft" activeCell="A179" sqref="A179"/>
    </sheetView>
  </sheetViews>
  <sheetFormatPr defaultColWidth="39.36328125" defaultRowHeight="13" x14ac:dyDescent="0.2"/>
  <cols>
    <col min="1" max="3" width="16.26953125" style="208" customWidth="1"/>
    <col min="4" max="4" width="12" style="208" customWidth="1"/>
    <col min="5" max="5" width="1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5" style="208" customWidth="1"/>
    <col min="11" max="11" width="7.36328125" style="205" bestFit="1" customWidth="1"/>
    <col min="12" max="13" width="10.36328125" style="205" bestFit="1" customWidth="1"/>
    <col min="14" max="14" width="18.90625" style="205" bestFit="1" customWidth="1"/>
    <col min="15" max="15" width="28.26953125" style="205" customWidth="1"/>
    <col min="16" max="16" width="9" style="205" customWidth="1"/>
    <col min="17" max="17" width="12.26953125" style="205" bestFit="1" customWidth="1"/>
    <col min="18" max="16384" width="39.36328125" style="205"/>
  </cols>
  <sheetData>
    <row r="1" spans="1:18" x14ac:dyDescent="0.2">
      <c r="A1" s="244"/>
    </row>
    <row r="2" spans="1:18" x14ac:dyDescent="0.2">
      <c r="A2" s="245" t="s">
        <v>543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516"/>
    </row>
    <row r="3" spans="1:18" ht="15" customHeight="1" x14ac:dyDescent="0.2">
      <c r="A3" s="245" t="s">
        <v>545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516"/>
    </row>
    <row r="4" spans="1:18" x14ac:dyDescent="0.2">
      <c r="A4" s="234"/>
      <c r="B4" s="623" t="str">
        <f>"〔施設"&amp;C5&amp;"（公立"&amp;C6&amp;"、"&amp;"私立"&amp;C7&amp;"）"&amp;"  定員"&amp;E5&amp;"（公立"&amp;E6&amp;"、私立"&amp;E7&amp;"）〕"</f>
        <v>〔施設182（公立4、私立178）  定員4086（公立117、私立3969）〕</v>
      </c>
      <c r="C4" s="623"/>
      <c r="D4" s="623"/>
      <c r="E4" s="623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516"/>
    </row>
    <row r="5" spans="1:18" x14ac:dyDescent="0.2">
      <c r="A5" s="146"/>
      <c r="B5" s="237" t="s">
        <v>84</v>
      </c>
      <c r="C5" s="141">
        <f>C6+C7</f>
        <v>182</v>
      </c>
      <c r="D5" s="140" t="s">
        <v>85</v>
      </c>
      <c r="E5" s="381">
        <f>E6+E7</f>
        <v>4086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516"/>
    </row>
    <row r="6" spans="1:18" x14ac:dyDescent="0.2">
      <c r="A6" s="236"/>
      <c r="B6" s="237" t="s">
        <v>86</v>
      </c>
      <c r="C6" s="141">
        <f>COUNTIF($P$9:$P$190,B6)</f>
        <v>4</v>
      </c>
      <c r="D6" s="140" t="s">
        <v>86</v>
      </c>
      <c r="E6" s="381">
        <f>SUMIF($P$9:$P$190,D6,$H$9:$H$190)</f>
        <v>117</v>
      </c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516"/>
    </row>
    <row r="7" spans="1:18" x14ac:dyDescent="0.2">
      <c r="A7" s="236"/>
      <c r="B7" s="238" t="s">
        <v>87</v>
      </c>
      <c r="C7" s="143">
        <f>COUNTIF($P$9:$P$190,B7)</f>
        <v>178</v>
      </c>
      <c r="D7" s="142" t="s">
        <v>87</v>
      </c>
      <c r="E7" s="382">
        <f>SUMIF($P$9:$P$190,D7,$H$9:$H$190)</f>
        <v>3969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516"/>
    </row>
    <row r="8" spans="1:18" s="557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269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7" t="s">
        <v>66</v>
      </c>
      <c r="L8" s="363" t="s">
        <v>372</v>
      </c>
      <c r="M8" s="363" t="s">
        <v>329</v>
      </c>
      <c r="N8" s="207" t="s">
        <v>107</v>
      </c>
      <c r="O8" s="207" t="s">
        <v>59</v>
      </c>
      <c r="P8" s="363" t="s">
        <v>74</v>
      </c>
      <c r="Q8" s="364" t="s">
        <v>75</v>
      </c>
      <c r="R8" s="555"/>
    </row>
    <row r="9" spans="1:18" s="250" customFormat="1" ht="42" customHeight="1" x14ac:dyDescent="0.2">
      <c r="A9" s="308" t="s">
        <v>2131</v>
      </c>
      <c r="B9" s="309" t="s">
        <v>2132</v>
      </c>
      <c r="C9" s="309" t="s">
        <v>2133</v>
      </c>
      <c r="D9" s="303" t="s">
        <v>3735</v>
      </c>
      <c r="E9" s="310" t="str">
        <f t="shared" ref="E9:E28" si="0">M9&amp;N9</f>
        <v>下関市大字植田字弥次郎1398-1</v>
      </c>
      <c r="F9" s="310" t="s">
        <v>527</v>
      </c>
      <c r="G9" s="311">
        <v>38991</v>
      </c>
      <c r="H9" s="312">
        <v>30</v>
      </c>
      <c r="I9" s="310" t="s">
        <v>748</v>
      </c>
      <c r="J9" s="313"/>
      <c r="K9" s="430" t="s">
        <v>2134</v>
      </c>
      <c r="L9" s="310">
        <v>35201</v>
      </c>
      <c r="M9" s="310" t="s">
        <v>127</v>
      </c>
      <c r="N9" s="310" t="s">
        <v>152</v>
      </c>
      <c r="O9" s="383" t="s">
        <v>153</v>
      </c>
      <c r="P9" s="369" t="str">
        <f t="shared" ref="P9:P26" si="1">IF(Q9="","",IF(OR(Q9="国",Q9="県",Q9="市町",Q9="組合その他"),"（公立）","（私立）"))</f>
        <v>（私立）</v>
      </c>
      <c r="Q9" s="370" t="s">
        <v>2080</v>
      </c>
      <c r="R9" s="516"/>
    </row>
    <row r="10" spans="1:18" s="250" customFormat="1" ht="42" customHeight="1" x14ac:dyDescent="0.2">
      <c r="A10" s="489" t="s">
        <v>2436</v>
      </c>
      <c r="B10" s="521" t="s">
        <v>2437</v>
      </c>
      <c r="C10" s="521" t="s">
        <v>2438</v>
      </c>
      <c r="D10" s="521" t="s">
        <v>2439</v>
      </c>
      <c r="E10" s="522" t="str">
        <f t="shared" si="0"/>
        <v>下関市後田町5-33-8</v>
      </c>
      <c r="F10" s="522" t="s">
        <v>548</v>
      </c>
      <c r="G10" s="523">
        <v>39173</v>
      </c>
      <c r="H10" s="290">
        <v>20</v>
      </c>
      <c r="I10" s="522" t="s">
        <v>771</v>
      </c>
      <c r="J10" s="524"/>
      <c r="K10" s="336" t="s">
        <v>2134</v>
      </c>
      <c r="L10" s="522">
        <v>35201</v>
      </c>
      <c r="M10" s="522" t="s">
        <v>127</v>
      </c>
      <c r="N10" s="522" t="s">
        <v>171</v>
      </c>
      <c r="O10" s="378" t="s">
        <v>2440</v>
      </c>
      <c r="P10" s="526" t="str">
        <f t="shared" si="1"/>
        <v>（私立）</v>
      </c>
      <c r="Q10" s="527" t="s">
        <v>2126</v>
      </c>
      <c r="R10" s="516"/>
    </row>
    <row r="11" spans="1:18" s="250" customFormat="1" ht="42" customHeight="1" x14ac:dyDescent="0.2">
      <c r="A11" s="489" t="s">
        <v>2703</v>
      </c>
      <c r="B11" s="521" t="s">
        <v>3736</v>
      </c>
      <c r="C11" s="521" t="s">
        <v>3932</v>
      </c>
      <c r="D11" s="521" t="s">
        <v>3933</v>
      </c>
      <c r="E11" s="522" t="str">
        <f t="shared" si="0"/>
        <v>下関市豊浦町川棚11680番地1</v>
      </c>
      <c r="F11" s="522" t="s">
        <v>551</v>
      </c>
      <c r="G11" s="523">
        <v>39539</v>
      </c>
      <c r="H11" s="290">
        <v>20</v>
      </c>
      <c r="I11" s="522" t="s">
        <v>775</v>
      </c>
      <c r="J11" s="524"/>
      <c r="K11" s="336" t="s">
        <v>2134</v>
      </c>
      <c r="L11" s="522">
        <v>35201</v>
      </c>
      <c r="M11" s="522" t="s">
        <v>127</v>
      </c>
      <c r="N11" s="522" t="s">
        <v>3666</v>
      </c>
      <c r="O11" s="378" t="s">
        <v>43</v>
      </c>
      <c r="P11" s="526" t="str">
        <f t="shared" si="1"/>
        <v>（私立）</v>
      </c>
      <c r="Q11" s="527" t="s">
        <v>2088</v>
      </c>
      <c r="R11" s="516"/>
    </row>
    <row r="12" spans="1:18" s="250" customFormat="1" ht="42" customHeight="1" x14ac:dyDescent="0.2">
      <c r="A12" s="489" t="s">
        <v>2677</v>
      </c>
      <c r="B12" s="521" t="s">
        <v>640</v>
      </c>
      <c r="C12" s="521" t="s">
        <v>1111</v>
      </c>
      <c r="D12" s="521" t="s">
        <v>1390</v>
      </c>
      <c r="E12" s="522" t="str">
        <f t="shared" si="0"/>
        <v>下関市菊川町大字田部536-1</v>
      </c>
      <c r="F12" s="522" t="s">
        <v>1391</v>
      </c>
      <c r="G12" s="523">
        <v>39539</v>
      </c>
      <c r="H12" s="290">
        <v>20</v>
      </c>
      <c r="I12" s="522" t="s">
        <v>776</v>
      </c>
      <c r="J12" s="524" t="s">
        <v>2128</v>
      </c>
      <c r="K12" s="336" t="s">
        <v>2134</v>
      </c>
      <c r="L12" s="522">
        <v>35201</v>
      </c>
      <c r="M12" s="522" t="s">
        <v>127</v>
      </c>
      <c r="N12" s="522" t="s">
        <v>2889</v>
      </c>
      <c r="O12" s="378" t="s">
        <v>44</v>
      </c>
      <c r="P12" s="526" t="str">
        <f t="shared" si="1"/>
        <v>（私立）</v>
      </c>
      <c r="Q12" s="527" t="s">
        <v>2126</v>
      </c>
      <c r="R12" s="516"/>
    </row>
    <row r="13" spans="1:18" s="250" customFormat="1" ht="60" customHeight="1" x14ac:dyDescent="0.2">
      <c r="A13" s="489" t="s">
        <v>2441</v>
      </c>
      <c r="B13" s="521" t="s">
        <v>2442</v>
      </c>
      <c r="C13" s="521" t="s">
        <v>3934</v>
      </c>
      <c r="D13" s="521" t="s">
        <v>2704</v>
      </c>
      <c r="E13" s="522" t="str">
        <f t="shared" si="0"/>
        <v>下関市豊北町滝部3140-1</v>
      </c>
      <c r="F13" s="522" t="s">
        <v>441</v>
      </c>
      <c r="G13" s="523">
        <v>39873</v>
      </c>
      <c r="H13" s="290">
        <v>20</v>
      </c>
      <c r="I13" s="522" t="s">
        <v>777</v>
      </c>
      <c r="J13" s="524"/>
      <c r="K13" s="336" t="s">
        <v>2134</v>
      </c>
      <c r="L13" s="522">
        <v>35201</v>
      </c>
      <c r="M13" s="522" t="s">
        <v>127</v>
      </c>
      <c r="N13" s="522" t="s">
        <v>3277</v>
      </c>
      <c r="O13" s="378" t="s">
        <v>2444</v>
      </c>
      <c r="P13" s="526" t="str">
        <f t="shared" si="1"/>
        <v>（私立）</v>
      </c>
      <c r="Q13" s="527" t="s">
        <v>2126</v>
      </c>
      <c r="R13" s="516"/>
    </row>
    <row r="14" spans="1:18" s="250" customFormat="1" ht="42" customHeight="1" x14ac:dyDescent="0.2">
      <c r="A14" s="489" t="s">
        <v>2135</v>
      </c>
      <c r="B14" s="521" t="s">
        <v>3667</v>
      </c>
      <c r="C14" s="521" t="s">
        <v>3668</v>
      </c>
      <c r="D14" s="521" t="s">
        <v>2705</v>
      </c>
      <c r="E14" s="522" t="str">
        <f t="shared" si="0"/>
        <v>下関市稗田北町10-27　ＹＫビル1階</v>
      </c>
      <c r="F14" s="522" t="s">
        <v>3065</v>
      </c>
      <c r="G14" s="523">
        <v>39995</v>
      </c>
      <c r="H14" s="290">
        <v>20</v>
      </c>
      <c r="I14" s="522" t="s">
        <v>2136</v>
      </c>
      <c r="J14" s="524"/>
      <c r="K14" s="336" t="s">
        <v>2134</v>
      </c>
      <c r="L14" s="522">
        <v>35201</v>
      </c>
      <c r="M14" s="522" t="s">
        <v>2078</v>
      </c>
      <c r="N14" s="522" t="s">
        <v>4110</v>
      </c>
      <c r="O14" s="378" t="s">
        <v>2137</v>
      </c>
      <c r="P14" s="526" t="str">
        <f t="shared" si="1"/>
        <v>（私立）</v>
      </c>
      <c r="Q14" s="527" t="s">
        <v>2088</v>
      </c>
      <c r="R14" s="516"/>
    </row>
    <row r="15" spans="1:18" s="250" customFormat="1" ht="48" x14ac:dyDescent="0.2">
      <c r="A15" s="489" t="s">
        <v>2138</v>
      </c>
      <c r="B15" s="521" t="s">
        <v>2075</v>
      </c>
      <c r="C15" s="521" t="s">
        <v>2781</v>
      </c>
      <c r="D15" s="521" t="s">
        <v>3935</v>
      </c>
      <c r="E15" s="522" t="str">
        <f t="shared" si="0"/>
        <v>下関市新椋野1丁目6-35</v>
      </c>
      <c r="F15" s="522" t="s">
        <v>529</v>
      </c>
      <c r="G15" s="523">
        <v>40238</v>
      </c>
      <c r="H15" s="290">
        <v>40</v>
      </c>
      <c r="I15" s="522" t="s">
        <v>750</v>
      </c>
      <c r="J15" s="524"/>
      <c r="K15" s="336" t="s">
        <v>2134</v>
      </c>
      <c r="L15" s="522">
        <v>35201</v>
      </c>
      <c r="M15" s="522" t="s">
        <v>2078</v>
      </c>
      <c r="N15" s="522" t="s">
        <v>3278</v>
      </c>
      <c r="O15" s="378" t="s">
        <v>2139</v>
      </c>
      <c r="P15" s="526" t="str">
        <f t="shared" si="1"/>
        <v>（私立）</v>
      </c>
      <c r="Q15" s="527" t="s">
        <v>2080</v>
      </c>
      <c r="R15" s="197"/>
    </row>
    <row r="16" spans="1:18" s="250" customFormat="1" ht="42" customHeight="1" x14ac:dyDescent="0.2">
      <c r="A16" s="560" t="s">
        <v>271</v>
      </c>
      <c r="B16" s="561" t="s">
        <v>138</v>
      </c>
      <c r="C16" s="561" t="s">
        <v>1106</v>
      </c>
      <c r="D16" s="561" t="s">
        <v>242</v>
      </c>
      <c r="E16" s="562" t="str">
        <f t="shared" si="0"/>
        <v>下関市大字安岡字畑代10145-5</v>
      </c>
      <c r="F16" s="562" t="s">
        <v>3611</v>
      </c>
      <c r="G16" s="563">
        <v>40269</v>
      </c>
      <c r="H16" s="583">
        <v>60</v>
      </c>
      <c r="I16" s="562" t="s">
        <v>659</v>
      </c>
      <c r="J16" s="564" t="s">
        <v>268</v>
      </c>
      <c r="K16" s="584" t="s">
        <v>158</v>
      </c>
      <c r="L16" s="562">
        <v>35201</v>
      </c>
      <c r="M16" s="562" t="s">
        <v>174</v>
      </c>
      <c r="N16" s="562" t="s">
        <v>2878</v>
      </c>
      <c r="O16" s="585" t="s">
        <v>1777</v>
      </c>
      <c r="P16" s="579" t="str">
        <f t="shared" si="1"/>
        <v>（私立）</v>
      </c>
      <c r="Q16" s="527" t="s">
        <v>80</v>
      </c>
      <c r="R16" s="516"/>
    </row>
    <row r="17" spans="1:19" s="252" customFormat="1" ht="42" customHeight="1" x14ac:dyDescent="0.2">
      <c r="A17" s="489" t="s">
        <v>258</v>
      </c>
      <c r="B17" s="521" t="s">
        <v>255</v>
      </c>
      <c r="C17" s="521" t="s">
        <v>736</v>
      </c>
      <c r="D17" s="521" t="s">
        <v>2445</v>
      </c>
      <c r="E17" s="522" t="str">
        <f t="shared" si="0"/>
        <v>下関市豊浦町大字吉永野田浜10627番地2</v>
      </c>
      <c r="F17" s="522" t="s">
        <v>517</v>
      </c>
      <c r="G17" s="523">
        <v>40634</v>
      </c>
      <c r="H17" s="290">
        <v>20</v>
      </c>
      <c r="I17" s="522" t="s">
        <v>751</v>
      </c>
      <c r="J17" s="524"/>
      <c r="K17" s="336" t="s">
        <v>158</v>
      </c>
      <c r="L17" s="522">
        <v>35201</v>
      </c>
      <c r="M17" s="522" t="s">
        <v>882</v>
      </c>
      <c r="N17" s="384" t="s">
        <v>3669</v>
      </c>
      <c r="O17" s="378" t="s">
        <v>1785</v>
      </c>
      <c r="P17" s="385" t="str">
        <f t="shared" si="1"/>
        <v>（私立）</v>
      </c>
      <c r="Q17" s="352" t="s">
        <v>82</v>
      </c>
      <c r="R17" s="209"/>
      <c r="S17" s="250"/>
    </row>
    <row r="18" spans="1:19" s="252" customFormat="1" ht="42" customHeight="1" x14ac:dyDescent="0.2">
      <c r="A18" s="489" t="s">
        <v>3671</v>
      </c>
      <c r="B18" s="521" t="s">
        <v>182</v>
      </c>
      <c r="C18" s="521" t="s">
        <v>183</v>
      </c>
      <c r="D18" s="521" t="s">
        <v>319</v>
      </c>
      <c r="E18" s="522" t="str">
        <f t="shared" si="0"/>
        <v>下関市彦島本村町三丁目５番２号</v>
      </c>
      <c r="F18" s="522" t="s">
        <v>3672</v>
      </c>
      <c r="G18" s="523">
        <v>41000</v>
      </c>
      <c r="H18" s="290">
        <v>20</v>
      </c>
      <c r="I18" s="522" t="s">
        <v>3673</v>
      </c>
      <c r="J18" s="524"/>
      <c r="K18" s="336" t="s">
        <v>158</v>
      </c>
      <c r="L18" s="522">
        <v>35201</v>
      </c>
      <c r="M18" s="522" t="s">
        <v>882</v>
      </c>
      <c r="N18" s="522" t="s">
        <v>3670</v>
      </c>
      <c r="O18" s="378" t="s">
        <v>1786</v>
      </c>
      <c r="P18" s="526" t="str">
        <f t="shared" si="1"/>
        <v>（私立）</v>
      </c>
      <c r="Q18" s="527" t="s">
        <v>80</v>
      </c>
      <c r="R18" s="209"/>
      <c r="S18" s="250"/>
    </row>
    <row r="19" spans="1:19" s="250" customFormat="1" ht="42" customHeight="1" x14ac:dyDescent="0.2">
      <c r="A19" s="489" t="s">
        <v>577</v>
      </c>
      <c r="B19" s="521" t="s">
        <v>137</v>
      </c>
      <c r="C19" s="521" t="s">
        <v>1108</v>
      </c>
      <c r="D19" s="521" t="s">
        <v>1067</v>
      </c>
      <c r="E19" s="522" t="str">
        <f t="shared" si="0"/>
        <v>下関市梶栗町4丁目2番33号</v>
      </c>
      <c r="F19" s="522" t="s">
        <v>553</v>
      </c>
      <c r="G19" s="523">
        <v>41365</v>
      </c>
      <c r="H19" s="290">
        <v>20</v>
      </c>
      <c r="I19" s="522" t="s">
        <v>778</v>
      </c>
      <c r="J19" s="524"/>
      <c r="K19" s="336" t="s">
        <v>158</v>
      </c>
      <c r="L19" s="522">
        <v>35202</v>
      </c>
      <c r="M19" s="522" t="s">
        <v>882</v>
      </c>
      <c r="N19" s="522" t="s">
        <v>3279</v>
      </c>
      <c r="O19" s="378" t="s">
        <v>1787</v>
      </c>
      <c r="P19" s="526" t="str">
        <f t="shared" si="1"/>
        <v>（私立）</v>
      </c>
      <c r="Q19" s="527" t="s">
        <v>82</v>
      </c>
      <c r="R19" s="516"/>
    </row>
    <row r="20" spans="1:19" s="250" customFormat="1" ht="48" x14ac:dyDescent="0.2">
      <c r="A20" s="489" t="s">
        <v>1788</v>
      </c>
      <c r="B20" s="521" t="s">
        <v>899</v>
      </c>
      <c r="C20" s="521" t="s">
        <v>3737</v>
      </c>
      <c r="D20" s="521" t="s">
        <v>3936</v>
      </c>
      <c r="E20" s="522" t="str">
        <f t="shared" si="0"/>
        <v>下関市稗田西町23番2号</v>
      </c>
      <c r="F20" s="522" t="s">
        <v>3982</v>
      </c>
      <c r="G20" s="523">
        <v>41791</v>
      </c>
      <c r="H20" s="302">
        <v>30</v>
      </c>
      <c r="I20" s="522" t="s">
        <v>773</v>
      </c>
      <c r="J20" s="524"/>
      <c r="K20" s="336" t="s">
        <v>158</v>
      </c>
      <c r="L20" s="522">
        <v>35201</v>
      </c>
      <c r="M20" s="522" t="s">
        <v>127</v>
      </c>
      <c r="N20" s="522" t="s">
        <v>4111</v>
      </c>
      <c r="O20" s="378" t="s">
        <v>41</v>
      </c>
      <c r="P20" s="526" t="str">
        <f t="shared" si="1"/>
        <v>（私立）</v>
      </c>
      <c r="Q20" s="527" t="s">
        <v>135</v>
      </c>
      <c r="R20" s="516"/>
    </row>
    <row r="21" spans="1:19" s="250" customFormat="1" ht="48" x14ac:dyDescent="0.2">
      <c r="A21" s="489" t="s">
        <v>2123</v>
      </c>
      <c r="B21" s="521" t="s">
        <v>2124</v>
      </c>
      <c r="C21" s="521" t="s">
        <v>3737</v>
      </c>
      <c r="D21" s="521" t="s">
        <v>2446</v>
      </c>
      <c r="E21" s="522" t="str">
        <f t="shared" si="0"/>
        <v>下関市長門町10番1号長門ﾌﾟﾗｻﾞ3階</v>
      </c>
      <c r="F21" s="522" t="s">
        <v>550</v>
      </c>
      <c r="G21" s="523">
        <v>41791</v>
      </c>
      <c r="H21" s="290">
        <v>40</v>
      </c>
      <c r="I21" s="522" t="s">
        <v>774</v>
      </c>
      <c r="J21" s="524" t="s">
        <v>2128</v>
      </c>
      <c r="K21" s="336" t="s">
        <v>2134</v>
      </c>
      <c r="L21" s="522">
        <v>35201</v>
      </c>
      <c r="M21" s="522" t="s">
        <v>127</v>
      </c>
      <c r="N21" s="522" t="s">
        <v>3280</v>
      </c>
      <c r="O21" s="378" t="s">
        <v>2125</v>
      </c>
      <c r="P21" s="526" t="str">
        <f t="shared" si="1"/>
        <v>（私立）</v>
      </c>
      <c r="Q21" s="527" t="s">
        <v>2080</v>
      </c>
      <c r="R21" s="516"/>
    </row>
    <row r="22" spans="1:19" s="250" customFormat="1" ht="48" x14ac:dyDescent="0.2">
      <c r="A22" s="489" t="s">
        <v>2140</v>
      </c>
      <c r="B22" s="521" t="s">
        <v>2124</v>
      </c>
      <c r="C22" s="521" t="s">
        <v>3737</v>
      </c>
      <c r="D22" s="521" t="s">
        <v>3937</v>
      </c>
      <c r="E22" s="522" t="str">
        <f t="shared" si="0"/>
        <v>下関市菊川町大字田部907-1</v>
      </c>
      <c r="F22" s="522" t="s">
        <v>1391</v>
      </c>
      <c r="G22" s="523">
        <v>41791</v>
      </c>
      <c r="H22" s="290">
        <v>20</v>
      </c>
      <c r="I22" s="522" t="s">
        <v>2141</v>
      </c>
      <c r="J22" s="524"/>
      <c r="K22" s="336" t="s">
        <v>2134</v>
      </c>
      <c r="L22" s="522">
        <v>35201</v>
      </c>
      <c r="M22" s="522" t="s">
        <v>127</v>
      </c>
      <c r="N22" s="522" t="s">
        <v>2142</v>
      </c>
      <c r="O22" s="378" t="s">
        <v>42</v>
      </c>
      <c r="P22" s="526" t="str">
        <f t="shared" si="1"/>
        <v>（私立）</v>
      </c>
      <c r="Q22" s="527" t="s">
        <v>2080</v>
      </c>
      <c r="R22" s="516"/>
    </row>
    <row r="23" spans="1:19" s="250" customFormat="1" ht="48" x14ac:dyDescent="0.2">
      <c r="A23" s="489" t="s">
        <v>2706</v>
      </c>
      <c r="B23" s="521" t="s">
        <v>2124</v>
      </c>
      <c r="C23" s="521" t="s">
        <v>3737</v>
      </c>
      <c r="D23" s="521" t="s">
        <v>2707</v>
      </c>
      <c r="E23" s="522" t="str">
        <f t="shared" si="0"/>
        <v>下関市豊浦町大字川棚６３３９番地１５</v>
      </c>
      <c r="F23" s="522" t="s">
        <v>551</v>
      </c>
      <c r="G23" s="523">
        <v>41791</v>
      </c>
      <c r="H23" s="290">
        <v>20</v>
      </c>
      <c r="I23" s="522" t="s">
        <v>2708</v>
      </c>
      <c r="J23" s="524"/>
      <c r="K23" s="336" t="s">
        <v>2134</v>
      </c>
      <c r="L23" s="522">
        <v>35201</v>
      </c>
      <c r="M23" s="522" t="s">
        <v>127</v>
      </c>
      <c r="N23" s="522" t="s">
        <v>3674</v>
      </c>
      <c r="O23" s="378" t="s">
        <v>2709</v>
      </c>
      <c r="P23" s="526" t="str">
        <f t="shared" si="1"/>
        <v>（私立）</v>
      </c>
      <c r="Q23" s="527" t="s">
        <v>2080</v>
      </c>
      <c r="R23" s="516"/>
    </row>
    <row r="24" spans="1:19" s="250" customFormat="1" ht="42" customHeight="1" x14ac:dyDescent="0.2">
      <c r="A24" s="489" t="s">
        <v>3676</v>
      </c>
      <c r="B24" s="521" t="s">
        <v>2710</v>
      </c>
      <c r="C24" s="521" t="s">
        <v>2711</v>
      </c>
      <c r="D24" s="521" t="s">
        <v>2712</v>
      </c>
      <c r="E24" s="522" t="str">
        <f t="shared" si="0"/>
        <v>下関市彦島西山町二丁目５番３６号</v>
      </c>
      <c r="F24" s="522" t="s">
        <v>3677</v>
      </c>
      <c r="G24" s="523">
        <v>41791</v>
      </c>
      <c r="H24" s="290">
        <v>20</v>
      </c>
      <c r="I24" s="522" t="s">
        <v>772</v>
      </c>
      <c r="J24" s="524"/>
      <c r="K24" s="336" t="s">
        <v>2134</v>
      </c>
      <c r="L24" s="522">
        <v>35201</v>
      </c>
      <c r="M24" s="522" t="s">
        <v>127</v>
      </c>
      <c r="N24" s="522" t="s">
        <v>3675</v>
      </c>
      <c r="O24" s="378" t="s">
        <v>2713</v>
      </c>
      <c r="P24" s="526" t="str">
        <f t="shared" si="1"/>
        <v>（私立）</v>
      </c>
      <c r="Q24" s="527" t="s">
        <v>2080</v>
      </c>
      <c r="R24" s="516"/>
    </row>
    <row r="25" spans="1:19" s="250" customFormat="1" ht="42" customHeight="1" x14ac:dyDescent="0.2">
      <c r="A25" s="489" t="s">
        <v>2447</v>
      </c>
      <c r="B25" s="521" t="s">
        <v>2448</v>
      </c>
      <c r="C25" s="521" t="s">
        <v>2449</v>
      </c>
      <c r="D25" s="521" t="s">
        <v>3640</v>
      </c>
      <c r="E25" s="522" t="str">
        <f t="shared" si="0"/>
        <v>下関市東勝谷1-4</v>
      </c>
      <c r="F25" s="522" t="s">
        <v>1257</v>
      </c>
      <c r="G25" s="523">
        <v>42064</v>
      </c>
      <c r="H25" s="290">
        <v>34</v>
      </c>
      <c r="I25" s="522" t="s">
        <v>2450</v>
      </c>
      <c r="J25" s="524" t="s">
        <v>2128</v>
      </c>
      <c r="K25" s="336" t="s">
        <v>2134</v>
      </c>
      <c r="L25" s="522">
        <v>35201</v>
      </c>
      <c r="M25" s="522" t="s">
        <v>127</v>
      </c>
      <c r="N25" s="522" t="s">
        <v>3281</v>
      </c>
      <c r="O25" s="378" t="s">
        <v>2452</v>
      </c>
      <c r="P25" s="526" t="str">
        <f t="shared" si="1"/>
        <v>（私立）</v>
      </c>
      <c r="Q25" s="527" t="s">
        <v>2080</v>
      </c>
      <c r="R25" s="516"/>
    </row>
    <row r="26" spans="1:19" s="250" customFormat="1" ht="42" customHeight="1" x14ac:dyDescent="0.2">
      <c r="A26" s="560" t="s">
        <v>2453</v>
      </c>
      <c r="B26" s="561" t="s">
        <v>2454</v>
      </c>
      <c r="C26" s="561" t="s">
        <v>3738</v>
      </c>
      <c r="D26" s="561" t="s">
        <v>3938</v>
      </c>
      <c r="E26" s="562" t="str">
        <f t="shared" si="0"/>
        <v>下関市新地町2-13</v>
      </c>
      <c r="F26" s="562" t="s">
        <v>590</v>
      </c>
      <c r="G26" s="563">
        <v>42095</v>
      </c>
      <c r="H26" s="583">
        <v>30</v>
      </c>
      <c r="I26" s="562" t="s">
        <v>1007</v>
      </c>
      <c r="J26" s="564"/>
      <c r="K26" s="584" t="s">
        <v>2134</v>
      </c>
      <c r="L26" s="562">
        <v>35201</v>
      </c>
      <c r="M26" s="562" t="s">
        <v>127</v>
      </c>
      <c r="N26" s="562" t="s">
        <v>3282</v>
      </c>
      <c r="O26" s="585" t="s">
        <v>2455</v>
      </c>
      <c r="P26" s="579" t="str">
        <f t="shared" si="1"/>
        <v>（私立）</v>
      </c>
      <c r="Q26" s="352" t="s">
        <v>2088</v>
      </c>
      <c r="R26" s="516"/>
    </row>
    <row r="27" spans="1:19" s="250" customFormat="1" ht="42" customHeight="1" x14ac:dyDescent="0.2">
      <c r="A27" s="315" t="s">
        <v>3637</v>
      </c>
      <c r="B27" s="521" t="s">
        <v>2456</v>
      </c>
      <c r="C27" s="521" t="s">
        <v>2457</v>
      </c>
      <c r="D27" s="521" t="s">
        <v>2458</v>
      </c>
      <c r="E27" s="522" t="str">
        <f t="shared" si="0"/>
        <v>下関市稗田南町10番12号</v>
      </c>
      <c r="F27" s="522" t="s">
        <v>2091</v>
      </c>
      <c r="G27" s="523">
        <v>42125</v>
      </c>
      <c r="H27" s="290">
        <v>20</v>
      </c>
      <c r="I27" s="522" t="s">
        <v>982</v>
      </c>
      <c r="J27" s="524" t="s">
        <v>2128</v>
      </c>
      <c r="K27" s="336" t="s">
        <v>2134</v>
      </c>
      <c r="L27" s="522">
        <v>35201</v>
      </c>
      <c r="M27" s="522" t="s">
        <v>127</v>
      </c>
      <c r="N27" s="522" t="s">
        <v>2714</v>
      </c>
      <c r="O27" s="378" t="s">
        <v>983</v>
      </c>
      <c r="P27" s="526" t="s">
        <v>890</v>
      </c>
      <c r="Q27" s="352" t="s">
        <v>2080</v>
      </c>
      <c r="R27" s="516"/>
    </row>
    <row r="28" spans="1:19" s="250" customFormat="1" ht="56.5" customHeight="1" x14ac:dyDescent="0.2">
      <c r="A28" s="489" t="s">
        <v>2459</v>
      </c>
      <c r="B28" s="521" t="s">
        <v>2460</v>
      </c>
      <c r="C28" s="521" t="s">
        <v>2461</v>
      </c>
      <c r="D28" s="521" t="s">
        <v>3939</v>
      </c>
      <c r="E28" s="522" t="str">
        <f t="shared" si="0"/>
        <v>下関市安岡町1丁目2-13</v>
      </c>
      <c r="F28" s="522" t="s">
        <v>438</v>
      </c>
      <c r="G28" s="523">
        <v>42309</v>
      </c>
      <c r="H28" s="290">
        <v>20</v>
      </c>
      <c r="I28" s="522" t="s">
        <v>2462</v>
      </c>
      <c r="J28" s="524"/>
      <c r="K28" s="336" t="s">
        <v>2134</v>
      </c>
      <c r="L28" s="522">
        <v>35201</v>
      </c>
      <c r="M28" s="522" t="s">
        <v>127</v>
      </c>
      <c r="N28" s="522" t="s">
        <v>3283</v>
      </c>
      <c r="O28" s="378" t="s">
        <v>2463</v>
      </c>
      <c r="P28" s="526" t="str">
        <f t="shared" ref="P28:P33" si="2">IF(Q28="","",IF(OR(Q28="国",Q28="県",Q28="市町",Q28="組合その他"),"（公立）","（私立）"))</f>
        <v>（私立）</v>
      </c>
      <c r="Q28" s="352" t="s">
        <v>2088</v>
      </c>
      <c r="R28" s="516"/>
    </row>
    <row r="29" spans="1:19" s="250" customFormat="1" ht="60" x14ac:dyDescent="0.2">
      <c r="A29" s="434" t="s">
        <v>1789</v>
      </c>
      <c r="B29" s="303" t="s">
        <v>1790</v>
      </c>
      <c r="C29" s="303" t="s">
        <v>967</v>
      </c>
      <c r="D29" s="303" t="s">
        <v>3678</v>
      </c>
      <c r="E29" s="316" t="str">
        <f>M29&amp;N29</f>
        <v>下関市汐入町３４番１０号</v>
      </c>
      <c r="F29" s="316" t="s">
        <v>3679</v>
      </c>
      <c r="G29" s="317">
        <v>42461</v>
      </c>
      <c r="H29" s="318">
        <v>20</v>
      </c>
      <c r="I29" s="522" t="s">
        <v>3680</v>
      </c>
      <c r="J29" s="524"/>
      <c r="K29" s="336" t="s">
        <v>158</v>
      </c>
      <c r="L29" s="522">
        <v>35201</v>
      </c>
      <c r="M29" s="522" t="s">
        <v>882</v>
      </c>
      <c r="N29" s="522" t="s">
        <v>3682</v>
      </c>
      <c r="O29" s="378" t="s">
        <v>1791</v>
      </c>
      <c r="P29" s="526" t="str">
        <f t="shared" si="2"/>
        <v>（私立）</v>
      </c>
      <c r="Q29" s="352" t="s">
        <v>82</v>
      </c>
      <c r="R29" s="516"/>
    </row>
    <row r="30" spans="1:19" s="250" customFormat="1" ht="42" customHeight="1" x14ac:dyDescent="0.2">
      <c r="A30" s="489" t="s">
        <v>2143</v>
      </c>
      <c r="B30" s="521" t="s">
        <v>2144</v>
      </c>
      <c r="C30" s="521" t="s">
        <v>3732</v>
      </c>
      <c r="D30" s="521" t="s">
        <v>3620</v>
      </c>
      <c r="E30" s="522" t="str">
        <f t="shared" ref="E30" si="3">M30&amp;N30</f>
        <v>下関市長崎本町6-35</v>
      </c>
      <c r="F30" s="522" t="s">
        <v>1780</v>
      </c>
      <c r="G30" s="523">
        <v>42614</v>
      </c>
      <c r="H30" s="302">
        <v>14</v>
      </c>
      <c r="I30" s="522" t="s">
        <v>1781</v>
      </c>
      <c r="J30" s="524" t="s">
        <v>2128</v>
      </c>
      <c r="K30" s="336" t="s">
        <v>2134</v>
      </c>
      <c r="L30" s="522">
        <v>35201</v>
      </c>
      <c r="M30" s="522" t="s">
        <v>127</v>
      </c>
      <c r="N30" s="522" t="s">
        <v>2893</v>
      </c>
      <c r="O30" s="378" t="s">
        <v>1782</v>
      </c>
      <c r="P30" s="526" t="str">
        <f t="shared" si="2"/>
        <v>（私立）</v>
      </c>
      <c r="Q30" s="352" t="s">
        <v>2088</v>
      </c>
      <c r="R30" s="516"/>
    </row>
    <row r="31" spans="1:19" s="250" customFormat="1" ht="48" x14ac:dyDescent="0.2">
      <c r="A31" s="489" t="s">
        <v>1042</v>
      </c>
      <c r="B31" s="521" t="s">
        <v>1043</v>
      </c>
      <c r="C31" s="521" t="s">
        <v>1044</v>
      </c>
      <c r="D31" s="521" t="s">
        <v>1792</v>
      </c>
      <c r="E31" s="522" t="str">
        <f>M31&amp;N31</f>
        <v>下関市長府豊浦町8-17</v>
      </c>
      <c r="F31" s="522" t="s">
        <v>1072</v>
      </c>
      <c r="G31" s="523">
        <v>43132</v>
      </c>
      <c r="H31" s="290">
        <v>20</v>
      </c>
      <c r="I31" s="522" t="s">
        <v>3681</v>
      </c>
      <c r="J31" s="524"/>
      <c r="K31" s="336" t="s">
        <v>1069</v>
      </c>
      <c r="L31" s="522">
        <v>35201</v>
      </c>
      <c r="M31" s="522" t="s">
        <v>127</v>
      </c>
      <c r="N31" s="522" t="s">
        <v>3284</v>
      </c>
      <c r="O31" s="378" t="s">
        <v>1073</v>
      </c>
      <c r="P31" s="526" t="str">
        <f t="shared" si="2"/>
        <v>（私立）</v>
      </c>
      <c r="Q31" s="352" t="s">
        <v>1071</v>
      </c>
      <c r="R31" s="516"/>
    </row>
    <row r="32" spans="1:19" s="250" customFormat="1" ht="42" customHeight="1" x14ac:dyDescent="0.2">
      <c r="A32" s="489" t="s">
        <v>331</v>
      </c>
      <c r="B32" s="521" t="s">
        <v>2715</v>
      </c>
      <c r="C32" s="521" t="s">
        <v>2716</v>
      </c>
      <c r="D32" s="521" t="s">
        <v>2717</v>
      </c>
      <c r="E32" s="522" t="str">
        <f t="shared" ref="E32:E50" si="4">M32&amp;N32</f>
        <v>下関市稗田中町9-10</v>
      </c>
      <c r="F32" s="522" t="s">
        <v>528</v>
      </c>
      <c r="G32" s="523">
        <v>43282</v>
      </c>
      <c r="H32" s="290">
        <v>20</v>
      </c>
      <c r="I32" s="522" t="s">
        <v>749</v>
      </c>
      <c r="J32" s="524" t="s">
        <v>2128</v>
      </c>
      <c r="K32" s="336" t="s">
        <v>2134</v>
      </c>
      <c r="L32" s="522">
        <v>35201</v>
      </c>
      <c r="M32" s="522" t="s">
        <v>127</v>
      </c>
      <c r="N32" s="522" t="s">
        <v>3285</v>
      </c>
      <c r="O32" s="378" t="s">
        <v>1793</v>
      </c>
      <c r="P32" s="526" t="str">
        <f t="shared" si="2"/>
        <v>（私立）</v>
      </c>
      <c r="Q32" s="527" t="s">
        <v>2088</v>
      </c>
      <c r="R32" s="516"/>
    </row>
    <row r="33" spans="1:18" s="250" customFormat="1" ht="48" x14ac:dyDescent="0.2">
      <c r="A33" s="489" t="s">
        <v>1066</v>
      </c>
      <c r="B33" s="521" t="s">
        <v>2145</v>
      </c>
      <c r="C33" s="521" t="s">
        <v>2146</v>
      </c>
      <c r="D33" s="521" t="s">
        <v>3940</v>
      </c>
      <c r="E33" s="522" t="str">
        <f t="shared" si="4"/>
        <v>下関市山の田東町3-9</v>
      </c>
      <c r="F33" s="522" t="s">
        <v>1068</v>
      </c>
      <c r="G33" s="523">
        <v>43466</v>
      </c>
      <c r="H33" s="290">
        <v>20</v>
      </c>
      <c r="I33" s="522" t="s">
        <v>2147</v>
      </c>
      <c r="J33" s="524"/>
      <c r="K33" s="336" t="s">
        <v>1069</v>
      </c>
      <c r="L33" s="522">
        <v>35201</v>
      </c>
      <c r="M33" s="522" t="s">
        <v>127</v>
      </c>
      <c r="N33" s="522" t="s">
        <v>3286</v>
      </c>
      <c r="O33" s="378" t="s">
        <v>1070</v>
      </c>
      <c r="P33" s="526" t="str">
        <f t="shared" si="2"/>
        <v>（私立）</v>
      </c>
      <c r="Q33" s="352" t="s">
        <v>1071</v>
      </c>
      <c r="R33" s="516"/>
    </row>
    <row r="34" spans="1:18" s="250" customFormat="1" ht="45" customHeight="1" x14ac:dyDescent="0.2">
      <c r="A34" s="489" t="s">
        <v>2148</v>
      </c>
      <c r="B34" s="521" t="s">
        <v>2149</v>
      </c>
      <c r="C34" s="521" t="s">
        <v>2150</v>
      </c>
      <c r="D34" s="521" t="s">
        <v>2084</v>
      </c>
      <c r="E34" s="522" t="str">
        <f t="shared" si="4"/>
        <v>下関市一の宮町4丁目11-27</v>
      </c>
      <c r="F34" s="522" t="s">
        <v>2085</v>
      </c>
      <c r="G34" s="523">
        <v>43952</v>
      </c>
      <c r="H34" s="290">
        <v>10</v>
      </c>
      <c r="I34" s="522" t="s">
        <v>2152</v>
      </c>
      <c r="J34" s="524" t="s">
        <v>2111</v>
      </c>
      <c r="K34" s="336" t="s">
        <v>1069</v>
      </c>
      <c r="L34" s="522">
        <v>35201</v>
      </c>
      <c r="M34" s="522" t="s">
        <v>127</v>
      </c>
      <c r="N34" s="522" t="s">
        <v>3287</v>
      </c>
      <c r="O34" s="378" t="s">
        <v>2153</v>
      </c>
      <c r="P34" s="371" t="s">
        <v>890</v>
      </c>
      <c r="Q34" s="352" t="s">
        <v>1071</v>
      </c>
      <c r="R34" s="516"/>
    </row>
    <row r="35" spans="1:18" s="250" customFormat="1" ht="45" customHeight="1" x14ac:dyDescent="0.2">
      <c r="A35" s="489" t="s">
        <v>2154</v>
      </c>
      <c r="B35" s="521" t="s">
        <v>2155</v>
      </c>
      <c r="C35" s="521" t="s">
        <v>2156</v>
      </c>
      <c r="D35" s="521" t="s">
        <v>2157</v>
      </c>
      <c r="E35" s="522" t="str">
        <f t="shared" si="4"/>
        <v>下関市稗田南町9-46</v>
      </c>
      <c r="F35" s="522" t="s">
        <v>2091</v>
      </c>
      <c r="G35" s="523">
        <v>44136</v>
      </c>
      <c r="H35" s="290">
        <v>20</v>
      </c>
      <c r="I35" s="522" t="s">
        <v>2158</v>
      </c>
      <c r="J35" s="524"/>
      <c r="K35" s="336" t="s">
        <v>1069</v>
      </c>
      <c r="L35" s="522">
        <v>35201</v>
      </c>
      <c r="M35" s="522" t="s">
        <v>127</v>
      </c>
      <c r="N35" s="522" t="s">
        <v>2159</v>
      </c>
      <c r="O35" s="378" t="s">
        <v>2160</v>
      </c>
      <c r="P35" s="371" t="s">
        <v>890</v>
      </c>
      <c r="Q35" s="352" t="s">
        <v>1071</v>
      </c>
      <c r="R35" s="516"/>
    </row>
    <row r="36" spans="1:18" s="250" customFormat="1" ht="45" customHeight="1" x14ac:dyDescent="0.2">
      <c r="A36" s="489" t="s">
        <v>3941</v>
      </c>
      <c r="B36" s="521" t="s">
        <v>2161</v>
      </c>
      <c r="C36" s="521" t="s">
        <v>3942</v>
      </c>
      <c r="D36" s="521" t="s">
        <v>3685</v>
      </c>
      <c r="E36" s="522" t="str">
        <f t="shared" si="4"/>
        <v>下関市大字冨任131番地</v>
      </c>
      <c r="F36" s="522" t="s">
        <v>3684</v>
      </c>
      <c r="G36" s="523">
        <v>44287</v>
      </c>
      <c r="H36" s="290">
        <v>20</v>
      </c>
      <c r="I36" s="522" t="s">
        <v>3683</v>
      </c>
      <c r="J36" s="524"/>
      <c r="K36" s="336" t="s">
        <v>1069</v>
      </c>
      <c r="L36" s="522">
        <v>35201</v>
      </c>
      <c r="M36" s="522" t="s">
        <v>127</v>
      </c>
      <c r="N36" s="522" t="s">
        <v>4112</v>
      </c>
      <c r="O36" s="378" t="s">
        <v>4106</v>
      </c>
      <c r="P36" s="371" t="s">
        <v>890</v>
      </c>
      <c r="Q36" s="352" t="s">
        <v>1071</v>
      </c>
      <c r="R36" s="516"/>
    </row>
    <row r="37" spans="1:18" s="250" customFormat="1" ht="45" customHeight="1" x14ac:dyDescent="0.2">
      <c r="A37" s="489" t="s">
        <v>2432</v>
      </c>
      <c r="B37" s="521" t="s">
        <v>2144</v>
      </c>
      <c r="C37" s="521" t="s">
        <v>3732</v>
      </c>
      <c r="D37" s="521" t="s">
        <v>3627</v>
      </c>
      <c r="E37" s="522" t="str">
        <f t="shared" si="4"/>
        <v>下関市彦島江の浦町3-4-5</v>
      </c>
      <c r="F37" s="522" t="s">
        <v>549</v>
      </c>
      <c r="G37" s="523">
        <v>44621</v>
      </c>
      <c r="H37" s="302">
        <v>10</v>
      </c>
      <c r="I37" s="522" t="s">
        <v>2433</v>
      </c>
      <c r="J37" s="524" t="s">
        <v>2111</v>
      </c>
      <c r="K37" s="336" t="s">
        <v>1069</v>
      </c>
      <c r="L37" s="522">
        <v>35201</v>
      </c>
      <c r="M37" s="522" t="s">
        <v>127</v>
      </c>
      <c r="N37" s="522" t="s">
        <v>2464</v>
      </c>
      <c r="O37" s="378" t="s">
        <v>2434</v>
      </c>
      <c r="P37" s="371" t="s">
        <v>890</v>
      </c>
      <c r="Q37" s="352" t="s">
        <v>2126</v>
      </c>
      <c r="R37" s="516"/>
    </row>
    <row r="38" spans="1:18" s="250" customFormat="1" ht="45" customHeight="1" x14ac:dyDescent="0.2">
      <c r="A38" s="489" t="s">
        <v>3686</v>
      </c>
      <c r="B38" s="521" t="s">
        <v>2718</v>
      </c>
      <c r="C38" s="521" t="s">
        <v>2457</v>
      </c>
      <c r="D38" s="521" t="s">
        <v>3687</v>
      </c>
      <c r="E38" s="522" t="str">
        <f t="shared" si="4"/>
        <v>下関市生野町2丁目1番18号</v>
      </c>
      <c r="F38" s="522" t="s">
        <v>435</v>
      </c>
      <c r="G38" s="523">
        <v>44927</v>
      </c>
      <c r="H38" s="290">
        <v>20</v>
      </c>
      <c r="I38" s="522" t="s">
        <v>2719</v>
      </c>
      <c r="J38" s="524"/>
      <c r="K38" s="336" t="s">
        <v>1069</v>
      </c>
      <c r="L38" s="522">
        <v>35201</v>
      </c>
      <c r="M38" s="522" t="s">
        <v>127</v>
      </c>
      <c r="N38" s="522" t="s">
        <v>3288</v>
      </c>
      <c r="O38" s="378" t="s">
        <v>2720</v>
      </c>
      <c r="P38" s="371" t="s">
        <v>890</v>
      </c>
      <c r="Q38" s="352" t="s">
        <v>2126</v>
      </c>
      <c r="R38" s="516"/>
    </row>
    <row r="39" spans="1:18" s="250" customFormat="1" ht="45" customHeight="1" x14ac:dyDescent="0.2">
      <c r="A39" s="489" t="s">
        <v>2721</v>
      </c>
      <c r="B39" s="521" t="s">
        <v>2722</v>
      </c>
      <c r="C39" s="521" t="s">
        <v>2723</v>
      </c>
      <c r="D39" s="521" t="s">
        <v>2724</v>
      </c>
      <c r="E39" s="522" t="str">
        <f t="shared" si="4"/>
        <v>下関市大字石原198番地</v>
      </c>
      <c r="F39" s="522" t="s">
        <v>2725</v>
      </c>
      <c r="G39" s="523">
        <v>45017</v>
      </c>
      <c r="H39" s="290">
        <v>20</v>
      </c>
      <c r="I39" s="522" t="s">
        <v>2726</v>
      </c>
      <c r="J39" s="524"/>
      <c r="K39" s="336" t="s">
        <v>1069</v>
      </c>
      <c r="L39" s="522">
        <v>35201</v>
      </c>
      <c r="M39" s="522" t="s">
        <v>127</v>
      </c>
      <c r="N39" s="522" t="s">
        <v>3289</v>
      </c>
      <c r="O39" s="378" t="s">
        <v>2727</v>
      </c>
      <c r="P39" s="371" t="s">
        <v>890</v>
      </c>
      <c r="Q39" s="352" t="s">
        <v>2126</v>
      </c>
      <c r="R39" s="516"/>
    </row>
    <row r="40" spans="1:18" s="250" customFormat="1" ht="50" customHeight="1" x14ac:dyDescent="0.2">
      <c r="A40" s="489" t="s">
        <v>2728</v>
      </c>
      <c r="B40" s="521" t="s">
        <v>2729</v>
      </c>
      <c r="C40" s="521" t="s">
        <v>2730</v>
      </c>
      <c r="D40" s="521" t="s">
        <v>2731</v>
      </c>
      <c r="E40" s="522" t="str">
        <f t="shared" si="4"/>
        <v>下関市一の宮本町一丁目7番17号</v>
      </c>
      <c r="F40" s="522" t="s">
        <v>2772</v>
      </c>
      <c r="G40" s="523">
        <v>45017</v>
      </c>
      <c r="H40" s="290">
        <v>20</v>
      </c>
      <c r="I40" s="522" t="s">
        <v>3688</v>
      </c>
      <c r="J40" s="524"/>
      <c r="K40" s="336" t="s">
        <v>1069</v>
      </c>
      <c r="L40" s="522">
        <v>35201</v>
      </c>
      <c r="M40" s="522" t="s">
        <v>127</v>
      </c>
      <c r="N40" s="522" t="s">
        <v>4113</v>
      </c>
      <c r="O40" s="378" t="s">
        <v>2732</v>
      </c>
      <c r="P40" s="371" t="s">
        <v>890</v>
      </c>
      <c r="Q40" s="352" t="s">
        <v>2126</v>
      </c>
      <c r="R40" s="516"/>
    </row>
    <row r="41" spans="1:18" s="470" customFormat="1" ht="42" customHeight="1" x14ac:dyDescent="0.2">
      <c r="A41" s="462" t="s">
        <v>3689</v>
      </c>
      <c r="B41" s="461" t="s">
        <v>3690</v>
      </c>
      <c r="C41" s="461" t="s">
        <v>3691</v>
      </c>
      <c r="D41" s="461" t="s">
        <v>3692</v>
      </c>
      <c r="E41" s="459" t="str">
        <f t="shared" si="4"/>
        <v>下関市長府三島町４番１５号</v>
      </c>
      <c r="F41" s="459" t="s">
        <v>3693</v>
      </c>
      <c r="G41" s="460">
        <v>45047</v>
      </c>
      <c r="H41" s="463">
        <v>20</v>
      </c>
      <c r="I41" s="459" t="s">
        <v>3694</v>
      </c>
      <c r="J41" s="513"/>
      <c r="K41" s="472" t="s">
        <v>1069</v>
      </c>
      <c r="L41" s="459">
        <v>35201</v>
      </c>
      <c r="M41" s="459" t="s">
        <v>127</v>
      </c>
      <c r="N41" s="459" t="s">
        <v>3695</v>
      </c>
      <c r="O41" s="484" t="s">
        <v>3696</v>
      </c>
      <c r="P41" s="481" t="s">
        <v>890</v>
      </c>
      <c r="Q41" s="485" t="s">
        <v>1071</v>
      </c>
      <c r="R41" s="535"/>
    </row>
    <row r="42" spans="1:18" s="250" customFormat="1" ht="42" customHeight="1" x14ac:dyDescent="0.2">
      <c r="A42" s="489" t="s">
        <v>3697</v>
      </c>
      <c r="B42" s="521" t="s">
        <v>3698</v>
      </c>
      <c r="C42" s="521" t="s">
        <v>3699</v>
      </c>
      <c r="D42" s="521" t="s">
        <v>3943</v>
      </c>
      <c r="E42" s="522" t="str">
        <f t="shared" si="4"/>
        <v>下関市豊田町大字殿敷１８２０番地４０</v>
      </c>
      <c r="F42" s="522" t="s">
        <v>2182</v>
      </c>
      <c r="G42" s="523">
        <v>45047</v>
      </c>
      <c r="H42" s="290">
        <v>20</v>
      </c>
      <c r="I42" s="522" t="s">
        <v>3700</v>
      </c>
      <c r="J42" s="524"/>
      <c r="K42" s="336" t="s">
        <v>1069</v>
      </c>
      <c r="L42" s="522">
        <v>35201</v>
      </c>
      <c r="M42" s="522" t="s">
        <v>127</v>
      </c>
      <c r="N42" s="522" t="s">
        <v>3701</v>
      </c>
      <c r="O42" s="378" t="s">
        <v>3702</v>
      </c>
      <c r="P42" s="371" t="s">
        <v>890</v>
      </c>
      <c r="Q42" s="352" t="s">
        <v>1071</v>
      </c>
      <c r="R42" s="516"/>
    </row>
    <row r="43" spans="1:18" s="487" customFormat="1" ht="42" customHeight="1" x14ac:dyDescent="0.2">
      <c r="A43" s="489" t="s">
        <v>3944</v>
      </c>
      <c r="B43" s="521" t="s">
        <v>3945</v>
      </c>
      <c r="C43" s="521" t="s">
        <v>3946</v>
      </c>
      <c r="D43" s="521" t="s">
        <v>3947</v>
      </c>
      <c r="E43" s="522" t="s">
        <v>3948</v>
      </c>
      <c r="F43" s="522" t="s">
        <v>551</v>
      </c>
      <c r="G43" s="523">
        <v>45413</v>
      </c>
      <c r="H43" s="290">
        <v>20</v>
      </c>
      <c r="I43" s="522" t="s">
        <v>3949</v>
      </c>
      <c r="J43" s="524"/>
      <c r="K43" s="336" t="s">
        <v>1069</v>
      </c>
      <c r="L43" s="522">
        <v>35201</v>
      </c>
      <c r="M43" s="522" t="s">
        <v>127</v>
      </c>
      <c r="N43" s="522" t="s">
        <v>3950</v>
      </c>
      <c r="O43" s="378" t="s">
        <v>3951</v>
      </c>
      <c r="P43" s="371" t="s">
        <v>890</v>
      </c>
      <c r="Q43" s="352" t="s">
        <v>1071</v>
      </c>
      <c r="R43" s="516" t="s">
        <v>3907</v>
      </c>
    </row>
    <row r="44" spans="1:18" s="487" customFormat="1" ht="42" customHeight="1" x14ac:dyDescent="0.2">
      <c r="A44" s="489" t="s">
        <v>3952</v>
      </c>
      <c r="B44" s="521" t="s">
        <v>3953</v>
      </c>
      <c r="C44" s="521" t="s">
        <v>3954</v>
      </c>
      <c r="D44" s="521" t="s">
        <v>3955</v>
      </c>
      <c r="E44" s="522" t="s">
        <v>3956</v>
      </c>
      <c r="F44" s="522" t="s">
        <v>1068</v>
      </c>
      <c r="G44" s="523">
        <v>45444</v>
      </c>
      <c r="H44" s="290">
        <v>30</v>
      </c>
      <c r="I44" s="522" t="s">
        <v>3957</v>
      </c>
      <c r="J44" s="524"/>
      <c r="K44" s="336" t="s">
        <v>1069</v>
      </c>
      <c r="L44" s="522">
        <v>35201</v>
      </c>
      <c r="M44" s="522" t="s">
        <v>127</v>
      </c>
      <c r="N44" s="522" t="s">
        <v>3958</v>
      </c>
      <c r="O44" s="378" t="s">
        <v>3959</v>
      </c>
      <c r="P44" s="371" t="s">
        <v>890</v>
      </c>
      <c r="Q44" s="352" t="s">
        <v>1071</v>
      </c>
      <c r="R44" s="516" t="s">
        <v>3907</v>
      </c>
    </row>
    <row r="45" spans="1:18" s="487" customFormat="1" ht="42" customHeight="1" x14ac:dyDescent="0.2">
      <c r="A45" s="489" t="s">
        <v>3960</v>
      </c>
      <c r="B45" s="521" t="s">
        <v>3961</v>
      </c>
      <c r="C45" s="521" t="s">
        <v>3962</v>
      </c>
      <c r="D45" s="521" t="s">
        <v>3963</v>
      </c>
      <c r="E45" s="522" t="s">
        <v>3964</v>
      </c>
      <c r="F45" s="522" t="s">
        <v>2481</v>
      </c>
      <c r="G45" s="523">
        <v>45474</v>
      </c>
      <c r="H45" s="290">
        <v>20</v>
      </c>
      <c r="I45" s="522" t="s">
        <v>3965</v>
      </c>
      <c r="J45" s="524"/>
      <c r="K45" s="336" t="s">
        <v>1069</v>
      </c>
      <c r="L45" s="522">
        <v>35201</v>
      </c>
      <c r="M45" s="522" t="s">
        <v>127</v>
      </c>
      <c r="N45" s="522" t="s">
        <v>3966</v>
      </c>
      <c r="O45" s="378" t="s">
        <v>3967</v>
      </c>
      <c r="P45" s="371" t="s">
        <v>890</v>
      </c>
      <c r="Q45" s="352" t="s">
        <v>1071</v>
      </c>
      <c r="R45" s="516" t="s">
        <v>3907</v>
      </c>
    </row>
    <row r="46" spans="1:18" s="487" customFormat="1" ht="42" customHeight="1" x14ac:dyDescent="0.2">
      <c r="A46" s="489" t="s">
        <v>3968</v>
      </c>
      <c r="B46" s="521" t="s">
        <v>3969</v>
      </c>
      <c r="C46" s="521" t="s">
        <v>3970</v>
      </c>
      <c r="D46" s="521" t="s">
        <v>3971</v>
      </c>
      <c r="E46" s="522" t="s">
        <v>3972</v>
      </c>
      <c r="F46" s="522" t="s">
        <v>2772</v>
      </c>
      <c r="G46" s="523">
        <v>45505</v>
      </c>
      <c r="H46" s="290">
        <v>20</v>
      </c>
      <c r="I46" s="522" t="s">
        <v>3973</v>
      </c>
      <c r="J46" s="524"/>
      <c r="K46" s="336" t="s">
        <v>1069</v>
      </c>
      <c r="L46" s="522">
        <v>35201</v>
      </c>
      <c r="M46" s="522" t="s">
        <v>127</v>
      </c>
      <c r="N46" s="522" t="s">
        <v>3974</v>
      </c>
      <c r="O46" s="378" t="s">
        <v>3975</v>
      </c>
      <c r="P46" s="371" t="s">
        <v>890</v>
      </c>
      <c r="Q46" s="352" t="s">
        <v>1071</v>
      </c>
      <c r="R46" s="516" t="s">
        <v>3907</v>
      </c>
    </row>
    <row r="47" spans="1:18" s="487" customFormat="1" ht="42" customHeight="1" x14ac:dyDescent="0.2">
      <c r="A47" s="489" t="s">
        <v>3976</v>
      </c>
      <c r="B47" s="521" t="s">
        <v>2722</v>
      </c>
      <c r="C47" s="521" t="s">
        <v>2723</v>
      </c>
      <c r="D47" s="521" t="s">
        <v>3977</v>
      </c>
      <c r="E47" s="522" t="s">
        <v>3978</v>
      </c>
      <c r="F47" s="522" t="s">
        <v>552</v>
      </c>
      <c r="G47" s="523">
        <v>45748</v>
      </c>
      <c r="H47" s="290">
        <v>20</v>
      </c>
      <c r="I47" s="522" t="s">
        <v>3979</v>
      </c>
      <c r="J47" s="524"/>
      <c r="K47" s="336" t="s">
        <v>1069</v>
      </c>
      <c r="L47" s="522">
        <v>35201</v>
      </c>
      <c r="M47" s="522" t="s">
        <v>127</v>
      </c>
      <c r="N47" s="522" t="s">
        <v>3980</v>
      </c>
      <c r="O47" s="378" t="s">
        <v>3981</v>
      </c>
      <c r="P47" s="371" t="s">
        <v>890</v>
      </c>
      <c r="Q47" s="352" t="s">
        <v>1071</v>
      </c>
      <c r="R47" s="516" t="s">
        <v>3907</v>
      </c>
    </row>
    <row r="48" spans="1:18" s="250" customFormat="1" ht="42" customHeight="1" x14ac:dyDescent="0.2">
      <c r="A48" s="489" t="s">
        <v>2733</v>
      </c>
      <c r="B48" s="521" t="s">
        <v>2734</v>
      </c>
      <c r="C48" s="521" t="s">
        <v>2735</v>
      </c>
      <c r="D48" s="521" t="s">
        <v>2736</v>
      </c>
      <c r="E48" s="522" t="str">
        <f t="shared" si="4"/>
        <v>宇部市大字川上字大固屋714番13</v>
      </c>
      <c r="F48" s="522" t="s">
        <v>446</v>
      </c>
      <c r="G48" s="523">
        <v>38991</v>
      </c>
      <c r="H48" s="290">
        <v>56</v>
      </c>
      <c r="I48" s="522" t="s">
        <v>666</v>
      </c>
      <c r="J48" s="524" t="s">
        <v>2128</v>
      </c>
      <c r="K48" s="336" t="s">
        <v>2134</v>
      </c>
      <c r="L48" s="522">
        <v>35202</v>
      </c>
      <c r="M48" s="522" t="s">
        <v>111</v>
      </c>
      <c r="N48" s="522" t="s">
        <v>2896</v>
      </c>
      <c r="O48" s="378" t="s">
        <v>2737</v>
      </c>
      <c r="P48" s="526" t="str">
        <f t="shared" ref="P48:P113" si="5">IF(Q48="","",IF(OR(Q48="国",Q48="県",Q48="市町",Q48="組合その他"),"（公立）","（私立）"))</f>
        <v>（私立）</v>
      </c>
      <c r="Q48" s="527" t="s">
        <v>2126</v>
      </c>
      <c r="R48" s="516"/>
    </row>
    <row r="49" spans="1:18" s="250" customFormat="1" ht="42" customHeight="1" x14ac:dyDescent="0.2">
      <c r="A49" s="489" t="s">
        <v>2738</v>
      </c>
      <c r="B49" s="521" t="s">
        <v>635</v>
      </c>
      <c r="C49" s="521" t="s">
        <v>2739</v>
      </c>
      <c r="D49" s="521" t="s">
        <v>2740</v>
      </c>
      <c r="E49" s="522" t="str">
        <f t="shared" si="4"/>
        <v>宇部市寿町2丁目12-24</v>
      </c>
      <c r="F49" s="522" t="s">
        <v>554</v>
      </c>
      <c r="G49" s="523">
        <v>39356</v>
      </c>
      <c r="H49" s="290">
        <v>20</v>
      </c>
      <c r="I49" s="522" t="s">
        <v>779</v>
      </c>
      <c r="J49" s="524"/>
      <c r="K49" s="336" t="s">
        <v>2134</v>
      </c>
      <c r="L49" s="522">
        <v>35202</v>
      </c>
      <c r="M49" s="522" t="s">
        <v>111</v>
      </c>
      <c r="N49" s="522" t="s">
        <v>807</v>
      </c>
      <c r="O49" s="378" t="s">
        <v>2741</v>
      </c>
      <c r="P49" s="526" t="str">
        <f t="shared" si="5"/>
        <v>（私立）</v>
      </c>
      <c r="Q49" s="527" t="s">
        <v>2126</v>
      </c>
      <c r="R49" s="516"/>
    </row>
    <row r="50" spans="1:18" s="250" customFormat="1" ht="42" customHeight="1" x14ac:dyDescent="0.2">
      <c r="A50" s="489" t="s">
        <v>2742</v>
      </c>
      <c r="B50" s="521" t="s">
        <v>618</v>
      </c>
      <c r="C50" s="521" t="s">
        <v>2743</v>
      </c>
      <c r="D50" s="521" t="s">
        <v>2785</v>
      </c>
      <c r="E50" s="522" t="str">
        <f t="shared" si="4"/>
        <v>宇部市西岐波大浴4613番地1</v>
      </c>
      <c r="F50" s="522" t="s">
        <v>448</v>
      </c>
      <c r="G50" s="523">
        <v>39692</v>
      </c>
      <c r="H50" s="290">
        <v>20</v>
      </c>
      <c r="I50" s="522" t="s">
        <v>668</v>
      </c>
      <c r="J50" s="524" t="s">
        <v>2128</v>
      </c>
      <c r="K50" s="336" t="s">
        <v>2134</v>
      </c>
      <c r="L50" s="522">
        <v>35202</v>
      </c>
      <c r="M50" s="522" t="s">
        <v>111</v>
      </c>
      <c r="N50" s="522" t="s">
        <v>3290</v>
      </c>
      <c r="O50" s="378" t="s">
        <v>2744</v>
      </c>
      <c r="P50" s="526" t="str">
        <f t="shared" si="5"/>
        <v>（私立）</v>
      </c>
      <c r="Q50" s="527" t="s">
        <v>2126</v>
      </c>
      <c r="R50" s="516"/>
    </row>
    <row r="51" spans="1:18" s="250" customFormat="1" ht="42" customHeight="1" x14ac:dyDescent="0.2">
      <c r="A51" s="489" t="s">
        <v>213</v>
      </c>
      <c r="B51" s="521" t="s">
        <v>618</v>
      </c>
      <c r="C51" s="521" t="s">
        <v>2252</v>
      </c>
      <c r="D51" s="521" t="s">
        <v>2786</v>
      </c>
      <c r="E51" s="522" t="str">
        <f>M51&amp;N51</f>
        <v>宇部市西岐波字西迫ﾉ田2189-60</v>
      </c>
      <c r="F51" s="522" t="s">
        <v>448</v>
      </c>
      <c r="G51" s="523">
        <v>39692</v>
      </c>
      <c r="H51" s="290">
        <v>14</v>
      </c>
      <c r="I51" s="522" t="s">
        <v>752</v>
      </c>
      <c r="J51" s="513"/>
      <c r="K51" s="336" t="s">
        <v>158</v>
      </c>
      <c r="L51" s="522">
        <v>35202</v>
      </c>
      <c r="M51" s="522" t="s">
        <v>111</v>
      </c>
      <c r="N51" s="522" t="s">
        <v>3291</v>
      </c>
      <c r="O51" s="378" t="s">
        <v>1920</v>
      </c>
      <c r="P51" s="526" t="str">
        <f t="shared" si="5"/>
        <v>（私立）</v>
      </c>
      <c r="Q51" s="527" t="s">
        <v>135</v>
      </c>
      <c r="R51" s="516"/>
    </row>
    <row r="52" spans="1:18" s="250" customFormat="1" ht="42" customHeight="1" x14ac:dyDescent="0.2">
      <c r="A52" s="489" t="s">
        <v>217</v>
      </c>
      <c r="B52" s="521" t="s">
        <v>618</v>
      </c>
      <c r="C52" s="521" t="s">
        <v>2252</v>
      </c>
      <c r="D52" s="521" t="s">
        <v>4125</v>
      </c>
      <c r="E52" s="522" t="str">
        <f t="shared" ref="E52:E116" si="6">M52&amp;N52</f>
        <v>宇部市西平原4丁目2342番1</v>
      </c>
      <c r="F52" s="522" t="s">
        <v>555</v>
      </c>
      <c r="G52" s="523">
        <v>39692</v>
      </c>
      <c r="H52" s="290">
        <v>40</v>
      </c>
      <c r="I52" s="522" t="s">
        <v>780</v>
      </c>
      <c r="J52" s="524"/>
      <c r="K52" s="336" t="s">
        <v>158</v>
      </c>
      <c r="L52" s="522">
        <v>35202</v>
      </c>
      <c r="M52" s="522" t="s">
        <v>111</v>
      </c>
      <c r="N52" s="522" t="s">
        <v>3292</v>
      </c>
      <c r="O52" s="378" t="s">
        <v>1921</v>
      </c>
      <c r="P52" s="526" t="str">
        <f t="shared" si="5"/>
        <v>（私立）</v>
      </c>
      <c r="Q52" s="527" t="s">
        <v>135</v>
      </c>
      <c r="R52" s="516"/>
    </row>
    <row r="53" spans="1:18" s="250" customFormat="1" ht="36" x14ac:dyDescent="0.2">
      <c r="A53" s="489" t="s">
        <v>539</v>
      </c>
      <c r="B53" s="521" t="s">
        <v>210</v>
      </c>
      <c r="C53" s="521" t="s">
        <v>211</v>
      </c>
      <c r="D53" s="521" t="s">
        <v>1699</v>
      </c>
      <c r="E53" s="522" t="str">
        <f t="shared" si="6"/>
        <v>宇部市大字船木833-27</v>
      </c>
      <c r="F53" s="522" t="s">
        <v>518</v>
      </c>
      <c r="G53" s="523">
        <v>39904</v>
      </c>
      <c r="H53" s="290">
        <v>34</v>
      </c>
      <c r="I53" s="522" t="s">
        <v>753</v>
      </c>
      <c r="J53" s="524" t="s">
        <v>268</v>
      </c>
      <c r="K53" s="336" t="s">
        <v>158</v>
      </c>
      <c r="L53" s="522">
        <v>35202</v>
      </c>
      <c r="M53" s="522" t="s">
        <v>111</v>
      </c>
      <c r="N53" s="522" t="s">
        <v>3293</v>
      </c>
      <c r="O53" s="378" t="s">
        <v>1546</v>
      </c>
      <c r="P53" s="526" t="str">
        <f t="shared" si="5"/>
        <v>（私立）</v>
      </c>
      <c r="Q53" s="527" t="s">
        <v>135</v>
      </c>
      <c r="R53" s="516"/>
    </row>
    <row r="54" spans="1:18" s="250" customFormat="1" ht="42" customHeight="1" x14ac:dyDescent="0.2">
      <c r="A54" s="489" t="s">
        <v>1922</v>
      </c>
      <c r="B54" s="521" t="s">
        <v>630</v>
      </c>
      <c r="C54" s="521" t="s">
        <v>1708</v>
      </c>
      <c r="D54" s="521" t="s">
        <v>3831</v>
      </c>
      <c r="E54" s="522" t="str">
        <f t="shared" si="6"/>
        <v>宇部市常盤台1丁目2576-2</v>
      </c>
      <c r="F54" s="522" t="s">
        <v>445</v>
      </c>
      <c r="G54" s="523">
        <v>39904</v>
      </c>
      <c r="H54" s="290">
        <v>40</v>
      </c>
      <c r="I54" s="522" t="s">
        <v>739</v>
      </c>
      <c r="J54" s="524"/>
      <c r="K54" s="336" t="s">
        <v>158</v>
      </c>
      <c r="L54" s="522">
        <v>35202</v>
      </c>
      <c r="M54" s="522" t="s">
        <v>111</v>
      </c>
      <c r="N54" s="522" t="s">
        <v>3294</v>
      </c>
      <c r="O54" s="378" t="s">
        <v>1923</v>
      </c>
      <c r="P54" s="526" t="str">
        <f t="shared" si="5"/>
        <v>（私立）</v>
      </c>
      <c r="Q54" s="527" t="s">
        <v>82</v>
      </c>
      <c r="R54" s="516"/>
    </row>
    <row r="55" spans="1:18" s="250" customFormat="1" ht="50" customHeight="1" x14ac:dyDescent="0.2">
      <c r="A55" s="489" t="s">
        <v>578</v>
      </c>
      <c r="B55" s="521" t="s">
        <v>636</v>
      </c>
      <c r="C55" s="521" t="s">
        <v>768</v>
      </c>
      <c r="D55" s="521" t="s">
        <v>244</v>
      </c>
      <c r="E55" s="522" t="str">
        <f t="shared" si="6"/>
        <v>宇部市大字善和573-1</v>
      </c>
      <c r="F55" s="522" t="s">
        <v>449</v>
      </c>
      <c r="G55" s="523">
        <v>41030</v>
      </c>
      <c r="H55" s="290">
        <v>20</v>
      </c>
      <c r="I55" s="522" t="s">
        <v>1924</v>
      </c>
      <c r="J55" s="524" t="s">
        <v>385</v>
      </c>
      <c r="K55" s="336" t="s">
        <v>158</v>
      </c>
      <c r="L55" s="354">
        <v>35202</v>
      </c>
      <c r="M55" s="354" t="s">
        <v>1418</v>
      </c>
      <c r="N55" s="522" t="s">
        <v>2901</v>
      </c>
      <c r="O55" s="378" t="s">
        <v>1419</v>
      </c>
      <c r="P55" s="526" t="str">
        <f t="shared" si="5"/>
        <v>（私立）</v>
      </c>
      <c r="Q55" s="352" t="s">
        <v>82</v>
      </c>
      <c r="R55" s="516"/>
    </row>
    <row r="56" spans="1:18" s="250" customFormat="1" ht="42" customHeight="1" x14ac:dyDescent="0.2">
      <c r="A56" s="489" t="s">
        <v>1585</v>
      </c>
      <c r="B56" s="521" t="s">
        <v>414</v>
      </c>
      <c r="C56" s="521" t="s">
        <v>415</v>
      </c>
      <c r="D56" s="521" t="s">
        <v>1346</v>
      </c>
      <c r="E56" s="522" t="str">
        <f t="shared" si="6"/>
        <v>宇部市あすとぴあ3丁目3番33号</v>
      </c>
      <c r="F56" s="522" t="s">
        <v>1586</v>
      </c>
      <c r="G56" s="523">
        <v>41730</v>
      </c>
      <c r="H56" s="290">
        <v>40</v>
      </c>
      <c r="I56" s="522" t="s">
        <v>1587</v>
      </c>
      <c r="J56" s="524"/>
      <c r="K56" s="336" t="s">
        <v>158</v>
      </c>
      <c r="L56" s="354">
        <v>35202</v>
      </c>
      <c r="M56" s="354" t="s">
        <v>69</v>
      </c>
      <c r="N56" s="522" t="s">
        <v>3295</v>
      </c>
      <c r="O56" s="378" t="s">
        <v>1588</v>
      </c>
      <c r="P56" s="526" t="str">
        <f t="shared" si="5"/>
        <v>（私立）</v>
      </c>
      <c r="Q56" s="527" t="s">
        <v>82</v>
      </c>
      <c r="R56" s="516"/>
    </row>
    <row r="57" spans="1:18" s="250" customFormat="1" ht="42" customHeight="1" x14ac:dyDescent="0.2">
      <c r="A57" s="489" t="s">
        <v>579</v>
      </c>
      <c r="B57" s="521" t="s">
        <v>416</v>
      </c>
      <c r="C57" s="521" t="s">
        <v>417</v>
      </c>
      <c r="D57" s="521" t="s">
        <v>418</v>
      </c>
      <c r="E57" s="522" t="str">
        <f t="shared" si="6"/>
        <v>宇部市大字上宇部39番地13</v>
      </c>
      <c r="F57" s="522" t="s">
        <v>556</v>
      </c>
      <c r="G57" s="523">
        <v>41244</v>
      </c>
      <c r="H57" s="290">
        <v>20</v>
      </c>
      <c r="I57" s="522" t="s">
        <v>575</v>
      </c>
      <c r="J57" s="524"/>
      <c r="K57" s="336" t="s">
        <v>158</v>
      </c>
      <c r="L57" s="354">
        <v>35202</v>
      </c>
      <c r="M57" s="354" t="s">
        <v>69</v>
      </c>
      <c r="N57" s="522" t="s">
        <v>3296</v>
      </c>
      <c r="O57" s="378" t="s">
        <v>1589</v>
      </c>
      <c r="P57" s="526" t="str">
        <f t="shared" si="5"/>
        <v>（私立）</v>
      </c>
      <c r="Q57" s="527" t="s">
        <v>82</v>
      </c>
      <c r="R57" s="516"/>
    </row>
    <row r="58" spans="1:18" s="250" customFormat="1" ht="42" customHeight="1" x14ac:dyDescent="0.2">
      <c r="A58" s="489" t="s">
        <v>941</v>
      </c>
      <c r="B58" s="521" t="s">
        <v>942</v>
      </c>
      <c r="C58" s="521" t="s">
        <v>945</v>
      </c>
      <c r="D58" s="521" t="s">
        <v>905</v>
      </c>
      <c r="E58" s="522" t="str">
        <f>M58&amp;N58</f>
        <v>宇部市西宇部南4丁目8番9号</v>
      </c>
      <c r="F58" s="522" t="s">
        <v>1576</v>
      </c>
      <c r="G58" s="523">
        <v>42278</v>
      </c>
      <c r="H58" s="290">
        <v>20</v>
      </c>
      <c r="I58" s="522" t="s">
        <v>1307</v>
      </c>
      <c r="J58" s="524" t="s">
        <v>268</v>
      </c>
      <c r="K58" s="336" t="s">
        <v>158</v>
      </c>
      <c r="L58" s="522">
        <v>35202</v>
      </c>
      <c r="M58" s="522" t="s">
        <v>69</v>
      </c>
      <c r="N58" s="522" t="s">
        <v>3101</v>
      </c>
      <c r="O58" s="378" t="s">
        <v>1577</v>
      </c>
      <c r="P58" s="526" t="str">
        <f t="shared" si="5"/>
        <v>（私立）</v>
      </c>
      <c r="Q58" s="527" t="s">
        <v>82</v>
      </c>
      <c r="R58" s="516"/>
    </row>
    <row r="59" spans="1:18" s="250" customFormat="1" ht="42" customHeight="1" x14ac:dyDescent="0.2">
      <c r="A59" s="489" t="s">
        <v>2511</v>
      </c>
      <c r="B59" s="521" t="s">
        <v>1811</v>
      </c>
      <c r="C59" s="521" t="s">
        <v>2238</v>
      </c>
      <c r="D59" s="521" t="s">
        <v>1578</v>
      </c>
      <c r="E59" s="522" t="str">
        <f t="shared" ref="E59" si="7">M59&amp;N59</f>
        <v>宇部市大字西岐波字横尾934ｰ3</v>
      </c>
      <c r="F59" s="296" t="s">
        <v>448</v>
      </c>
      <c r="G59" s="523">
        <v>42461</v>
      </c>
      <c r="H59" s="290">
        <v>90</v>
      </c>
      <c r="I59" s="522" t="s">
        <v>966</v>
      </c>
      <c r="J59" s="524" t="s">
        <v>385</v>
      </c>
      <c r="K59" s="336" t="s">
        <v>158</v>
      </c>
      <c r="L59" s="522">
        <v>35202</v>
      </c>
      <c r="M59" s="522" t="s">
        <v>69</v>
      </c>
      <c r="N59" s="522" t="s">
        <v>3297</v>
      </c>
      <c r="O59" s="522" t="s">
        <v>2514</v>
      </c>
      <c r="P59" s="526" t="str">
        <f t="shared" si="5"/>
        <v>（私立）</v>
      </c>
      <c r="Q59" s="527" t="s">
        <v>80</v>
      </c>
      <c r="R59" s="516"/>
    </row>
    <row r="60" spans="1:18" s="250" customFormat="1" ht="42" customHeight="1" x14ac:dyDescent="0.2">
      <c r="A60" s="489" t="s">
        <v>1271</v>
      </c>
      <c r="B60" s="291" t="s">
        <v>1005</v>
      </c>
      <c r="C60" s="291" t="s">
        <v>1006</v>
      </c>
      <c r="D60" s="521" t="s">
        <v>3806</v>
      </c>
      <c r="E60" s="356" t="str">
        <f t="shared" si="6"/>
        <v>宇部市妻崎開作49-7</v>
      </c>
      <c r="F60" s="522" t="s">
        <v>1815</v>
      </c>
      <c r="G60" s="523">
        <v>42675</v>
      </c>
      <c r="H60" s="290">
        <v>20</v>
      </c>
      <c r="I60" s="292" t="s">
        <v>1914</v>
      </c>
      <c r="J60" s="524" t="s">
        <v>385</v>
      </c>
      <c r="K60" s="336" t="s">
        <v>158</v>
      </c>
      <c r="L60" s="522">
        <v>35202</v>
      </c>
      <c r="M60" s="522" t="s">
        <v>69</v>
      </c>
      <c r="N60" s="522" t="s">
        <v>3113</v>
      </c>
      <c r="O60" s="378" t="s">
        <v>1808</v>
      </c>
      <c r="P60" s="526" t="str">
        <f t="shared" si="5"/>
        <v>（私立）</v>
      </c>
      <c r="Q60" s="527" t="s">
        <v>82</v>
      </c>
      <c r="R60" s="516"/>
    </row>
    <row r="61" spans="1:18" s="250" customFormat="1" ht="42" customHeight="1" x14ac:dyDescent="0.2">
      <c r="A61" s="489" t="s">
        <v>1008</v>
      </c>
      <c r="B61" s="291" t="s">
        <v>1009</v>
      </c>
      <c r="C61" s="291" t="s">
        <v>1010</v>
      </c>
      <c r="D61" s="521" t="s">
        <v>2318</v>
      </c>
      <c r="E61" s="356" t="str">
        <f t="shared" si="6"/>
        <v>宇部市浜田3丁目1-6</v>
      </c>
      <c r="F61" s="522" t="s">
        <v>1804</v>
      </c>
      <c r="G61" s="523">
        <v>42826</v>
      </c>
      <c r="H61" s="290">
        <v>14</v>
      </c>
      <c r="I61" s="292" t="s">
        <v>1805</v>
      </c>
      <c r="J61" s="524" t="s">
        <v>268</v>
      </c>
      <c r="K61" s="336" t="s">
        <v>158</v>
      </c>
      <c r="L61" s="522">
        <v>35202</v>
      </c>
      <c r="M61" s="522" t="s">
        <v>69</v>
      </c>
      <c r="N61" s="522" t="s">
        <v>2904</v>
      </c>
      <c r="O61" s="378" t="s">
        <v>1806</v>
      </c>
      <c r="P61" s="526" t="str">
        <f t="shared" si="5"/>
        <v>（私立）</v>
      </c>
      <c r="Q61" s="527" t="s">
        <v>82</v>
      </c>
      <c r="R61" s="516"/>
    </row>
    <row r="62" spans="1:18" s="250" customFormat="1" ht="42" customHeight="1" x14ac:dyDescent="0.2">
      <c r="A62" s="489" t="s">
        <v>419</v>
      </c>
      <c r="B62" s="521" t="s">
        <v>1074</v>
      </c>
      <c r="C62" s="521" t="s">
        <v>1768</v>
      </c>
      <c r="D62" s="521" t="s">
        <v>1032</v>
      </c>
      <c r="E62" s="522" t="str">
        <f t="shared" si="6"/>
        <v>宇部市大字車地636番地2</v>
      </c>
      <c r="F62" s="522" t="s">
        <v>557</v>
      </c>
      <c r="G62" s="523">
        <v>43132</v>
      </c>
      <c r="H62" s="290">
        <v>20</v>
      </c>
      <c r="I62" s="522" t="s">
        <v>576</v>
      </c>
      <c r="J62" s="524"/>
      <c r="K62" s="336" t="s">
        <v>158</v>
      </c>
      <c r="L62" s="354">
        <v>35202</v>
      </c>
      <c r="M62" s="354" t="s">
        <v>69</v>
      </c>
      <c r="N62" s="522" t="s">
        <v>3298</v>
      </c>
      <c r="O62" s="378" t="s">
        <v>1592</v>
      </c>
      <c r="P62" s="526" t="str">
        <f t="shared" si="5"/>
        <v>（私立）</v>
      </c>
      <c r="Q62" s="527" t="s">
        <v>135</v>
      </c>
      <c r="R62" s="516"/>
    </row>
    <row r="63" spans="1:18" s="250" customFormat="1" ht="42" customHeight="1" x14ac:dyDescent="0.2">
      <c r="A63" s="489" t="s">
        <v>546</v>
      </c>
      <c r="B63" s="521" t="s">
        <v>1074</v>
      </c>
      <c r="C63" s="521" t="s">
        <v>1768</v>
      </c>
      <c r="D63" s="521" t="s">
        <v>1002</v>
      </c>
      <c r="E63" s="522" t="str">
        <f t="shared" si="6"/>
        <v>宇部市北琴芝2丁目3番13号</v>
      </c>
      <c r="F63" s="522" t="s">
        <v>1547</v>
      </c>
      <c r="G63" s="523">
        <v>43556</v>
      </c>
      <c r="H63" s="290">
        <v>34</v>
      </c>
      <c r="I63" s="522" t="s">
        <v>1548</v>
      </c>
      <c r="J63" s="524" t="s">
        <v>268</v>
      </c>
      <c r="K63" s="336" t="s">
        <v>158</v>
      </c>
      <c r="L63" s="354">
        <v>35202</v>
      </c>
      <c r="M63" s="354" t="s">
        <v>69</v>
      </c>
      <c r="N63" s="522" t="s">
        <v>3299</v>
      </c>
      <c r="O63" s="378" t="s">
        <v>1549</v>
      </c>
      <c r="P63" s="526" t="str">
        <f t="shared" si="5"/>
        <v>（私立）</v>
      </c>
      <c r="Q63" s="527" t="s">
        <v>135</v>
      </c>
      <c r="R63" s="516"/>
    </row>
    <row r="64" spans="1:18" s="250" customFormat="1" ht="42" customHeight="1" x14ac:dyDescent="0.2">
      <c r="A64" s="489" t="s">
        <v>1337</v>
      </c>
      <c r="B64" s="521" t="s">
        <v>1593</v>
      </c>
      <c r="C64" s="521" t="s">
        <v>1594</v>
      </c>
      <c r="D64" s="521" t="s">
        <v>2549</v>
      </c>
      <c r="E64" s="522" t="str">
        <f t="shared" si="6"/>
        <v>宇部市黒石北4丁目1-22</v>
      </c>
      <c r="F64" s="522" t="s">
        <v>1421</v>
      </c>
      <c r="G64" s="523" t="s">
        <v>1595</v>
      </c>
      <c r="H64" s="290">
        <v>10</v>
      </c>
      <c r="I64" s="522" t="s">
        <v>1596</v>
      </c>
      <c r="J64" s="524" t="s">
        <v>268</v>
      </c>
      <c r="K64" s="336" t="s">
        <v>158</v>
      </c>
      <c r="L64" s="354">
        <v>35202</v>
      </c>
      <c r="M64" s="354" t="s">
        <v>69</v>
      </c>
      <c r="N64" s="522" t="s">
        <v>3118</v>
      </c>
      <c r="O64" s="378" t="s">
        <v>1597</v>
      </c>
      <c r="P64" s="526" t="str">
        <f t="shared" si="5"/>
        <v>（私立）</v>
      </c>
      <c r="Q64" s="527" t="s">
        <v>82</v>
      </c>
      <c r="R64" s="516"/>
    </row>
    <row r="65" spans="1:19" s="250" customFormat="1" ht="42" customHeight="1" x14ac:dyDescent="0.2">
      <c r="A65" s="293" t="s">
        <v>1575</v>
      </c>
      <c r="B65" s="295" t="s">
        <v>1332</v>
      </c>
      <c r="C65" s="295" t="s">
        <v>1333</v>
      </c>
      <c r="D65" s="295" t="s">
        <v>2548</v>
      </c>
      <c r="E65" s="522" t="str">
        <f t="shared" si="6"/>
        <v>宇部市明神町1丁目11番2号</v>
      </c>
      <c r="F65" s="296" t="s">
        <v>1334</v>
      </c>
      <c r="G65" s="297">
        <v>43709</v>
      </c>
      <c r="H65" s="304">
        <v>10</v>
      </c>
      <c r="I65" s="296" t="s">
        <v>1335</v>
      </c>
      <c r="J65" s="524" t="s">
        <v>268</v>
      </c>
      <c r="K65" s="336" t="s">
        <v>158</v>
      </c>
      <c r="L65" s="522">
        <v>35202</v>
      </c>
      <c r="M65" s="522" t="s">
        <v>69</v>
      </c>
      <c r="N65" s="522" t="s">
        <v>3084</v>
      </c>
      <c r="O65" s="522" t="s">
        <v>1336</v>
      </c>
      <c r="P65" s="526" t="str">
        <f t="shared" si="5"/>
        <v>（私立）</v>
      </c>
      <c r="Q65" s="527" t="s">
        <v>82</v>
      </c>
      <c r="R65" s="516"/>
    </row>
    <row r="66" spans="1:19" s="250" customFormat="1" ht="42" customHeight="1" x14ac:dyDescent="0.2">
      <c r="A66" s="293" t="s">
        <v>1925</v>
      </c>
      <c r="B66" s="295" t="s">
        <v>1598</v>
      </c>
      <c r="C66" s="295" t="s">
        <v>1599</v>
      </c>
      <c r="D66" s="295" t="s">
        <v>2319</v>
      </c>
      <c r="E66" s="522" t="str">
        <f t="shared" si="6"/>
        <v>宇部市大字西岐波5345番地</v>
      </c>
      <c r="F66" s="296" t="s">
        <v>1926</v>
      </c>
      <c r="G66" s="297">
        <v>43922</v>
      </c>
      <c r="H66" s="304">
        <v>20</v>
      </c>
      <c r="I66" s="296" t="s">
        <v>1927</v>
      </c>
      <c r="J66" s="524"/>
      <c r="K66" s="336" t="s">
        <v>158</v>
      </c>
      <c r="L66" s="522">
        <v>35202</v>
      </c>
      <c r="M66" s="522" t="s">
        <v>69</v>
      </c>
      <c r="N66" s="522" t="s">
        <v>3300</v>
      </c>
      <c r="O66" s="522" t="s">
        <v>1928</v>
      </c>
      <c r="P66" s="526" t="str">
        <f t="shared" si="5"/>
        <v>（私立）</v>
      </c>
      <c r="Q66" s="527" t="s">
        <v>82</v>
      </c>
      <c r="R66" s="516"/>
    </row>
    <row r="67" spans="1:19" s="250" customFormat="1" ht="42" customHeight="1" x14ac:dyDescent="0.2">
      <c r="A67" s="489" t="s">
        <v>2320</v>
      </c>
      <c r="B67" s="521" t="s">
        <v>2321</v>
      </c>
      <c r="C67" s="521" t="s">
        <v>2322</v>
      </c>
      <c r="D67" s="521" t="s">
        <v>2323</v>
      </c>
      <c r="E67" s="522" t="str">
        <f>M67&amp;N67</f>
        <v>宇部市西本町二丁目11番地13</v>
      </c>
      <c r="F67" s="522" t="s">
        <v>2550</v>
      </c>
      <c r="G67" s="523">
        <v>44440</v>
      </c>
      <c r="H67" s="290">
        <v>20</v>
      </c>
      <c r="I67" s="522" t="s">
        <v>2324</v>
      </c>
      <c r="J67" s="513"/>
      <c r="K67" s="336" t="s">
        <v>158</v>
      </c>
      <c r="L67" s="522">
        <v>35202</v>
      </c>
      <c r="M67" s="522" t="s">
        <v>883</v>
      </c>
      <c r="N67" s="522" t="s">
        <v>2787</v>
      </c>
      <c r="O67" s="378" t="s">
        <v>2325</v>
      </c>
      <c r="P67" s="526" t="str">
        <f t="shared" si="5"/>
        <v>（私立）</v>
      </c>
      <c r="Q67" s="527" t="s">
        <v>82</v>
      </c>
      <c r="R67" s="516"/>
    </row>
    <row r="68" spans="1:19" s="250" customFormat="1" ht="36" x14ac:dyDescent="0.2">
      <c r="A68" s="489" t="s">
        <v>2326</v>
      </c>
      <c r="B68" s="521" t="s">
        <v>1074</v>
      </c>
      <c r="C68" s="521" t="s">
        <v>1768</v>
      </c>
      <c r="D68" s="521" t="s">
        <v>2327</v>
      </c>
      <c r="E68" s="522" t="str">
        <f t="shared" si="6"/>
        <v>宇部市東岐波4004-2</v>
      </c>
      <c r="F68" s="522" t="s">
        <v>1590</v>
      </c>
      <c r="G68" s="523">
        <v>44652</v>
      </c>
      <c r="H68" s="290">
        <v>20</v>
      </c>
      <c r="I68" s="522" t="s">
        <v>1591</v>
      </c>
      <c r="J68" s="513"/>
      <c r="K68" s="336" t="s">
        <v>158</v>
      </c>
      <c r="L68" s="522">
        <v>35202</v>
      </c>
      <c r="M68" s="522" t="s">
        <v>883</v>
      </c>
      <c r="N68" s="522" t="s">
        <v>3301</v>
      </c>
      <c r="O68" s="378" t="s">
        <v>2328</v>
      </c>
      <c r="P68" s="526" t="str">
        <f t="shared" si="5"/>
        <v>（私立）</v>
      </c>
      <c r="Q68" s="527" t="s">
        <v>135</v>
      </c>
      <c r="R68" s="516"/>
    </row>
    <row r="69" spans="1:19" s="250" customFormat="1" ht="42" customHeight="1" x14ac:dyDescent="0.2">
      <c r="A69" s="489" t="s">
        <v>3302</v>
      </c>
      <c r="B69" s="521" t="s">
        <v>3303</v>
      </c>
      <c r="C69" s="521" t="s">
        <v>2788</v>
      </c>
      <c r="D69" s="521" t="s">
        <v>2789</v>
      </c>
      <c r="E69" s="522" t="str">
        <f t="shared" si="6"/>
        <v>宇部市上宇部2432-10</v>
      </c>
      <c r="F69" s="522" t="s">
        <v>3304</v>
      </c>
      <c r="G69" s="523">
        <v>45078</v>
      </c>
      <c r="H69" s="290">
        <v>20</v>
      </c>
      <c r="I69" s="522" t="s">
        <v>3305</v>
      </c>
      <c r="J69" s="513"/>
      <c r="K69" s="336" t="s">
        <v>1069</v>
      </c>
      <c r="L69" s="522">
        <v>35202</v>
      </c>
      <c r="M69" s="522" t="s">
        <v>111</v>
      </c>
      <c r="N69" s="522" t="s">
        <v>2790</v>
      </c>
      <c r="O69" s="378" t="s">
        <v>3306</v>
      </c>
      <c r="P69" s="526" t="str">
        <f t="shared" si="5"/>
        <v>（私立）</v>
      </c>
      <c r="Q69" s="527" t="s">
        <v>1071</v>
      </c>
      <c r="R69" s="516"/>
    </row>
    <row r="70" spans="1:19" s="250" customFormat="1" ht="42" customHeight="1" x14ac:dyDescent="0.2">
      <c r="A70" s="489" t="s">
        <v>3790</v>
      </c>
      <c r="B70" s="521" t="s">
        <v>3791</v>
      </c>
      <c r="C70" s="521" t="s">
        <v>3792</v>
      </c>
      <c r="D70" s="521" t="s">
        <v>3793</v>
      </c>
      <c r="E70" s="522" t="str">
        <f t="shared" si="6"/>
        <v>宇部市際波213-20</v>
      </c>
      <c r="F70" s="522" t="s">
        <v>3794</v>
      </c>
      <c r="G70" s="523">
        <v>45658</v>
      </c>
      <c r="H70" s="290">
        <v>20</v>
      </c>
      <c r="I70" s="522" t="s">
        <v>3797</v>
      </c>
      <c r="J70" s="513"/>
      <c r="K70" s="336" t="s">
        <v>1069</v>
      </c>
      <c r="L70" s="522">
        <v>35202</v>
      </c>
      <c r="M70" s="522" t="s">
        <v>111</v>
      </c>
      <c r="N70" s="522" t="s">
        <v>3795</v>
      </c>
      <c r="O70" s="378" t="s">
        <v>3796</v>
      </c>
      <c r="P70" s="526" t="str">
        <f t="shared" ref="P70" si="8">IF(Q70="","",IF(OR(Q70="国",Q70="県",Q70="市町",Q70="組合その他"),"（公立）","（私立）"))</f>
        <v>（私立）</v>
      </c>
      <c r="Q70" s="527" t="s">
        <v>1071</v>
      </c>
      <c r="R70" s="516"/>
    </row>
    <row r="71" spans="1:19" s="509" customFormat="1" ht="42" customHeight="1" x14ac:dyDescent="0.2">
      <c r="A71" s="489" t="s">
        <v>4043</v>
      </c>
      <c r="B71" s="521" t="s">
        <v>4044</v>
      </c>
      <c r="C71" s="521" t="s">
        <v>4045</v>
      </c>
      <c r="D71" s="521" t="s">
        <v>4046</v>
      </c>
      <c r="E71" s="522" t="s">
        <v>4047</v>
      </c>
      <c r="F71" s="522" t="s">
        <v>4048</v>
      </c>
      <c r="G71" s="523">
        <v>45748</v>
      </c>
      <c r="H71" s="290">
        <v>10</v>
      </c>
      <c r="I71" s="522" t="s">
        <v>4049</v>
      </c>
      <c r="J71" s="524" t="s">
        <v>385</v>
      </c>
      <c r="K71" s="336" t="s">
        <v>1069</v>
      </c>
      <c r="L71" s="522">
        <v>35202</v>
      </c>
      <c r="M71" s="522" t="s">
        <v>111</v>
      </c>
      <c r="N71" s="522" t="s">
        <v>4050</v>
      </c>
      <c r="O71" s="378" t="s">
        <v>4051</v>
      </c>
      <c r="P71" s="526" t="s">
        <v>890</v>
      </c>
      <c r="Q71" s="527" t="s">
        <v>1071</v>
      </c>
      <c r="R71" s="516"/>
      <c r="S71" s="510"/>
    </row>
    <row r="72" spans="1:19" s="250" customFormat="1" ht="48" x14ac:dyDescent="0.2">
      <c r="A72" s="489" t="s">
        <v>580</v>
      </c>
      <c r="B72" s="521" t="s">
        <v>121</v>
      </c>
      <c r="C72" s="521" t="s">
        <v>2551</v>
      </c>
      <c r="D72" s="521" t="s">
        <v>3852</v>
      </c>
      <c r="E72" s="522" t="str">
        <f t="shared" si="6"/>
        <v>山口市下竪小路103番地3</v>
      </c>
      <c r="F72" s="522" t="s">
        <v>1930</v>
      </c>
      <c r="G72" s="523">
        <v>39173</v>
      </c>
      <c r="H72" s="302">
        <v>20</v>
      </c>
      <c r="I72" s="522" t="s">
        <v>1931</v>
      </c>
      <c r="J72" s="524"/>
      <c r="K72" s="336" t="s">
        <v>158</v>
      </c>
      <c r="L72" s="522">
        <v>35203</v>
      </c>
      <c r="M72" s="522" t="s">
        <v>110</v>
      </c>
      <c r="N72" s="522" t="s">
        <v>3307</v>
      </c>
      <c r="O72" s="378" t="s">
        <v>163</v>
      </c>
      <c r="P72" s="526" t="str">
        <f t="shared" si="5"/>
        <v>（私立）</v>
      </c>
      <c r="Q72" s="527" t="s">
        <v>135</v>
      </c>
      <c r="R72" s="516"/>
    </row>
    <row r="73" spans="1:19" s="250" customFormat="1" ht="36" x14ac:dyDescent="0.2">
      <c r="A73" s="489" t="s">
        <v>1550</v>
      </c>
      <c r="B73" s="521" t="s">
        <v>631</v>
      </c>
      <c r="C73" s="521" t="s">
        <v>933</v>
      </c>
      <c r="D73" s="486" t="s">
        <v>1689</v>
      </c>
      <c r="E73" s="522" t="str">
        <f t="shared" si="6"/>
        <v>山口市小郡若草町3番5号</v>
      </c>
      <c r="F73" s="522" t="s">
        <v>519</v>
      </c>
      <c r="G73" s="523">
        <v>39508</v>
      </c>
      <c r="H73" s="302">
        <v>34</v>
      </c>
      <c r="I73" s="522" t="s">
        <v>755</v>
      </c>
      <c r="J73" s="524" t="s">
        <v>268</v>
      </c>
      <c r="K73" s="336" t="s">
        <v>158</v>
      </c>
      <c r="L73" s="522">
        <v>35203</v>
      </c>
      <c r="M73" s="522" t="s">
        <v>110</v>
      </c>
      <c r="N73" s="522" t="s">
        <v>3308</v>
      </c>
      <c r="O73" s="378" t="s">
        <v>1552</v>
      </c>
      <c r="P73" s="526" t="str">
        <f t="shared" si="5"/>
        <v>（私立）</v>
      </c>
      <c r="Q73" s="527" t="s">
        <v>82</v>
      </c>
      <c r="R73" s="516"/>
    </row>
    <row r="74" spans="1:19" s="252" customFormat="1" ht="42" customHeight="1" x14ac:dyDescent="0.2">
      <c r="A74" s="489" t="s">
        <v>1600</v>
      </c>
      <c r="B74" s="521" t="s">
        <v>1601</v>
      </c>
      <c r="C74" s="521" t="s">
        <v>1602</v>
      </c>
      <c r="D74" s="521" t="s">
        <v>4117</v>
      </c>
      <c r="E74" s="522" t="str">
        <f t="shared" si="6"/>
        <v>山口市秋穂東6031番地1</v>
      </c>
      <c r="F74" s="522" t="s">
        <v>558</v>
      </c>
      <c r="G74" s="523">
        <v>39539</v>
      </c>
      <c r="H74" s="302">
        <v>20</v>
      </c>
      <c r="I74" s="522" t="s">
        <v>781</v>
      </c>
      <c r="J74" s="524"/>
      <c r="K74" s="336" t="s">
        <v>158</v>
      </c>
      <c r="L74" s="522">
        <v>35203</v>
      </c>
      <c r="M74" s="522" t="s">
        <v>110</v>
      </c>
      <c r="N74" s="522" t="s">
        <v>3309</v>
      </c>
      <c r="O74" s="378" t="s">
        <v>1603</v>
      </c>
      <c r="P74" s="526" t="str">
        <f t="shared" si="5"/>
        <v>（私立）</v>
      </c>
      <c r="Q74" s="527" t="s">
        <v>82</v>
      </c>
      <c r="R74" s="209"/>
      <c r="S74" s="250"/>
    </row>
    <row r="75" spans="1:19" s="252" customFormat="1" ht="59.5" customHeight="1" x14ac:dyDescent="0.2">
      <c r="A75" s="489" t="s">
        <v>1932</v>
      </c>
      <c r="B75" s="521" t="s">
        <v>1933</v>
      </c>
      <c r="C75" s="521" t="s">
        <v>1934</v>
      </c>
      <c r="D75" s="521" t="s">
        <v>1935</v>
      </c>
      <c r="E75" s="522" t="str">
        <f t="shared" si="6"/>
        <v>山口市朝田941番地1</v>
      </c>
      <c r="F75" s="522" t="s">
        <v>461</v>
      </c>
      <c r="G75" s="523">
        <v>39539</v>
      </c>
      <c r="H75" s="302">
        <v>30</v>
      </c>
      <c r="I75" s="522" t="s">
        <v>782</v>
      </c>
      <c r="J75" s="524"/>
      <c r="K75" s="336" t="s">
        <v>158</v>
      </c>
      <c r="L75" s="522">
        <v>35203</v>
      </c>
      <c r="M75" s="522" t="s">
        <v>110</v>
      </c>
      <c r="N75" s="522" t="s">
        <v>3310</v>
      </c>
      <c r="O75" s="378" t="s">
        <v>1936</v>
      </c>
      <c r="P75" s="526" t="str">
        <f t="shared" si="5"/>
        <v>（私立）</v>
      </c>
      <c r="Q75" s="527" t="s">
        <v>82</v>
      </c>
      <c r="R75" s="209"/>
      <c r="S75" s="250"/>
    </row>
    <row r="76" spans="1:19" s="252" customFormat="1" ht="36" x14ac:dyDescent="0.2">
      <c r="A76" s="489" t="s">
        <v>1604</v>
      </c>
      <c r="B76" s="521" t="s">
        <v>1605</v>
      </c>
      <c r="C76" s="521" t="s">
        <v>1606</v>
      </c>
      <c r="D76" s="521" t="s">
        <v>1607</v>
      </c>
      <c r="E76" s="522" t="str">
        <f t="shared" si="6"/>
        <v>山口市平井952番地10</v>
      </c>
      <c r="F76" s="522" t="s">
        <v>559</v>
      </c>
      <c r="G76" s="523">
        <v>39539</v>
      </c>
      <c r="H76" s="302">
        <v>20</v>
      </c>
      <c r="I76" s="522" t="s">
        <v>783</v>
      </c>
      <c r="J76" s="524"/>
      <c r="K76" s="336" t="s">
        <v>158</v>
      </c>
      <c r="L76" s="522">
        <v>35203</v>
      </c>
      <c r="M76" s="522" t="s">
        <v>110</v>
      </c>
      <c r="N76" s="522" t="s">
        <v>3311</v>
      </c>
      <c r="O76" s="378" t="s">
        <v>1608</v>
      </c>
      <c r="P76" s="526" t="str">
        <f t="shared" si="5"/>
        <v>（私立）</v>
      </c>
      <c r="Q76" s="527" t="s">
        <v>80</v>
      </c>
      <c r="R76" s="209"/>
      <c r="S76" s="250"/>
    </row>
    <row r="77" spans="1:19" s="252" customFormat="1" ht="42" customHeight="1" x14ac:dyDescent="0.2">
      <c r="A77" s="489" t="s">
        <v>1609</v>
      </c>
      <c r="B77" s="521" t="s">
        <v>1610</v>
      </c>
      <c r="C77" s="521" t="s">
        <v>259</v>
      </c>
      <c r="D77" s="521" t="s">
        <v>1347</v>
      </c>
      <c r="E77" s="522" t="str">
        <f t="shared" si="6"/>
        <v>山口市鋳銭司3350番地</v>
      </c>
      <c r="F77" s="522" t="s">
        <v>458</v>
      </c>
      <c r="G77" s="523">
        <v>39539</v>
      </c>
      <c r="H77" s="302">
        <v>24</v>
      </c>
      <c r="I77" s="522" t="s">
        <v>784</v>
      </c>
      <c r="J77" s="524"/>
      <c r="K77" s="336" t="s">
        <v>158</v>
      </c>
      <c r="L77" s="522">
        <v>35203</v>
      </c>
      <c r="M77" s="522" t="s">
        <v>110</v>
      </c>
      <c r="N77" s="522" t="s">
        <v>3312</v>
      </c>
      <c r="O77" s="378" t="s">
        <v>1611</v>
      </c>
      <c r="P77" s="526" t="str">
        <f t="shared" si="5"/>
        <v>（私立）</v>
      </c>
      <c r="Q77" s="527" t="s">
        <v>80</v>
      </c>
      <c r="R77" s="209"/>
      <c r="S77" s="250"/>
    </row>
    <row r="78" spans="1:19" s="252" customFormat="1" ht="48" x14ac:dyDescent="0.2">
      <c r="A78" s="489" t="s">
        <v>769</v>
      </c>
      <c r="B78" s="521" t="s">
        <v>1937</v>
      </c>
      <c r="C78" s="521" t="s">
        <v>770</v>
      </c>
      <c r="D78" s="521" t="s">
        <v>2791</v>
      </c>
      <c r="E78" s="522" t="str">
        <f t="shared" si="6"/>
        <v>山口市宮野下1277番地</v>
      </c>
      <c r="F78" s="522" t="s">
        <v>1938</v>
      </c>
      <c r="G78" s="523">
        <v>39904</v>
      </c>
      <c r="H78" s="302">
        <v>20</v>
      </c>
      <c r="I78" s="522" t="s">
        <v>1939</v>
      </c>
      <c r="J78" s="524"/>
      <c r="K78" s="336" t="s">
        <v>158</v>
      </c>
      <c r="L78" s="522">
        <v>35203</v>
      </c>
      <c r="M78" s="522" t="s">
        <v>110</v>
      </c>
      <c r="N78" s="522" t="s">
        <v>3313</v>
      </c>
      <c r="O78" s="378" t="s">
        <v>1940</v>
      </c>
      <c r="P78" s="526" t="str">
        <f t="shared" si="5"/>
        <v>（私立）</v>
      </c>
      <c r="Q78" s="527" t="s">
        <v>82</v>
      </c>
      <c r="R78" s="209"/>
      <c r="S78" s="250"/>
    </row>
    <row r="79" spans="1:19" s="252" customFormat="1" ht="42" customHeight="1" x14ac:dyDescent="0.2">
      <c r="A79" s="489" t="s">
        <v>425</v>
      </c>
      <c r="B79" s="521" t="s">
        <v>627</v>
      </c>
      <c r="C79" s="521" t="s">
        <v>628</v>
      </c>
      <c r="D79" s="521" t="s">
        <v>959</v>
      </c>
      <c r="E79" s="522" t="str">
        <f t="shared" si="6"/>
        <v>山口市下小鯖松茸尾原1359-3</v>
      </c>
      <c r="F79" s="522" t="s">
        <v>457</v>
      </c>
      <c r="G79" s="523">
        <v>39904</v>
      </c>
      <c r="H79" s="290">
        <v>45</v>
      </c>
      <c r="I79" s="522" t="s">
        <v>679</v>
      </c>
      <c r="J79" s="524" t="s">
        <v>268</v>
      </c>
      <c r="K79" s="336" t="s">
        <v>158</v>
      </c>
      <c r="L79" s="522">
        <v>35203</v>
      </c>
      <c r="M79" s="522" t="s">
        <v>148</v>
      </c>
      <c r="N79" s="522" t="s">
        <v>730</v>
      </c>
      <c r="O79" s="378" t="s">
        <v>1440</v>
      </c>
      <c r="P79" s="526" t="str">
        <f t="shared" si="5"/>
        <v>（私立）</v>
      </c>
      <c r="Q79" s="527" t="s">
        <v>80</v>
      </c>
      <c r="R79" s="209"/>
      <c r="S79" s="250"/>
    </row>
    <row r="80" spans="1:19" s="250" customFormat="1" ht="50" customHeight="1" x14ac:dyDescent="0.2">
      <c r="A80" s="489" t="s">
        <v>581</v>
      </c>
      <c r="B80" s="521" t="s">
        <v>846</v>
      </c>
      <c r="C80" s="521" t="s">
        <v>847</v>
      </c>
      <c r="D80" s="521" t="s">
        <v>236</v>
      </c>
      <c r="E80" s="522" t="str">
        <f t="shared" si="6"/>
        <v>山口市大内御堀3953番地15</v>
      </c>
      <c r="F80" s="522" t="s">
        <v>530</v>
      </c>
      <c r="G80" s="523">
        <v>40269</v>
      </c>
      <c r="H80" s="290">
        <v>20</v>
      </c>
      <c r="I80" s="522" t="s">
        <v>538</v>
      </c>
      <c r="J80" s="524" t="s">
        <v>268</v>
      </c>
      <c r="K80" s="336" t="s">
        <v>158</v>
      </c>
      <c r="L80" s="522">
        <v>35203</v>
      </c>
      <c r="M80" s="522" t="s">
        <v>148</v>
      </c>
      <c r="N80" s="522" t="s">
        <v>3314</v>
      </c>
      <c r="O80" s="378" t="s">
        <v>1301</v>
      </c>
      <c r="P80" s="526" t="str">
        <f t="shared" si="5"/>
        <v>（私立）</v>
      </c>
      <c r="Q80" s="527" t="s">
        <v>181</v>
      </c>
      <c r="R80" s="516"/>
    </row>
    <row r="81" spans="1:18" s="250" customFormat="1" ht="42" customHeight="1" x14ac:dyDescent="0.2">
      <c r="A81" s="489" t="s">
        <v>150</v>
      </c>
      <c r="B81" s="521" t="s">
        <v>185</v>
      </c>
      <c r="C81" s="521" t="s">
        <v>186</v>
      </c>
      <c r="D81" s="521" t="s">
        <v>944</v>
      </c>
      <c r="E81" s="522" t="str">
        <f t="shared" si="6"/>
        <v>山口市小郡大正町8番6号</v>
      </c>
      <c r="F81" s="522" t="s">
        <v>2329</v>
      </c>
      <c r="G81" s="523">
        <v>40483</v>
      </c>
      <c r="H81" s="290">
        <v>20</v>
      </c>
      <c r="I81" s="522" t="s">
        <v>754</v>
      </c>
      <c r="J81" s="524"/>
      <c r="K81" s="336" t="s">
        <v>158</v>
      </c>
      <c r="L81" s="522">
        <v>35203</v>
      </c>
      <c r="M81" s="522" t="s">
        <v>1436</v>
      </c>
      <c r="N81" s="522" t="s">
        <v>3315</v>
      </c>
      <c r="O81" s="378" t="s">
        <v>1612</v>
      </c>
      <c r="P81" s="526" t="str">
        <f t="shared" si="5"/>
        <v>（私立）</v>
      </c>
      <c r="Q81" s="352" t="s">
        <v>82</v>
      </c>
      <c r="R81" s="516"/>
    </row>
    <row r="82" spans="1:18" s="250" customFormat="1" ht="42" customHeight="1" x14ac:dyDescent="0.2">
      <c r="A82" s="489" t="s">
        <v>582</v>
      </c>
      <c r="B82" s="521" t="s">
        <v>620</v>
      </c>
      <c r="C82" s="521" t="s">
        <v>1432</v>
      </c>
      <c r="D82" s="521" t="s">
        <v>653</v>
      </c>
      <c r="E82" s="522" t="str">
        <f t="shared" si="6"/>
        <v>山口市仁保中郷53番地1</v>
      </c>
      <c r="F82" s="522" t="s">
        <v>451</v>
      </c>
      <c r="G82" s="523">
        <v>40634</v>
      </c>
      <c r="H82" s="290">
        <v>15</v>
      </c>
      <c r="I82" s="522" t="s">
        <v>958</v>
      </c>
      <c r="J82" s="524" t="s">
        <v>268</v>
      </c>
      <c r="K82" s="336" t="s">
        <v>158</v>
      </c>
      <c r="L82" s="522">
        <v>35203</v>
      </c>
      <c r="M82" s="522" t="s">
        <v>1436</v>
      </c>
      <c r="N82" s="522" t="s">
        <v>3316</v>
      </c>
      <c r="O82" s="378" t="s">
        <v>1433</v>
      </c>
      <c r="P82" s="526" t="str">
        <f t="shared" si="5"/>
        <v>（私立）</v>
      </c>
      <c r="Q82" s="352" t="s">
        <v>80</v>
      </c>
      <c r="R82" s="516"/>
    </row>
    <row r="83" spans="1:18" s="250" customFormat="1" ht="42" customHeight="1" x14ac:dyDescent="0.2">
      <c r="A83" s="489" t="s">
        <v>637</v>
      </c>
      <c r="B83" s="521" t="s">
        <v>257</v>
      </c>
      <c r="C83" s="521" t="s">
        <v>2227</v>
      </c>
      <c r="D83" s="521" t="s">
        <v>1026</v>
      </c>
      <c r="E83" s="522" t="str">
        <f t="shared" si="6"/>
        <v>山口市宮野上783</v>
      </c>
      <c r="F83" s="522" t="s">
        <v>456</v>
      </c>
      <c r="G83" s="523">
        <v>40634</v>
      </c>
      <c r="H83" s="290">
        <v>20</v>
      </c>
      <c r="I83" s="522" t="s">
        <v>785</v>
      </c>
      <c r="J83" s="524"/>
      <c r="K83" s="336" t="s">
        <v>158</v>
      </c>
      <c r="L83" s="522">
        <v>35203</v>
      </c>
      <c r="M83" s="522" t="s">
        <v>1436</v>
      </c>
      <c r="N83" s="522" t="s">
        <v>3317</v>
      </c>
      <c r="O83" s="378" t="s">
        <v>1941</v>
      </c>
      <c r="P83" s="526" t="str">
        <f t="shared" si="5"/>
        <v>（私立）</v>
      </c>
      <c r="Q83" s="352" t="s">
        <v>80</v>
      </c>
      <c r="R83" s="516"/>
    </row>
    <row r="84" spans="1:18" s="250" customFormat="1" ht="42" customHeight="1" x14ac:dyDescent="0.2">
      <c r="A84" s="489" t="s">
        <v>256</v>
      </c>
      <c r="B84" s="521" t="s">
        <v>257</v>
      </c>
      <c r="C84" s="521" t="s">
        <v>2226</v>
      </c>
      <c r="D84" s="521" t="s">
        <v>1026</v>
      </c>
      <c r="E84" s="522" t="str">
        <f t="shared" si="6"/>
        <v>山口市鋳銭司10812-1</v>
      </c>
      <c r="F84" s="522" t="s">
        <v>458</v>
      </c>
      <c r="G84" s="523">
        <v>40634</v>
      </c>
      <c r="H84" s="290">
        <v>20</v>
      </c>
      <c r="I84" s="522" t="s">
        <v>524</v>
      </c>
      <c r="J84" s="524" t="s">
        <v>268</v>
      </c>
      <c r="K84" s="336" t="s">
        <v>158</v>
      </c>
      <c r="L84" s="522">
        <v>35203</v>
      </c>
      <c r="M84" s="522" t="s">
        <v>1436</v>
      </c>
      <c r="N84" s="522" t="s">
        <v>2934</v>
      </c>
      <c r="O84" s="378" t="s">
        <v>1896</v>
      </c>
      <c r="P84" s="526" t="str">
        <f t="shared" si="5"/>
        <v>（私立）</v>
      </c>
      <c r="Q84" s="352" t="s">
        <v>80</v>
      </c>
      <c r="R84" s="516"/>
    </row>
    <row r="85" spans="1:18" s="250" customFormat="1" ht="42" customHeight="1" x14ac:dyDescent="0.2">
      <c r="A85" s="489" t="s">
        <v>276</v>
      </c>
      <c r="B85" s="521" t="s">
        <v>638</v>
      </c>
      <c r="C85" s="521" t="s">
        <v>3545</v>
      </c>
      <c r="D85" s="521" t="s">
        <v>854</v>
      </c>
      <c r="E85" s="522" t="str">
        <f t="shared" si="6"/>
        <v>山口市下小鯖2698番地1</v>
      </c>
      <c r="F85" s="522" t="s">
        <v>457</v>
      </c>
      <c r="G85" s="523">
        <v>40664</v>
      </c>
      <c r="H85" s="290">
        <v>30</v>
      </c>
      <c r="I85" s="522" t="s">
        <v>786</v>
      </c>
      <c r="J85" s="524"/>
      <c r="K85" s="336" t="s">
        <v>158</v>
      </c>
      <c r="L85" s="522">
        <v>35203</v>
      </c>
      <c r="M85" s="522" t="s">
        <v>1436</v>
      </c>
      <c r="N85" s="522" t="s">
        <v>3318</v>
      </c>
      <c r="O85" s="378" t="s">
        <v>1613</v>
      </c>
      <c r="P85" s="526" t="str">
        <f t="shared" si="5"/>
        <v>（私立）</v>
      </c>
      <c r="Q85" s="352" t="s">
        <v>82</v>
      </c>
      <c r="R85" s="516"/>
    </row>
    <row r="86" spans="1:18" s="250" customFormat="1" ht="36" x14ac:dyDescent="0.2">
      <c r="A86" s="489" t="s">
        <v>320</v>
      </c>
      <c r="B86" s="521" t="s">
        <v>621</v>
      </c>
      <c r="C86" s="521" t="s">
        <v>2330</v>
      </c>
      <c r="D86" s="521" t="s">
        <v>2331</v>
      </c>
      <c r="E86" s="522" t="str">
        <f t="shared" si="6"/>
        <v>山口市宮野上3342番地</v>
      </c>
      <c r="F86" s="522" t="s">
        <v>456</v>
      </c>
      <c r="G86" s="523">
        <v>41000</v>
      </c>
      <c r="H86" s="290">
        <v>20</v>
      </c>
      <c r="I86" s="522" t="s">
        <v>677</v>
      </c>
      <c r="J86" s="524"/>
      <c r="K86" s="336" t="s">
        <v>158</v>
      </c>
      <c r="L86" s="522">
        <v>35203</v>
      </c>
      <c r="M86" s="522" t="s">
        <v>1436</v>
      </c>
      <c r="N86" s="522" t="s">
        <v>3319</v>
      </c>
      <c r="O86" s="378" t="s">
        <v>1614</v>
      </c>
      <c r="P86" s="526" t="str">
        <f t="shared" si="5"/>
        <v>（私立）</v>
      </c>
      <c r="Q86" s="527" t="s">
        <v>80</v>
      </c>
      <c r="R86" s="516"/>
    </row>
    <row r="87" spans="1:18" s="250" customFormat="1" ht="42" customHeight="1" x14ac:dyDescent="0.2">
      <c r="A87" s="489" t="s">
        <v>1272</v>
      </c>
      <c r="B87" s="521" t="s">
        <v>280</v>
      </c>
      <c r="C87" s="521" t="s">
        <v>281</v>
      </c>
      <c r="D87" s="521" t="s">
        <v>903</v>
      </c>
      <c r="E87" s="522" t="str">
        <f t="shared" si="6"/>
        <v>山口市朝田三田地900番1</v>
      </c>
      <c r="F87" s="522" t="s">
        <v>461</v>
      </c>
      <c r="G87" s="523">
        <v>41091</v>
      </c>
      <c r="H87" s="302">
        <v>12</v>
      </c>
      <c r="I87" s="522" t="s">
        <v>682</v>
      </c>
      <c r="J87" s="524" t="s">
        <v>268</v>
      </c>
      <c r="K87" s="336" t="s">
        <v>158</v>
      </c>
      <c r="L87" s="522">
        <v>35203</v>
      </c>
      <c r="M87" s="522" t="s">
        <v>223</v>
      </c>
      <c r="N87" s="522" t="s">
        <v>3320</v>
      </c>
      <c r="O87" s="378" t="s">
        <v>1441</v>
      </c>
      <c r="P87" s="526" t="str">
        <f t="shared" si="5"/>
        <v>（私立）</v>
      </c>
      <c r="Q87" s="527" t="s">
        <v>80</v>
      </c>
      <c r="R87" s="516"/>
    </row>
    <row r="88" spans="1:18" s="250" customFormat="1" ht="42" customHeight="1" x14ac:dyDescent="0.2">
      <c r="A88" s="489" t="s">
        <v>2632</v>
      </c>
      <c r="B88" s="521" t="s">
        <v>859</v>
      </c>
      <c r="C88" s="521" t="s">
        <v>860</v>
      </c>
      <c r="D88" s="521" t="s">
        <v>1345</v>
      </c>
      <c r="E88" s="522" t="str">
        <f>M88&amp;N88</f>
        <v>山口市小郡平成町1-18</v>
      </c>
      <c r="F88" s="522" t="s">
        <v>2782</v>
      </c>
      <c r="G88" s="523">
        <v>42461</v>
      </c>
      <c r="H88" s="290">
        <v>14</v>
      </c>
      <c r="I88" s="522" t="s">
        <v>2783</v>
      </c>
      <c r="J88" s="524" t="s">
        <v>268</v>
      </c>
      <c r="K88" s="336" t="s">
        <v>158</v>
      </c>
      <c r="L88" s="522">
        <v>35203</v>
      </c>
      <c r="M88" s="522" t="s">
        <v>148</v>
      </c>
      <c r="N88" s="522" t="s">
        <v>2946</v>
      </c>
      <c r="O88" s="522" t="s">
        <v>2518</v>
      </c>
      <c r="P88" s="526" t="str">
        <f t="shared" si="5"/>
        <v>（私立）</v>
      </c>
      <c r="Q88" s="527" t="s">
        <v>80</v>
      </c>
      <c r="R88" s="516"/>
    </row>
    <row r="89" spans="1:18" s="250" customFormat="1" ht="42" customHeight="1" x14ac:dyDescent="0.2">
      <c r="A89" s="489" t="s">
        <v>1903</v>
      </c>
      <c r="B89" s="521" t="s">
        <v>391</v>
      </c>
      <c r="C89" s="521" t="s">
        <v>222</v>
      </c>
      <c r="D89" s="521" t="s">
        <v>2491</v>
      </c>
      <c r="E89" s="522" t="str">
        <f t="shared" si="6"/>
        <v>山口市宮島町5番26号</v>
      </c>
      <c r="F89" s="522" t="s">
        <v>1904</v>
      </c>
      <c r="G89" s="523">
        <v>42887</v>
      </c>
      <c r="H89" s="290">
        <v>20</v>
      </c>
      <c r="I89" s="522" t="s">
        <v>2235</v>
      </c>
      <c r="J89" s="524"/>
      <c r="K89" s="336" t="s">
        <v>158</v>
      </c>
      <c r="L89" s="522">
        <v>35203</v>
      </c>
      <c r="M89" s="522" t="s">
        <v>148</v>
      </c>
      <c r="N89" s="522" t="s">
        <v>3321</v>
      </c>
      <c r="O89" s="378" t="s">
        <v>1905</v>
      </c>
      <c r="P89" s="526" t="str">
        <f t="shared" si="5"/>
        <v>（私立）</v>
      </c>
      <c r="Q89" s="527" t="s">
        <v>80</v>
      </c>
      <c r="R89" s="516"/>
    </row>
    <row r="90" spans="1:18" s="250" customFormat="1" ht="42" customHeight="1" x14ac:dyDescent="0.2">
      <c r="A90" s="489" t="s">
        <v>1615</v>
      </c>
      <c r="B90" s="521" t="s">
        <v>1308</v>
      </c>
      <c r="C90" s="521" t="s">
        <v>1309</v>
      </c>
      <c r="D90" s="521" t="s">
        <v>1310</v>
      </c>
      <c r="E90" s="522" t="str">
        <f t="shared" si="6"/>
        <v>山口市吉田2340-3</v>
      </c>
      <c r="F90" s="522" t="s">
        <v>1616</v>
      </c>
      <c r="G90" s="523">
        <v>43313</v>
      </c>
      <c r="H90" s="302">
        <v>20</v>
      </c>
      <c r="I90" s="522" t="s">
        <v>1617</v>
      </c>
      <c r="J90" s="524"/>
      <c r="K90" s="336" t="s">
        <v>158</v>
      </c>
      <c r="L90" s="522">
        <v>35203</v>
      </c>
      <c r="M90" s="522" t="s">
        <v>223</v>
      </c>
      <c r="N90" s="522" t="s">
        <v>3749</v>
      </c>
      <c r="O90" s="378" t="s">
        <v>1618</v>
      </c>
      <c r="P90" s="526" t="str">
        <f t="shared" si="5"/>
        <v>（私立）</v>
      </c>
      <c r="Q90" s="352" t="s">
        <v>82</v>
      </c>
      <c r="R90" s="516"/>
    </row>
    <row r="91" spans="1:18" s="250" customFormat="1" ht="42" customHeight="1" x14ac:dyDescent="0.2">
      <c r="A91" s="489" t="s">
        <v>3816</v>
      </c>
      <c r="B91" s="521" t="s">
        <v>1554</v>
      </c>
      <c r="C91" s="521" t="s">
        <v>1555</v>
      </c>
      <c r="D91" s="521" t="s">
        <v>2315</v>
      </c>
      <c r="E91" s="522" t="str">
        <f t="shared" si="6"/>
        <v>山口市平井816-12</v>
      </c>
      <c r="F91" s="522" t="s">
        <v>1721</v>
      </c>
      <c r="G91" s="523">
        <v>43647</v>
      </c>
      <c r="H91" s="302">
        <v>14</v>
      </c>
      <c r="I91" s="522" t="s">
        <v>2552</v>
      </c>
      <c r="J91" s="524" t="s">
        <v>268</v>
      </c>
      <c r="K91" s="336" t="s">
        <v>158</v>
      </c>
      <c r="L91" s="522">
        <v>35203</v>
      </c>
      <c r="M91" s="522" t="s">
        <v>223</v>
      </c>
      <c r="N91" s="522" t="s">
        <v>3322</v>
      </c>
      <c r="O91" s="378" t="s">
        <v>3817</v>
      </c>
      <c r="P91" s="526" t="str">
        <f t="shared" si="5"/>
        <v>（私立）</v>
      </c>
      <c r="Q91" s="527" t="s">
        <v>82</v>
      </c>
      <c r="R91" s="516"/>
    </row>
    <row r="92" spans="1:18" s="250" customFormat="1" ht="42" customHeight="1" x14ac:dyDescent="0.2">
      <c r="A92" s="489" t="s">
        <v>1943</v>
      </c>
      <c r="B92" s="521" t="s">
        <v>1944</v>
      </c>
      <c r="C92" s="521" t="s">
        <v>1945</v>
      </c>
      <c r="D92" s="521" t="s">
        <v>3744</v>
      </c>
      <c r="E92" s="522" t="str">
        <f t="shared" si="6"/>
        <v>山口市秋穂二島3838番地</v>
      </c>
      <c r="F92" s="522" t="s">
        <v>1946</v>
      </c>
      <c r="G92" s="523">
        <v>43952</v>
      </c>
      <c r="H92" s="302">
        <v>20</v>
      </c>
      <c r="I92" s="522" t="s">
        <v>3745</v>
      </c>
      <c r="J92" s="524"/>
      <c r="K92" s="336" t="s">
        <v>158</v>
      </c>
      <c r="L92" s="522">
        <v>35203</v>
      </c>
      <c r="M92" s="522" t="s">
        <v>223</v>
      </c>
      <c r="N92" s="522" t="s">
        <v>3323</v>
      </c>
      <c r="O92" s="378" t="s">
        <v>1947</v>
      </c>
      <c r="P92" s="526" t="str">
        <f t="shared" si="5"/>
        <v>（私立）</v>
      </c>
      <c r="Q92" s="352" t="s">
        <v>82</v>
      </c>
      <c r="R92" s="516"/>
    </row>
    <row r="93" spans="1:18" s="250" customFormat="1" ht="42" customHeight="1" x14ac:dyDescent="0.2">
      <c r="A93" s="489" t="s">
        <v>865</v>
      </c>
      <c r="B93" s="521" t="s">
        <v>1908</v>
      </c>
      <c r="C93" s="521" t="s">
        <v>2553</v>
      </c>
      <c r="D93" s="521" t="s">
        <v>1909</v>
      </c>
      <c r="E93" s="522" t="str">
        <f t="shared" si="6"/>
        <v>山口市小郡新町4丁目10番20号</v>
      </c>
      <c r="F93" s="522" t="s">
        <v>1942</v>
      </c>
      <c r="G93" s="523">
        <v>44013</v>
      </c>
      <c r="H93" s="302">
        <v>20</v>
      </c>
      <c r="I93" s="522" t="s">
        <v>1948</v>
      </c>
      <c r="J93" s="513"/>
      <c r="K93" s="336" t="s">
        <v>158</v>
      </c>
      <c r="L93" s="522">
        <v>35204</v>
      </c>
      <c r="M93" s="522" t="s">
        <v>223</v>
      </c>
      <c r="N93" s="522" t="s">
        <v>3324</v>
      </c>
      <c r="O93" s="378" t="s">
        <v>1949</v>
      </c>
      <c r="P93" s="526" t="str">
        <f t="shared" si="5"/>
        <v>（私立）</v>
      </c>
      <c r="Q93" s="352" t="s">
        <v>82</v>
      </c>
      <c r="R93" s="516"/>
    </row>
    <row r="94" spans="1:18" s="250" customFormat="1" ht="42" customHeight="1" x14ac:dyDescent="0.2">
      <c r="A94" s="489" t="s">
        <v>3383</v>
      </c>
      <c r="B94" s="521" t="s">
        <v>1915</v>
      </c>
      <c r="C94" s="521" t="s">
        <v>1916</v>
      </c>
      <c r="D94" s="521" t="s">
        <v>2631</v>
      </c>
      <c r="E94" s="522" t="str">
        <f t="shared" si="6"/>
        <v>山口市神田町4-8</v>
      </c>
      <c r="F94" s="522" t="s">
        <v>3384</v>
      </c>
      <c r="G94" s="523">
        <v>44044</v>
      </c>
      <c r="H94" s="290">
        <v>10</v>
      </c>
      <c r="I94" s="522" t="s">
        <v>3385</v>
      </c>
      <c r="J94" s="524" t="s">
        <v>1429</v>
      </c>
      <c r="K94" s="336" t="s">
        <v>158</v>
      </c>
      <c r="L94" s="522">
        <v>35204</v>
      </c>
      <c r="M94" s="522" t="s">
        <v>223</v>
      </c>
      <c r="N94" s="522" t="s">
        <v>2792</v>
      </c>
      <c r="O94" s="522" t="s">
        <v>3143</v>
      </c>
      <c r="P94" s="526" t="str">
        <f t="shared" si="5"/>
        <v>（私立）</v>
      </c>
      <c r="Q94" s="527" t="s">
        <v>80</v>
      </c>
      <c r="R94" s="516"/>
    </row>
    <row r="95" spans="1:18" s="250" customFormat="1" ht="42" customHeight="1" x14ac:dyDescent="0.2">
      <c r="A95" s="489" t="s">
        <v>1950</v>
      </c>
      <c r="B95" s="521" t="s">
        <v>1951</v>
      </c>
      <c r="C95" s="521" t="s">
        <v>4118</v>
      </c>
      <c r="D95" s="521" t="s">
        <v>3747</v>
      </c>
      <c r="E95" s="522" t="str">
        <f t="shared" si="6"/>
        <v>山口市吉敷赤田2丁目13-25</v>
      </c>
      <c r="F95" s="522" t="s">
        <v>1952</v>
      </c>
      <c r="G95" s="523">
        <v>44105</v>
      </c>
      <c r="H95" s="290">
        <v>20</v>
      </c>
      <c r="I95" s="522" t="s">
        <v>1953</v>
      </c>
      <c r="J95" s="524"/>
      <c r="K95" s="336" t="s">
        <v>158</v>
      </c>
      <c r="L95" s="522">
        <v>35204</v>
      </c>
      <c r="M95" s="522" t="s">
        <v>223</v>
      </c>
      <c r="N95" s="522" t="s">
        <v>3325</v>
      </c>
      <c r="O95" s="522" t="s">
        <v>1954</v>
      </c>
      <c r="P95" s="526" t="str">
        <f t="shared" si="5"/>
        <v>（私立）</v>
      </c>
      <c r="Q95" s="352" t="s">
        <v>82</v>
      </c>
      <c r="R95" s="516"/>
    </row>
    <row r="96" spans="1:18" s="250" customFormat="1" ht="42" customHeight="1" x14ac:dyDescent="0.2">
      <c r="A96" s="489" t="s">
        <v>1955</v>
      </c>
      <c r="B96" s="291" t="s">
        <v>1062</v>
      </c>
      <c r="C96" s="521" t="s">
        <v>1063</v>
      </c>
      <c r="D96" s="521" t="s">
        <v>3789</v>
      </c>
      <c r="E96" s="522" t="str">
        <f t="shared" si="6"/>
        <v>山口市小郡高砂町2-19</v>
      </c>
      <c r="F96" s="522" t="s">
        <v>1956</v>
      </c>
      <c r="G96" s="523">
        <v>44256</v>
      </c>
      <c r="H96" s="302">
        <v>20</v>
      </c>
      <c r="I96" s="522" t="s">
        <v>1957</v>
      </c>
      <c r="J96" s="524"/>
      <c r="K96" s="336" t="s">
        <v>158</v>
      </c>
      <c r="L96" s="522">
        <v>35204</v>
      </c>
      <c r="M96" s="522" t="s">
        <v>223</v>
      </c>
      <c r="N96" s="522" t="s">
        <v>3326</v>
      </c>
      <c r="O96" s="378" t="s">
        <v>1958</v>
      </c>
      <c r="P96" s="526" t="str">
        <f t="shared" si="5"/>
        <v>（私立）</v>
      </c>
      <c r="Q96" s="352" t="s">
        <v>82</v>
      </c>
      <c r="R96" s="516"/>
    </row>
    <row r="97" spans="1:19" s="250" customFormat="1" ht="42" customHeight="1" x14ac:dyDescent="0.2">
      <c r="A97" s="489" t="s">
        <v>1959</v>
      </c>
      <c r="B97" s="521" t="s">
        <v>1960</v>
      </c>
      <c r="C97" s="521" t="s">
        <v>1961</v>
      </c>
      <c r="D97" s="521" t="s">
        <v>1962</v>
      </c>
      <c r="E97" s="522" t="str">
        <f t="shared" si="6"/>
        <v>山口市小郡下郷16-2</v>
      </c>
      <c r="F97" s="522" t="s">
        <v>2332</v>
      </c>
      <c r="G97" s="523">
        <v>44287</v>
      </c>
      <c r="H97" s="302">
        <v>20</v>
      </c>
      <c r="I97" s="522" t="s">
        <v>2333</v>
      </c>
      <c r="J97" s="524"/>
      <c r="K97" s="336" t="s">
        <v>158</v>
      </c>
      <c r="L97" s="522">
        <v>35204</v>
      </c>
      <c r="M97" s="522" t="s">
        <v>223</v>
      </c>
      <c r="N97" s="522" t="s">
        <v>3327</v>
      </c>
      <c r="O97" s="378" t="s">
        <v>1963</v>
      </c>
      <c r="P97" s="526" t="str">
        <f t="shared" si="5"/>
        <v>（私立）</v>
      </c>
      <c r="Q97" s="352" t="s">
        <v>82</v>
      </c>
      <c r="R97" s="516"/>
    </row>
    <row r="98" spans="1:19" s="250" customFormat="1" ht="36" x14ac:dyDescent="0.2">
      <c r="A98" s="489" t="s">
        <v>2334</v>
      </c>
      <c r="B98" s="521" t="s">
        <v>2335</v>
      </c>
      <c r="C98" s="521" t="s">
        <v>2336</v>
      </c>
      <c r="D98" s="521" t="s">
        <v>2337</v>
      </c>
      <c r="E98" s="522" t="str">
        <f t="shared" si="6"/>
        <v>山口市朝田79番地</v>
      </c>
      <c r="F98" s="522" t="s">
        <v>1838</v>
      </c>
      <c r="G98" s="523">
        <v>44531</v>
      </c>
      <c r="H98" s="302">
        <v>20</v>
      </c>
      <c r="I98" s="522" t="s">
        <v>2338</v>
      </c>
      <c r="J98" s="524"/>
      <c r="K98" s="336" t="s">
        <v>158</v>
      </c>
      <c r="L98" s="522">
        <v>35204</v>
      </c>
      <c r="M98" s="522" t="s">
        <v>223</v>
      </c>
      <c r="N98" s="522" t="s">
        <v>3328</v>
      </c>
      <c r="O98" s="378" t="s">
        <v>2339</v>
      </c>
      <c r="P98" s="526" t="str">
        <f t="shared" si="5"/>
        <v>（私立）</v>
      </c>
      <c r="Q98" s="352" t="s">
        <v>82</v>
      </c>
      <c r="R98" s="516"/>
    </row>
    <row r="99" spans="1:19" s="250" customFormat="1" ht="42" customHeight="1" x14ac:dyDescent="0.2">
      <c r="A99" s="489" t="s">
        <v>2340</v>
      </c>
      <c r="B99" s="521" t="s">
        <v>2341</v>
      </c>
      <c r="C99" s="521" t="s">
        <v>2342</v>
      </c>
      <c r="D99" s="521" t="s">
        <v>2343</v>
      </c>
      <c r="E99" s="522" t="str">
        <f t="shared" si="6"/>
        <v>山口市秋穂二島1911番地</v>
      </c>
      <c r="F99" s="522" t="s">
        <v>2023</v>
      </c>
      <c r="G99" s="523">
        <v>44652</v>
      </c>
      <c r="H99" s="302">
        <v>20</v>
      </c>
      <c r="I99" s="522" t="s">
        <v>2344</v>
      </c>
      <c r="J99" s="524"/>
      <c r="K99" s="336" t="s">
        <v>158</v>
      </c>
      <c r="L99" s="522">
        <v>35204</v>
      </c>
      <c r="M99" s="522" t="s">
        <v>223</v>
      </c>
      <c r="N99" s="522" t="s">
        <v>3329</v>
      </c>
      <c r="O99" s="378" t="s">
        <v>2345</v>
      </c>
      <c r="P99" s="526" t="str">
        <f t="shared" si="5"/>
        <v>（私立）</v>
      </c>
      <c r="Q99" s="352" t="s">
        <v>82</v>
      </c>
      <c r="R99" s="516"/>
    </row>
    <row r="100" spans="1:19" s="250" customFormat="1" ht="42" customHeight="1" x14ac:dyDescent="0.2">
      <c r="A100" s="489" t="s">
        <v>2554</v>
      </c>
      <c r="B100" s="521" t="s">
        <v>2555</v>
      </c>
      <c r="C100" s="521" t="s">
        <v>2556</v>
      </c>
      <c r="D100" s="521" t="s">
        <v>2557</v>
      </c>
      <c r="E100" s="522" t="str">
        <f>M100&amp;N100</f>
        <v>山口市宮野上176-3</v>
      </c>
      <c r="F100" s="522" t="s">
        <v>2558</v>
      </c>
      <c r="G100" s="523">
        <v>45017</v>
      </c>
      <c r="H100" s="302">
        <v>20</v>
      </c>
      <c r="I100" s="522" t="s">
        <v>2559</v>
      </c>
      <c r="J100" s="524"/>
      <c r="K100" s="336" t="s">
        <v>158</v>
      </c>
      <c r="L100" s="522">
        <v>35204</v>
      </c>
      <c r="M100" s="522" t="s">
        <v>223</v>
      </c>
      <c r="N100" s="522" t="s">
        <v>3330</v>
      </c>
      <c r="O100" s="378" t="s">
        <v>2560</v>
      </c>
      <c r="P100" s="526" t="str">
        <f t="shared" si="5"/>
        <v>（私立）</v>
      </c>
      <c r="Q100" s="352" t="s">
        <v>82</v>
      </c>
      <c r="R100" s="516"/>
    </row>
    <row r="101" spans="1:19" s="510" customFormat="1" ht="42" customHeight="1" x14ac:dyDescent="0.2">
      <c r="A101" s="489" t="s">
        <v>4052</v>
      </c>
      <c r="B101" s="521" t="s">
        <v>4053</v>
      </c>
      <c r="C101" s="521" t="s">
        <v>4054</v>
      </c>
      <c r="D101" s="521" t="s">
        <v>2337</v>
      </c>
      <c r="E101" s="522" t="s">
        <v>4055</v>
      </c>
      <c r="F101" s="522" t="s">
        <v>4056</v>
      </c>
      <c r="G101" s="523">
        <v>45505</v>
      </c>
      <c r="H101" s="302">
        <v>20</v>
      </c>
      <c r="I101" s="522" t="s">
        <v>4057</v>
      </c>
      <c r="J101" s="524"/>
      <c r="K101" s="336" t="s">
        <v>158</v>
      </c>
      <c r="L101" s="522">
        <v>35204</v>
      </c>
      <c r="M101" s="522" t="s">
        <v>223</v>
      </c>
      <c r="N101" s="522" t="s">
        <v>4058</v>
      </c>
      <c r="O101" s="378" t="s">
        <v>4059</v>
      </c>
      <c r="P101" s="526" t="s">
        <v>890</v>
      </c>
      <c r="Q101" s="352" t="s">
        <v>82</v>
      </c>
      <c r="R101" s="516"/>
    </row>
    <row r="102" spans="1:19" s="250" customFormat="1" ht="42" customHeight="1" x14ac:dyDescent="0.2">
      <c r="A102" s="489" t="s">
        <v>1619</v>
      </c>
      <c r="B102" s="521" t="s">
        <v>1620</v>
      </c>
      <c r="C102" s="521" t="s">
        <v>935</v>
      </c>
      <c r="D102" s="521" t="s">
        <v>2793</v>
      </c>
      <c r="E102" s="522" t="str">
        <f t="shared" si="6"/>
        <v>萩市土原520番地2</v>
      </c>
      <c r="F102" s="522" t="s">
        <v>1621</v>
      </c>
      <c r="G102" s="523">
        <v>39387</v>
      </c>
      <c r="H102" s="302">
        <v>20</v>
      </c>
      <c r="I102" s="522" t="s">
        <v>787</v>
      </c>
      <c r="J102" s="524"/>
      <c r="K102" s="336" t="s">
        <v>158</v>
      </c>
      <c r="L102" s="522">
        <v>35204</v>
      </c>
      <c r="M102" s="522" t="s">
        <v>71</v>
      </c>
      <c r="N102" s="522" t="s">
        <v>3331</v>
      </c>
      <c r="O102" s="378" t="s">
        <v>40</v>
      </c>
      <c r="P102" s="526" t="str">
        <f t="shared" si="5"/>
        <v>（私立）</v>
      </c>
      <c r="Q102" s="527" t="s">
        <v>82</v>
      </c>
      <c r="R102" s="516"/>
    </row>
    <row r="103" spans="1:19" s="250" customFormat="1" ht="42" customHeight="1" x14ac:dyDescent="0.2">
      <c r="A103" s="489" t="s">
        <v>1557</v>
      </c>
      <c r="B103" s="521" t="s">
        <v>1678</v>
      </c>
      <c r="C103" s="521" t="s">
        <v>1326</v>
      </c>
      <c r="D103" s="521" t="s">
        <v>2561</v>
      </c>
      <c r="E103" s="522" t="str">
        <f t="shared" si="6"/>
        <v>萩市大字椿東4510番地1</v>
      </c>
      <c r="F103" s="522" t="s">
        <v>560</v>
      </c>
      <c r="G103" s="523">
        <v>39539</v>
      </c>
      <c r="H103" s="302">
        <v>25</v>
      </c>
      <c r="I103" s="522" t="s">
        <v>684</v>
      </c>
      <c r="J103" s="524" t="s">
        <v>268</v>
      </c>
      <c r="K103" s="336" t="s">
        <v>158</v>
      </c>
      <c r="L103" s="522">
        <v>35204</v>
      </c>
      <c r="M103" s="522" t="s">
        <v>71</v>
      </c>
      <c r="N103" s="522" t="s">
        <v>3332</v>
      </c>
      <c r="O103" s="378" t="s">
        <v>1459</v>
      </c>
      <c r="P103" s="526" t="str">
        <f t="shared" si="5"/>
        <v>（私立）</v>
      </c>
      <c r="Q103" s="527" t="s">
        <v>80</v>
      </c>
      <c r="R103" s="516"/>
    </row>
    <row r="104" spans="1:19" s="250" customFormat="1" ht="42" customHeight="1" x14ac:dyDescent="0.2">
      <c r="A104" s="489" t="s">
        <v>541</v>
      </c>
      <c r="B104" s="521" t="s">
        <v>71</v>
      </c>
      <c r="C104" s="521" t="s">
        <v>1402</v>
      </c>
      <c r="D104" s="521" t="s">
        <v>3748</v>
      </c>
      <c r="E104" s="522" t="str">
        <f t="shared" si="6"/>
        <v>萩市江向4-1</v>
      </c>
      <c r="F104" s="522" t="s">
        <v>531</v>
      </c>
      <c r="G104" s="523">
        <v>39722</v>
      </c>
      <c r="H104" s="290">
        <v>22</v>
      </c>
      <c r="I104" s="522" t="s">
        <v>756</v>
      </c>
      <c r="J104" s="524" t="s">
        <v>268</v>
      </c>
      <c r="K104" s="336" t="s">
        <v>158</v>
      </c>
      <c r="L104" s="522">
        <v>35204</v>
      </c>
      <c r="M104" s="522" t="s">
        <v>214</v>
      </c>
      <c r="N104" s="522" t="s">
        <v>3333</v>
      </c>
      <c r="O104" s="378" t="s">
        <v>1556</v>
      </c>
      <c r="P104" s="526" t="str">
        <f t="shared" si="5"/>
        <v>（公立）</v>
      </c>
      <c r="Q104" s="527" t="s">
        <v>219</v>
      </c>
      <c r="R104" s="516"/>
    </row>
    <row r="105" spans="1:19" s="250" customFormat="1" ht="42" customHeight="1" x14ac:dyDescent="0.2">
      <c r="A105" s="489" t="s">
        <v>321</v>
      </c>
      <c r="B105" s="521" t="s">
        <v>71</v>
      </c>
      <c r="C105" s="521" t="s">
        <v>650</v>
      </c>
      <c r="D105" s="521" t="s">
        <v>2562</v>
      </c>
      <c r="E105" s="522" t="str">
        <f t="shared" si="6"/>
        <v>萩市須佐1378番地7</v>
      </c>
      <c r="F105" s="522" t="s">
        <v>465</v>
      </c>
      <c r="G105" s="523">
        <v>40756</v>
      </c>
      <c r="H105" s="290">
        <v>20</v>
      </c>
      <c r="I105" s="522" t="s">
        <v>757</v>
      </c>
      <c r="J105" s="524"/>
      <c r="K105" s="336" t="s">
        <v>158</v>
      </c>
      <c r="L105" s="522">
        <v>35204</v>
      </c>
      <c r="M105" s="522" t="s">
        <v>214</v>
      </c>
      <c r="N105" s="522" t="s">
        <v>3334</v>
      </c>
      <c r="O105" s="378" t="s">
        <v>1622</v>
      </c>
      <c r="P105" s="526" t="str">
        <f t="shared" si="5"/>
        <v>（公立）</v>
      </c>
      <c r="Q105" s="527" t="s">
        <v>219</v>
      </c>
      <c r="R105" s="516"/>
    </row>
    <row r="106" spans="1:19" s="250" customFormat="1" ht="42" customHeight="1" x14ac:dyDescent="0.2">
      <c r="A106" s="489" t="s">
        <v>1075</v>
      </c>
      <c r="B106" s="521" t="s">
        <v>137</v>
      </c>
      <c r="C106" s="521" t="s">
        <v>1076</v>
      </c>
      <c r="D106" s="521" t="s">
        <v>1077</v>
      </c>
      <c r="E106" s="522" t="str">
        <f t="shared" si="6"/>
        <v>萩市山田字西沖田4718-1</v>
      </c>
      <c r="F106" s="522" t="s">
        <v>1623</v>
      </c>
      <c r="G106" s="523">
        <v>42979</v>
      </c>
      <c r="H106" s="290">
        <v>20</v>
      </c>
      <c r="I106" s="522" t="s">
        <v>1624</v>
      </c>
      <c r="J106" s="524"/>
      <c r="K106" s="336" t="s">
        <v>158</v>
      </c>
      <c r="L106" s="522">
        <v>35204</v>
      </c>
      <c r="M106" s="522" t="s">
        <v>214</v>
      </c>
      <c r="N106" s="522" t="s">
        <v>3335</v>
      </c>
      <c r="O106" s="378" t="s">
        <v>1625</v>
      </c>
      <c r="P106" s="526" t="str">
        <f t="shared" si="5"/>
        <v>（私立）</v>
      </c>
      <c r="Q106" s="352" t="s">
        <v>82</v>
      </c>
      <c r="R106" s="516"/>
    </row>
    <row r="107" spans="1:19" s="250" customFormat="1" ht="42" customHeight="1" x14ac:dyDescent="0.2">
      <c r="A107" s="489" t="s">
        <v>1965</v>
      </c>
      <c r="B107" s="521" t="s">
        <v>1966</v>
      </c>
      <c r="C107" s="521" t="s">
        <v>1967</v>
      </c>
      <c r="D107" s="521" t="s">
        <v>1311</v>
      </c>
      <c r="E107" s="522" t="str">
        <f t="shared" si="6"/>
        <v>萩市河添222-5</v>
      </c>
      <c r="F107" s="522" t="s">
        <v>1968</v>
      </c>
      <c r="G107" s="523">
        <v>44287</v>
      </c>
      <c r="H107" s="290">
        <v>20</v>
      </c>
      <c r="I107" s="522" t="s">
        <v>1969</v>
      </c>
      <c r="J107" s="524"/>
      <c r="K107" s="336" t="s">
        <v>158</v>
      </c>
      <c r="L107" s="522">
        <v>35204</v>
      </c>
      <c r="M107" s="522" t="s">
        <v>71</v>
      </c>
      <c r="N107" s="522" t="s">
        <v>3336</v>
      </c>
      <c r="O107" s="378" t="s">
        <v>1964</v>
      </c>
      <c r="P107" s="526" t="str">
        <f t="shared" si="5"/>
        <v>（私立）</v>
      </c>
      <c r="Q107" s="527" t="s">
        <v>82</v>
      </c>
      <c r="R107" s="516"/>
    </row>
    <row r="108" spans="1:19" s="250" customFormat="1" ht="42" customHeight="1" x14ac:dyDescent="0.2">
      <c r="A108" s="489" t="s">
        <v>2794</v>
      </c>
      <c r="B108" s="521" t="s">
        <v>2795</v>
      </c>
      <c r="C108" s="521" t="s">
        <v>1917</v>
      </c>
      <c r="D108" s="521" t="s">
        <v>3803</v>
      </c>
      <c r="E108" s="522" t="str">
        <f>M108&amp;N108</f>
        <v>萩市大字山田4241番地1</v>
      </c>
      <c r="F108" s="522" t="s">
        <v>1623</v>
      </c>
      <c r="G108" s="523">
        <v>45170</v>
      </c>
      <c r="H108" s="290">
        <v>10</v>
      </c>
      <c r="I108" s="522" t="s">
        <v>2796</v>
      </c>
      <c r="J108" s="524" t="s">
        <v>2797</v>
      </c>
      <c r="K108" s="336" t="s">
        <v>158</v>
      </c>
      <c r="L108" s="522">
        <v>35204</v>
      </c>
      <c r="M108" s="522" t="s">
        <v>71</v>
      </c>
      <c r="N108" s="522" t="s">
        <v>2798</v>
      </c>
      <c r="O108" s="522" t="s">
        <v>2799</v>
      </c>
      <c r="P108" s="526" t="s">
        <v>890</v>
      </c>
      <c r="Q108" s="352" t="s">
        <v>82</v>
      </c>
      <c r="R108" s="516"/>
    </row>
    <row r="109" spans="1:19" s="252" customFormat="1" ht="42" customHeight="1" x14ac:dyDescent="0.2">
      <c r="A109" s="489" t="s">
        <v>583</v>
      </c>
      <c r="B109" s="521" t="s">
        <v>193</v>
      </c>
      <c r="C109" s="521" t="s">
        <v>2346</v>
      </c>
      <c r="D109" s="521" t="s">
        <v>149</v>
      </c>
      <c r="E109" s="522" t="str">
        <f t="shared" si="6"/>
        <v>防府市大字上右田森ﾉ本2608</v>
      </c>
      <c r="F109" s="522" t="s">
        <v>532</v>
      </c>
      <c r="G109" s="523">
        <v>39173</v>
      </c>
      <c r="H109" s="302">
        <v>34</v>
      </c>
      <c r="I109" s="522" t="s">
        <v>758</v>
      </c>
      <c r="J109" s="524" t="s">
        <v>268</v>
      </c>
      <c r="K109" s="336" t="s">
        <v>158</v>
      </c>
      <c r="L109" s="522">
        <v>35206</v>
      </c>
      <c r="M109" s="522" t="s">
        <v>108</v>
      </c>
      <c r="N109" s="522" t="s">
        <v>3337</v>
      </c>
      <c r="O109" s="378" t="s">
        <v>154</v>
      </c>
      <c r="P109" s="526" t="str">
        <f t="shared" si="5"/>
        <v>（私立）</v>
      </c>
      <c r="Q109" s="527" t="s">
        <v>135</v>
      </c>
      <c r="R109" s="209"/>
      <c r="S109" s="250"/>
    </row>
    <row r="110" spans="1:19" s="252" customFormat="1" ht="42" customHeight="1" x14ac:dyDescent="0.2">
      <c r="A110" s="489" t="s">
        <v>1970</v>
      </c>
      <c r="B110" s="521" t="s">
        <v>635</v>
      </c>
      <c r="C110" s="521" t="s">
        <v>737</v>
      </c>
      <c r="D110" s="521" t="s">
        <v>1690</v>
      </c>
      <c r="E110" s="522" t="str">
        <f t="shared" si="6"/>
        <v>防府市大字台道3527番地の9</v>
      </c>
      <c r="F110" s="522" t="s">
        <v>470</v>
      </c>
      <c r="G110" s="523">
        <v>39356</v>
      </c>
      <c r="H110" s="302">
        <v>34</v>
      </c>
      <c r="I110" s="522" t="s">
        <v>788</v>
      </c>
      <c r="J110" s="524" t="s">
        <v>268</v>
      </c>
      <c r="K110" s="336" t="s">
        <v>158</v>
      </c>
      <c r="L110" s="522">
        <v>35206</v>
      </c>
      <c r="M110" s="522" t="s">
        <v>94</v>
      </c>
      <c r="N110" s="522" t="s">
        <v>50</v>
      </c>
      <c r="O110" s="378" t="s">
        <v>48</v>
      </c>
      <c r="P110" s="526" t="str">
        <f t="shared" si="5"/>
        <v>（私立）</v>
      </c>
      <c r="Q110" s="527" t="s">
        <v>80</v>
      </c>
      <c r="R110" s="209"/>
      <c r="S110" s="250"/>
    </row>
    <row r="111" spans="1:19" s="252" customFormat="1" ht="42" customHeight="1" x14ac:dyDescent="0.2">
      <c r="A111" s="489" t="s">
        <v>1626</v>
      </c>
      <c r="B111" s="521" t="s">
        <v>635</v>
      </c>
      <c r="C111" s="521" t="s">
        <v>737</v>
      </c>
      <c r="D111" s="521" t="s">
        <v>1692</v>
      </c>
      <c r="E111" s="522" t="str">
        <f t="shared" si="6"/>
        <v>防府市中央町6-32</v>
      </c>
      <c r="F111" s="522" t="s">
        <v>1477</v>
      </c>
      <c r="G111" s="523">
        <v>41730</v>
      </c>
      <c r="H111" s="302">
        <v>20</v>
      </c>
      <c r="I111" s="522" t="s">
        <v>1627</v>
      </c>
      <c r="J111" s="513"/>
      <c r="K111" s="336" t="s">
        <v>158</v>
      </c>
      <c r="L111" s="522">
        <v>35206</v>
      </c>
      <c r="M111" s="522" t="s">
        <v>94</v>
      </c>
      <c r="N111" s="522" t="s">
        <v>3338</v>
      </c>
      <c r="O111" s="378" t="s">
        <v>1628</v>
      </c>
      <c r="P111" s="526" t="str">
        <f t="shared" si="5"/>
        <v>（私立）</v>
      </c>
      <c r="Q111" s="527" t="s">
        <v>80</v>
      </c>
      <c r="R111" s="209"/>
      <c r="S111" s="250"/>
    </row>
    <row r="112" spans="1:19" s="252" customFormat="1" ht="42" customHeight="1" x14ac:dyDescent="0.2">
      <c r="A112" s="489" t="s">
        <v>1521</v>
      </c>
      <c r="B112" s="521" t="s">
        <v>0</v>
      </c>
      <c r="C112" s="521" t="s">
        <v>261</v>
      </c>
      <c r="D112" s="521" t="s">
        <v>1</v>
      </c>
      <c r="E112" s="522" t="str">
        <f t="shared" si="6"/>
        <v>防府市三田尻2丁目9番3号</v>
      </c>
      <c r="F112" s="522" t="s">
        <v>561</v>
      </c>
      <c r="G112" s="523">
        <v>39904</v>
      </c>
      <c r="H112" s="302">
        <v>14</v>
      </c>
      <c r="I112" s="522" t="s">
        <v>789</v>
      </c>
      <c r="J112" s="524" t="s">
        <v>268</v>
      </c>
      <c r="K112" s="336" t="s">
        <v>158</v>
      </c>
      <c r="L112" s="522">
        <v>35206</v>
      </c>
      <c r="M112" s="522" t="s">
        <v>94</v>
      </c>
      <c r="N112" s="522" t="s">
        <v>3339</v>
      </c>
      <c r="O112" s="378" t="s">
        <v>1524</v>
      </c>
      <c r="P112" s="526" t="str">
        <f t="shared" si="5"/>
        <v>（私立）</v>
      </c>
      <c r="Q112" s="527" t="s">
        <v>82</v>
      </c>
      <c r="R112" s="209"/>
      <c r="S112" s="250"/>
    </row>
    <row r="113" spans="1:19" s="252" customFormat="1" ht="42" customHeight="1" x14ac:dyDescent="0.2">
      <c r="A113" s="489" t="s">
        <v>233</v>
      </c>
      <c r="B113" s="521" t="s">
        <v>225</v>
      </c>
      <c r="C113" s="521" t="s">
        <v>1403</v>
      </c>
      <c r="D113" s="521" t="s">
        <v>965</v>
      </c>
      <c r="E113" s="522" t="str">
        <f t="shared" si="6"/>
        <v>防府市大字台道10522番地</v>
      </c>
      <c r="F113" s="522" t="s">
        <v>470</v>
      </c>
      <c r="G113" s="523">
        <v>40269</v>
      </c>
      <c r="H113" s="290">
        <v>20</v>
      </c>
      <c r="I113" s="522" t="s">
        <v>766</v>
      </c>
      <c r="J113" s="524" t="s">
        <v>268</v>
      </c>
      <c r="K113" s="336" t="s">
        <v>158</v>
      </c>
      <c r="L113" s="522">
        <v>35206</v>
      </c>
      <c r="M113" s="522" t="s">
        <v>94</v>
      </c>
      <c r="N113" s="522" t="s">
        <v>2958</v>
      </c>
      <c r="O113" s="378" t="s">
        <v>1918</v>
      </c>
      <c r="P113" s="526" t="str">
        <f t="shared" si="5"/>
        <v>（私立）</v>
      </c>
      <c r="Q113" s="527" t="s">
        <v>135</v>
      </c>
      <c r="R113" s="209"/>
      <c r="S113" s="250"/>
    </row>
    <row r="114" spans="1:19" s="252" customFormat="1" ht="48" customHeight="1" x14ac:dyDescent="0.2">
      <c r="A114" s="489" t="s">
        <v>584</v>
      </c>
      <c r="B114" s="521" t="s">
        <v>225</v>
      </c>
      <c r="C114" s="521" t="s">
        <v>1403</v>
      </c>
      <c r="D114" s="521" t="s">
        <v>965</v>
      </c>
      <c r="E114" s="522" t="str">
        <f t="shared" si="6"/>
        <v>防府市大字台道10522番地</v>
      </c>
      <c r="F114" s="522" t="s">
        <v>470</v>
      </c>
      <c r="G114" s="523">
        <v>40269</v>
      </c>
      <c r="H114" s="290">
        <v>40</v>
      </c>
      <c r="I114" s="522" t="s">
        <v>790</v>
      </c>
      <c r="J114" s="513"/>
      <c r="K114" s="336" t="s">
        <v>158</v>
      </c>
      <c r="L114" s="522">
        <v>35206</v>
      </c>
      <c r="M114" s="522" t="s">
        <v>94</v>
      </c>
      <c r="N114" s="522" t="s">
        <v>2958</v>
      </c>
      <c r="O114" s="378" t="s">
        <v>1971</v>
      </c>
      <c r="P114" s="526" t="str">
        <f t="shared" ref="P114:P190" si="9">IF(Q114="","",IF(OR(Q114="国",Q114="県",Q114="市町",Q114="組合その他"),"（公立）","（私立）"))</f>
        <v>（私立）</v>
      </c>
      <c r="Q114" s="527" t="s">
        <v>135</v>
      </c>
      <c r="R114" s="209"/>
      <c r="S114" s="250"/>
    </row>
    <row r="115" spans="1:19" s="252" customFormat="1" ht="50" customHeight="1" x14ac:dyDescent="0.2">
      <c r="A115" s="489" t="s">
        <v>322</v>
      </c>
      <c r="B115" s="521" t="s">
        <v>108</v>
      </c>
      <c r="C115" s="521" t="s">
        <v>1698</v>
      </c>
      <c r="D115" s="521" t="s">
        <v>2519</v>
      </c>
      <c r="E115" s="522" t="str">
        <f t="shared" si="6"/>
        <v>防府市牟礼10084-1</v>
      </c>
      <c r="F115" s="522" t="s">
        <v>472</v>
      </c>
      <c r="G115" s="523">
        <v>41000</v>
      </c>
      <c r="H115" s="290">
        <v>42</v>
      </c>
      <c r="I115" s="522" t="s">
        <v>695</v>
      </c>
      <c r="J115" s="524" t="s">
        <v>268</v>
      </c>
      <c r="K115" s="336" t="s">
        <v>158</v>
      </c>
      <c r="L115" s="522">
        <v>35206</v>
      </c>
      <c r="M115" s="522" t="s">
        <v>94</v>
      </c>
      <c r="N115" s="522" t="s">
        <v>2961</v>
      </c>
      <c r="O115" s="378" t="s">
        <v>1853</v>
      </c>
      <c r="P115" s="526" t="str">
        <f t="shared" si="9"/>
        <v>（公立）</v>
      </c>
      <c r="Q115" s="527" t="s">
        <v>78</v>
      </c>
      <c r="R115" s="209"/>
      <c r="S115" s="250"/>
    </row>
    <row r="116" spans="1:19" s="252" customFormat="1" ht="42" customHeight="1" x14ac:dyDescent="0.2">
      <c r="A116" s="489" t="s">
        <v>1629</v>
      </c>
      <c r="B116" s="521" t="s">
        <v>635</v>
      </c>
      <c r="C116" s="521" t="s">
        <v>737</v>
      </c>
      <c r="D116" s="521" t="s">
        <v>1078</v>
      </c>
      <c r="E116" s="522" t="str">
        <f t="shared" si="6"/>
        <v>防府市西仁井令1丁目3-20 西仁井令旭ﾋﾞﾙ1階</v>
      </c>
      <c r="F116" s="522" t="s">
        <v>1630</v>
      </c>
      <c r="G116" s="523">
        <v>43009</v>
      </c>
      <c r="H116" s="290">
        <v>20</v>
      </c>
      <c r="I116" s="522" t="s">
        <v>1631</v>
      </c>
      <c r="J116" s="524"/>
      <c r="K116" s="336" t="s">
        <v>158</v>
      </c>
      <c r="L116" s="386" t="s">
        <v>1475</v>
      </c>
      <c r="M116" s="386" t="s">
        <v>177</v>
      </c>
      <c r="N116" s="522" t="s">
        <v>3340</v>
      </c>
      <c r="O116" s="378" t="s">
        <v>1632</v>
      </c>
      <c r="P116" s="526" t="str">
        <f t="shared" si="9"/>
        <v>（私立）</v>
      </c>
      <c r="Q116" s="527" t="s">
        <v>135</v>
      </c>
      <c r="R116" s="536"/>
      <c r="S116" s="284"/>
    </row>
    <row r="117" spans="1:19" s="252" customFormat="1" ht="42" customHeight="1" x14ac:dyDescent="0.2">
      <c r="A117" s="489" t="s">
        <v>2492</v>
      </c>
      <c r="B117" s="521" t="s">
        <v>2493</v>
      </c>
      <c r="C117" s="521" t="s">
        <v>2494</v>
      </c>
      <c r="D117" s="521" t="s">
        <v>2507</v>
      </c>
      <c r="E117" s="522" t="str">
        <f>M117&amp;N117</f>
        <v>防府市下右田330番地2</v>
      </c>
      <c r="F117" s="522" t="s">
        <v>2495</v>
      </c>
      <c r="G117" s="523">
        <v>44317</v>
      </c>
      <c r="H117" s="290">
        <v>20</v>
      </c>
      <c r="I117" s="522" t="s">
        <v>2508</v>
      </c>
      <c r="J117" s="524"/>
      <c r="K117" s="336" t="s">
        <v>158</v>
      </c>
      <c r="L117" s="386" t="s">
        <v>1475</v>
      </c>
      <c r="M117" s="386" t="s">
        <v>177</v>
      </c>
      <c r="N117" s="522" t="s">
        <v>3341</v>
      </c>
      <c r="O117" s="378" t="s">
        <v>2509</v>
      </c>
      <c r="P117" s="526" t="str">
        <f t="shared" si="9"/>
        <v>（私立）</v>
      </c>
      <c r="Q117" s="527" t="s">
        <v>82</v>
      </c>
      <c r="R117" s="536"/>
      <c r="S117" s="250"/>
    </row>
    <row r="118" spans="1:19" s="252" customFormat="1" ht="42" customHeight="1" x14ac:dyDescent="0.2">
      <c r="A118" s="489" t="s">
        <v>2800</v>
      </c>
      <c r="B118" s="521" t="s">
        <v>2801</v>
      </c>
      <c r="C118" s="521" t="s">
        <v>2802</v>
      </c>
      <c r="D118" s="521" t="s">
        <v>3800</v>
      </c>
      <c r="E118" s="522" t="str">
        <f>M118&amp;N118</f>
        <v>防府市新田1497</v>
      </c>
      <c r="F118" s="522" t="s">
        <v>1481</v>
      </c>
      <c r="G118" s="523">
        <v>45078</v>
      </c>
      <c r="H118" s="290">
        <v>20</v>
      </c>
      <c r="I118" s="522" t="s">
        <v>2803</v>
      </c>
      <c r="J118" s="524"/>
      <c r="K118" s="336" t="s">
        <v>1069</v>
      </c>
      <c r="L118" s="386" t="s">
        <v>388</v>
      </c>
      <c r="M118" s="386" t="s">
        <v>108</v>
      </c>
      <c r="N118" s="522" t="s">
        <v>2804</v>
      </c>
      <c r="O118" s="378" t="s">
        <v>2805</v>
      </c>
      <c r="P118" s="526" t="str">
        <f t="shared" si="9"/>
        <v>（私立）</v>
      </c>
      <c r="Q118" s="527" t="s">
        <v>1071</v>
      </c>
      <c r="R118" s="145"/>
      <c r="S118" s="250"/>
    </row>
    <row r="119" spans="1:19" s="250" customFormat="1" ht="42" customHeight="1" x14ac:dyDescent="0.2">
      <c r="A119" s="489" t="s">
        <v>2806</v>
      </c>
      <c r="B119" s="521" t="s">
        <v>2807</v>
      </c>
      <c r="C119" s="521" t="s">
        <v>2808</v>
      </c>
      <c r="D119" s="521" t="s">
        <v>3750</v>
      </c>
      <c r="E119" s="522" t="str">
        <f>M119&amp;N119</f>
        <v>防府市緑町二丁目5-23</v>
      </c>
      <c r="F119" s="522" t="s">
        <v>2809</v>
      </c>
      <c r="G119" s="523">
        <v>45108</v>
      </c>
      <c r="H119" s="290">
        <v>20</v>
      </c>
      <c r="I119" s="522" t="s">
        <v>2810</v>
      </c>
      <c r="J119" s="524"/>
      <c r="K119" s="336" t="s">
        <v>1069</v>
      </c>
      <c r="L119" s="386" t="s">
        <v>388</v>
      </c>
      <c r="M119" s="386" t="s">
        <v>108</v>
      </c>
      <c r="N119" s="522" t="s">
        <v>2811</v>
      </c>
      <c r="O119" s="378" t="s">
        <v>2812</v>
      </c>
      <c r="P119" s="526" t="str">
        <f t="shared" si="9"/>
        <v>（私立）</v>
      </c>
      <c r="Q119" s="527" t="s">
        <v>135</v>
      </c>
      <c r="R119" s="516"/>
    </row>
    <row r="120" spans="1:19" s="250" customFormat="1" ht="42" customHeight="1" x14ac:dyDescent="0.2">
      <c r="A120" s="489" t="s">
        <v>3766</v>
      </c>
      <c r="B120" s="521" t="s">
        <v>3767</v>
      </c>
      <c r="C120" s="521" t="s">
        <v>3768</v>
      </c>
      <c r="D120" s="521" t="s">
        <v>3769</v>
      </c>
      <c r="E120" s="522" t="str">
        <f>M120&amp;N120</f>
        <v>防府市天神1丁目9-10</v>
      </c>
      <c r="F120" s="522" t="s">
        <v>3770</v>
      </c>
      <c r="G120" s="523">
        <v>45748</v>
      </c>
      <c r="H120" s="290">
        <v>20</v>
      </c>
      <c r="I120" s="522" t="s">
        <v>3771</v>
      </c>
      <c r="J120" s="524"/>
      <c r="K120" s="336" t="s">
        <v>1069</v>
      </c>
      <c r="L120" s="386" t="s">
        <v>388</v>
      </c>
      <c r="M120" s="386" t="s">
        <v>108</v>
      </c>
      <c r="N120" s="522" t="s">
        <v>3772</v>
      </c>
      <c r="O120" s="378" t="s">
        <v>3773</v>
      </c>
      <c r="P120" s="526" t="str">
        <f t="shared" ref="P120" si="10">IF(Q120="","",IF(OR(Q120="国",Q120="県",Q120="市町",Q120="組合その他"),"（公立）","（私立）"))</f>
        <v>（私立）</v>
      </c>
      <c r="Q120" s="527" t="s">
        <v>1071</v>
      </c>
      <c r="R120" s="516"/>
    </row>
    <row r="121" spans="1:19" s="250" customFormat="1" ht="42" customHeight="1" x14ac:dyDescent="0.2">
      <c r="A121" s="489" t="s">
        <v>866</v>
      </c>
      <c r="B121" s="521" t="s">
        <v>867</v>
      </c>
      <c r="C121" s="521" t="s">
        <v>868</v>
      </c>
      <c r="D121" s="521" t="s">
        <v>2563</v>
      </c>
      <c r="E121" s="522" t="str">
        <f t="shared" ref="E121:E190" si="11">M121&amp;N121</f>
        <v>下松市生野屋南1丁目11番1号下松市地域交流ｾﾝﾀｰ内</v>
      </c>
      <c r="F121" s="522" t="s">
        <v>1972</v>
      </c>
      <c r="G121" s="523">
        <v>42095</v>
      </c>
      <c r="H121" s="302">
        <v>20</v>
      </c>
      <c r="I121" s="522" t="s">
        <v>1973</v>
      </c>
      <c r="J121" s="524"/>
      <c r="K121" s="336" t="s">
        <v>158</v>
      </c>
      <c r="L121" s="522">
        <v>35207</v>
      </c>
      <c r="M121" s="522" t="s">
        <v>95</v>
      </c>
      <c r="N121" s="522" t="s">
        <v>3342</v>
      </c>
      <c r="O121" s="378" t="s">
        <v>1974</v>
      </c>
      <c r="P121" s="526" t="str">
        <f t="shared" si="9"/>
        <v>（私立）</v>
      </c>
      <c r="Q121" s="527" t="s">
        <v>80</v>
      </c>
      <c r="R121" s="516"/>
    </row>
    <row r="122" spans="1:19" s="250" customFormat="1" ht="42" customHeight="1" x14ac:dyDescent="0.2">
      <c r="A122" s="489" t="s">
        <v>946</v>
      </c>
      <c r="B122" s="521" t="s">
        <v>394</v>
      </c>
      <c r="C122" s="521" t="s">
        <v>947</v>
      </c>
      <c r="D122" s="521" t="s">
        <v>948</v>
      </c>
      <c r="E122" s="522" t="str">
        <f t="shared" si="11"/>
        <v>下松市生野屋5-10-1</v>
      </c>
      <c r="F122" s="522" t="s">
        <v>949</v>
      </c>
      <c r="G122" s="523">
        <v>42278</v>
      </c>
      <c r="H122" s="302">
        <v>10</v>
      </c>
      <c r="I122" s="522" t="s">
        <v>1633</v>
      </c>
      <c r="J122" s="524" t="s">
        <v>268</v>
      </c>
      <c r="K122" s="336" t="s">
        <v>158</v>
      </c>
      <c r="L122" s="522">
        <v>35207</v>
      </c>
      <c r="M122" s="522" t="s">
        <v>95</v>
      </c>
      <c r="N122" s="522" t="s">
        <v>3343</v>
      </c>
      <c r="O122" s="378" t="s">
        <v>1634</v>
      </c>
      <c r="P122" s="526" t="str">
        <f t="shared" si="9"/>
        <v>（私立）</v>
      </c>
      <c r="Q122" s="527" t="s">
        <v>82</v>
      </c>
      <c r="R122" s="516"/>
    </row>
    <row r="123" spans="1:19" s="250" customFormat="1" ht="36" x14ac:dyDescent="0.2">
      <c r="A123" s="489" t="s">
        <v>1292</v>
      </c>
      <c r="B123" s="521" t="s">
        <v>403</v>
      </c>
      <c r="C123" s="521" t="s">
        <v>404</v>
      </c>
      <c r="D123" s="303" t="s">
        <v>3862</v>
      </c>
      <c r="E123" s="522" t="str">
        <f t="shared" si="11"/>
        <v>下松市望町2丁目8-11</v>
      </c>
      <c r="F123" s="522" t="s">
        <v>1293</v>
      </c>
      <c r="G123" s="523">
        <v>43374</v>
      </c>
      <c r="H123" s="290">
        <v>30</v>
      </c>
      <c r="I123" s="522" t="s">
        <v>1294</v>
      </c>
      <c r="J123" s="524" t="s">
        <v>268</v>
      </c>
      <c r="K123" s="336" t="s">
        <v>158</v>
      </c>
      <c r="L123" s="522">
        <v>35210</v>
      </c>
      <c r="M123" s="522" t="s">
        <v>1295</v>
      </c>
      <c r="N123" s="522" t="s">
        <v>3344</v>
      </c>
      <c r="O123" s="378" t="s">
        <v>1635</v>
      </c>
      <c r="P123" s="526" t="str">
        <f t="shared" si="9"/>
        <v>（私立）</v>
      </c>
      <c r="Q123" s="527" t="s">
        <v>82</v>
      </c>
      <c r="R123" s="516"/>
    </row>
    <row r="124" spans="1:19" s="250" customFormat="1" ht="36" x14ac:dyDescent="0.2">
      <c r="A124" s="489" t="s">
        <v>2564</v>
      </c>
      <c r="B124" s="521" t="s">
        <v>2565</v>
      </c>
      <c r="C124" s="521" t="s">
        <v>2566</v>
      </c>
      <c r="D124" s="521" t="s">
        <v>2567</v>
      </c>
      <c r="E124" s="522" t="str">
        <f t="shared" si="11"/>
        <v>下松市大字西豊井1655番地3</v>
      </c>
      <c r="F124" s="522" t="s">
        <v>2568</v>
      </c>
      <c r="G124" s="523">
        <v>44774</v>
      </c>
      <c r="H124" s="290">
        <v>20</v>
      </c>
      <c r="I124" s="522" t="s">
        <v>2569</v>
      </c>
      <c r="J124" s="524"/>
      <c r="K124" s="336" t="s">
        <v>158</v>
      </c>
      <c r="L124" s="522">
        <v>35210</v>
      </c>
      <c r="M124" s="522" t="s">
        <v>1295</v>
      </c>
      <c r="N124" s="522" t="s">
        <v>3345</v>
      </c>
      <c r="O124" s="378" t="s">
        <v>2570</v>
      </c>
      <c r="P124" s="526" t="s">
        <v>890</v>
      </c>
      <c r="Q124" s="527" t="s">
        <v>82</v>
      </c>
      <c r="R124" s="516"/>
    </row>
    <row r="125" spans="1:19" s="250" customFormat="1" ht="42" customHeight="1" x14ac:dyDescent="0.2">
      <c r="A125" s="489" t="s">
        <v>2571</v>
      </c>
      <c r="B125" s="521" t="s">
        <v>2572</v>
      </c>
      <c r="C125" s="521" t="s">
        <v>2573</v>
      </c>
      <c r="D125" s="521" t="s">
        <v>2574</v>
      </c>
      <c r="E125" s="522" t="str">
        <f>M125&amp;N125</f>
        <v>下松市東豊井寺迫半上1195-2</v>
      </c>
      <c r="F125" s="522" t="s">
        <v>2575</v>
      </c>
      <c r="G125" s="523">
        <v>45017</v>
      </c>
      <c r="H125" s="290">
        <v>20</v>
      </c>
      <c r="I125" s="522" t="s">
        <v>2576</v>
      </c>
      <c r="J125" s="524"/>
      <c r="K125" s="336" t="s">
        <v>158</v>
      </c>
      <c r="L125" s="522">
        <v>35210</v>
      </c>
      <c r="M125" s="522" t="s">
        <v>1295</v>
      </c>
      <c r="N125" s="522" t="s">
        <v>3346</v>
      </c>
      <c r="O125" s="378" t="s">
        <v>2577</v>
      </c>
      <c r="P125" s="526" t="s">
        <v>890</v>
      </c>
      <c r="Q125" s="527" t="s">
        <v>82</v>
      </c>
      <c r="R125" s="516"/>
    </row>
    <row r="126" spans="1:19" s="511" customFormat="1" ht="42" customHeight="1" x14ac:dyDescent="0.2">
      <c r="A126" s="489" t="s">
        <v>4060</v>
      </c>
      <c r="B126" s="521" t="s">
        <v>4061</v>
      </c>
      <c r="C126" s="521" t="s">
        <v>4062</v>
      </c>
      <c r="D126" s="521" t="s">
        <v>4063</v>
      </c>
      <c r="E126" s="522" t="s">
        <v>4064</v>
      </c>
      <c r="F126" s="522" t="s">
        <v>4065</v>
      </c>
      <c r="G126" s="523">
        <v>45474</v>
      </c>
      <c r="H126" s="290">
        <v>20</v>
      </c>
      <c r="I126" s="522" t="s">
        <v>4066</v>
      </c>
      <c r="J126" s="524"/>
      <c r="K126" s="336" t="s">
        <v>158</v>
      </c>
      <c r="L126" s="522">
        <v>35210</v>
      </c>
      <c r="M126" s="522" t="s">
        <v>396</v>
      </c>
      <c r="N126" s="522" t="s">
        <v>4067</v>
      </c>
      <c r="O126" s="378" t="s">
        <v>4068</v>
      </c>
      <c r="P126" s="526" t="s">
        <v>890</v>
      </c>
      <c r="Q126" s="527" t="s">
        <v>82</v>
      </c>
      <c r="R126" s="516"/>
    </row>
    <row r="127" spans="1:19" s="250" customFormat="1" ht="42" customHeight="1" x14ac:dyDescent="0.2">
      <c r="A127" s="489" t="s">
        <v>157</v>
      </c>
      <c r="B127" s="521" t="s">
        <v>311</v>
      </c>
      <c r="C127" s="521" t="s">
        <v>1033</v>
      </c>
      <c r="D127" s="521" t="s">
        <v>1693</v>
      </c>
      <c r="E127" s="522" t="str">
        <f t="shared" si="11"/>
        <v>岩国市横山1-12-51</v>
      </c>
      <c r="F127" s="522" t="s">
        <v>562</v>
      </c>
      <c r="G127" s="523">
        <v>39173</v>
      </c>
      <c r="H127" s="302">
        <v>40</v>
      </c>
      <c r="I127" s="522" t="s">
        <v>791</v>
      </c>
      <c r="J127" s="524"/>
      <c r="K127" s="336" t="s">
        <v>158</v>
      </c>
      <c r="L127" s="522">
        <v>35208</v>
      </c>
      <c r="M127" s="522" t="s">
        <v>112</v>
      </c>
      <c r="N127" s="522" t="s">
        <v>164</v>
      </c>
      <c r="O127" s="378" t="s">
        <v>165</v>
      </c>
      <c r="P127" s="526" t="str">
        <f t="shared" si="9"/>
        <v>（私立）</v>
      </c>
      <c r="Q127" s="527" t="s">
        <v>80</v>
      </c>
      <c r="R127" s="516"/>
    </row>
    <row r="128" spans="1:19" s="250" customFormat="1" ht="42" customHeight="1" x14ac:dyDescent="0.2">
      <c r="A128" s="489" t="s">
        <v>1636</v>
      </c>
      <c r="B128" s="521" t="s">
        <v>311</v>
      </c>
      <c r="C128" s="521" t="s">
        <v>1029</v>
      </c>
      <c r="D128" s="521" t="s">
        <v>2241</v>
      </c>
      <c r="E128" s="522" t="str">
        <f t="shared" si="11"/>
        <v>岩国市錦見1丁目11-14</v>
      </c>
      <c r="F128" s="522" t="s">
        <v>1637</v>
      </c>
      <c r="G128" s="523">
        <v>41821</v>
      </c>
      <c r="H128" s="302">
        <v>15</v>
      </c>
      <c r="I128" s="522" t="s">
        <v>1638</v>
      </c>
      <c r="J128" s="524" t="s">
        <v>268</v>
      </c>
      <c r="K128" s="336" t="s">
        <v>158</v>
      </c>
      <c r="L128" s="522">
        <v>35208</v>
      </c>
      <c r="M128" s="522" t="s">
        <v>72</v>
      </c>
      <c r="N128" s="522" t="s">
        <v>3347</v>
      </c>
      <c r="O128" s="378" t="s">
        <v>1639</v>
      </c>
      <c r="P128" s="526" t="str">
        <f t="shared" si="9"/>
        <v>（私立）</v>
      </c>
      <c r="Q128" s="352" t="s">
        <v>135</v>
      </c>
      <c r="R128" s="516"/>
    </row>
    <row r="129" spans="1:18" s="250" customFormat="1" ht="36" x14ac:dyDescent="0.2">
      <c r="A129" s="489" t="s">
        <v>1640</v>
      </c>
      <c r="B129" s="521" t="s">
        <v>398</v>
      </c>
      <c r="C129" s="521" t="s">
        <v>3003</v>
      </c>
      <c r="D129" s="521" t="s">
        <v>1858</v>
      </c>
      <c r="E129" s="522" t="str">
        <f t="shared" si="11"/>
        <v>岩国市室の木町3-1-74</v>
      </c>
      <c r="F129" s="522" t="s">
        <v>563</v>
      </c>
      <c r="G129" s="523">
        <v>39387</v>
      </c>
      <c r="H129" s="302">
        <v>36</v>
      </c>
      <c r="I129" s="522" t="s">
        <v>792</v>
      </c>
      <c r="J129" s="524"/>
      <c r="K129" s="336" t="s">
        <v>158</v>
      </c>
      <c r="L129" s="522">
        <v>35208</v>
      </c>
      <c r="M129" s="522" t="s">
        <v>72</v>
      </c>
      <c r="N129" s="522" t="s">
        <v>49</v>
      </c>
      <c r="O129" s="378" t="s">
        <v>145</v>
      </c>
      <c r="P129" s="526" t="str">
        <f t="shared" si="9"/>
        <v>（私立）</v>
      </c>
      <c r="Q129" s="527" t="s">
        <v>80</v>
      </c>
      <c r="R129" s="516"/>
    </row>
    <row r="130" spans="1:18" s="250" customFormat="1" ht="50" customHeight="1" x14ac:dyDescent="0.2">
      <c r="A130" s="489" t="s">
        <v>226</v>
      </c>
      <c r="B130" s="521" t="s">
        <v>118</v>
      </c>
      <c r="C130" s="521" t="s">
        <v>648</v>
      </c>
      <c r="D130" s="521" t="s">
        <v>1856</v>
      </c>
      <c r="E130" s="522" t="str">
        <f t="shared" si="11"/>
        <v>岩国市玖珂町4981-1</v>
      </c>
      <c r="F130" s="522" t="s">
        <v>479</v>
      </c>
      <c r="G130" s="523">
        <v>40269</v>
      </c>
      <c r="H130" s="290">
        <v>10</v>
      </c>
      <c r="I130" s="522" t="s">
        <v>706</v>
      </c>
      <c r="J130" s="524" t="s">
        <v>268</v>
      </c>
      <c r="K130" s="336" t="s">
        <v>158</v>
      </c>
      <c r="L130" s="522">
        <v>35208</v>
      </c>
      <c r="M130" s="522" t="s">
        <v>72</v>
      </c>
      <c r="N130" s="522" t="s">
        <v>2996</v>
      </c>
      <c r="O130" s="378" t="s">
        <v>1857</v>
      </c>
      <c r="P130" s="526" t="str">
        <f t="shared" si="9"/>
        <v>（私立）</v>
      </c>
      <c r="Q130" s="527" t="s">
        <v>80</v>
      </c>
      <c r="R130" s="516"/>
    </row>
    <row r="131" spans="1:18" s="250" customFormat="1" ht="42" customHeight="1" x14ac:dyDescent="0.2">
      <c r="A131" s="489" t="s">
        <v>262</v>
      </c>
      <c r="B131" s="521" t="s">
        <v>263</v>
      </c>
      <c r="C131" s="521" t="s">
        <v>370</v>
      </c>
      <c r="D131" s="521" t="s">
        <v>3743</v>
      </c>
      <c r="E131" s="522" t="str">
        <f t="shared" si="11"/>
        <v>岩国市由宇町西3-15-6</v>
      </c>
      <c r="F131" s="522" t="s">
        <v>564</v>
      </c>
      <c r="G131" s="523">
        <v>40452</v>
      </c>
      <c r="H131" s="302">
        <v>15</v>
      </c>
      <c r="I131" s="522" t="s">
        <v>793</v>
      </c>
      <c r="J131" s="524"/>
      <c r="K131" s="336" t="s">
        <v>158</v>
      </c>
      <c r="L131" s="522">
        <v>35208</v>
      </c>
      <c r="M131" s="522" t="s">
        <v>72</v>
      </c>
      <c r="N131" s="522" t="s">
        <v>3348</v>
      </c>
      <c r="O131" s="378" t="s">
        <v>1641</v>
      </c>
      <c r="P131" s="526" t="str">
        <f t="shared" si="9"/>
        <v>（私立）</v>
      </c>
      <c r="Q131" s="352" t="s">
        <v>135</v>
      </c>
      <c r="R131" s="516"/>
    </row>
    <row r="132" spans="1:18" s="250" customFormat="1" ht="42" customHeight="1" x14ac:dyDescent="0.2">
      <c r="A132" s="489" t="s">
        <v>1079</v>
      </c>
      <c r="B132" s="521" t="s">
        <v>198</v>
      </c>
      <c r="C132" s="521" t="s">
        <v>1028</v>
      </c>
      <c r="D132" s="521" t="s">
        <v>2633</v>
      </c>
      <c r="E132" s="522" t="str">
        <f t="shared" si="11"/>
        <v>岩国市美和町生見12451-1</v>
      </c>
      <c r="F132" s="522" t="s">
        <v>476</v>
      </c>
      <c r="G132" s="523">
        <v>43009</v>
      </c>
      <c r="H132" s="302">
        <v>20</v>
      </c>
      <c r="I132" s="522" t="s">
        <v>1642</v>
      </c>
      <c r="J132" s="524"/>
      <c r="K132" s="336" t="s">
        <v>158</v>
      </c>
      <c r="L132" s="522">
        <v>35208</v>
      </c>
      <c r="M132" s="522" t="s">
        <v>112</v>
      </c>
      <c r="N132" s="522" t="s">
        <v>3349</v>
      </c>
      <c r="O132" s="378" t="s">
        <v>1643</v>
      </c>
      <c r="P132" s="526" t="str">
        <f t="shared" si="9"/>
        <v>（私立）</v>
      </c>
      <c r="Q132" s="352" t="s">
        <v>80</v>
      </c>
      <c r="R132" s="516"/>
    </row>
    <row r="133" spans="1:18" s="250" customFormat="1" ht="42" customHeight="1" x14ac:dyDescent="0.2">
      <c r="A133" s="489" t="s">
        <v>1644</v>
      </c>
      <c r="B133" s="521" t="s">
        <v>1645</v>
      </c>
      <c r="C133" s="291" t="s">
        <v>1646</v>
      </c>
      <c r="D133" s="521" t="s">
        <v>1647</v>
      </c>
      <c r="E133" s="292" t="str">
        <f t="shared" si="11"/>
        <v>岩国市美和町黒沢68番56号</v>
      </c>
      <c r="F133" s="522" t="s">
        <v>1975</v>
      </c>
      <c r="G133" s="523">
        <v>43800</v>
      </c>
      <c r="H133" s="290">
        <v>20</v>
      </c>
      <c r="I133" s="522" t="s">
        <v>1976</v>
      </c>
      <c r="J133" s="301"/>
      <c r="K133" s="336" t="s">
        <v>158</v>
      </c>
      <c r="L133" s="522">
        <v>35208</v>
      </c>
      <c r="M133" s="522" t="s">
        <v>72</v>
      </c>
      <c r="N133" s="522" t="s">
        <v>3350</v>
      </c>
      <c r="O133" s="378" t="s">
        <v>1977</v>
      </c>
      <c r="P133" s="526" t="str">
        <f t="shared" si="9"/>
        <v>（私立）</v>
      </c>
      <c r="Q133" s="527" t="s">
        <v>82</v>
      </c>
      <c r="R133" s="516"/>
    </row>
    <row r="134" spans="1:18" s="250" customFormat="1" ht="42" customHeight="1" x14ac:dyDescent="0.2">
      <c r="A134" s="489" t="s">
        <v>1978</v>
      </c>
      <c r="B134" s="521" t="s">
        <v>608</v>
      </c>
      <c r="C134" s="291" t="s">
        <v>629</v>
      </c>
      <c r="D134" s="521" t="s">
        <v>3604</v>
      </c>
      <c r="E134" s="292" t="str">
        <f t="shared" si="11"/>
        <v>岩国市玖珂町1555番-1</v>
      </c>
      <c r="F134" s="522" t="s">
        <v>1979</v>
      </c>
      <c r="G134" s="523">
        <v>44013</v>
      </c>
      <c r="H134" s="290">
        <v>20</v>
      </c>
      <c r="I134" s="522" t="s">
        <v>1980</v>
      </c>
      <c r="J134" s="301"/>
      <c r="K134" s="336" t="s">
        <v>158</v>
      </c>
      <c r="L134" s="522">
        <v>35208</v>
      </c>
      <c r="M134" s="522" t="s">
        <v>72</v>
      </c>
      <c r="N134" s="522" t="s">
        <v>3351</v>
      </c>
      <c r="O134" s="378" t="s">
        <v>1981</v>
      </c>
      <c r="P134" s="526" t="str">
        <f t="shared" si="9"/>
        <v>（私立）</v>
      </c>
      <c r="Q134" s="527" t="s">
        <v>82</v>
      </c>
      <c r="R134" s="516"/>
    </row>
    <row r="135" spans="1:18" s="250" customFormat="1" ht="42" customHeight="1" x14ac:dyDescent="0.2">
      <c r="A135" s="489" t="s">
        <v>2813</v>
      </c>
      <c r="B135" s="521" t="s">
        <v>398</v>
      </c>
      <c r="C135" s="521" t="s">
        <v>2814</v>
      </c>
      <c r="D135" s="521" t="s">
        <v>2815</v>
      </c>
      <c r="E135" s="522" t="str">
        <f t="shared" si="11"/>
        <v>岩国市車町1-13-13</v>
      </c>
      <c r="F135" s="522" t="s">
        <v>962</v>
      </c>
      <c r="G135" s="523">
        <v>44652</v>
      </c>
      <c r="H135" s="290">
        <v>11</v>
      </c>
      <c r="I135" s="522" t="s">
        <v>963</v>
      </c>
      <c r="J135" s="524" t="s">
        <v>385</v>
      </c>
      <c r="K135" s="336" t="s">
        <v>158</v>
      </c>
      <c r="L135" s="522">
        <v>35208</v>
      </c>
      <c r="M135" s="522" t="s">
        <v>72</v>
      </c>
      <c r="N135" s="522" t="s">
        <v>3352</v>
      </c>
      <c r="O135" s="522" t="s">
        <v>1859</v>
      </c>
      <c r="P135" s="526" t="str">
        <f t="shared" si="9"/>
        <v>（私立）</v>
      </c>
      <c r="Q135" s="352" t="s">
        <v>80</v>
      </c>
      <c r="R135" s="516"/>
    </row>
    <row r="136" spans="1:18" s="250" customFormat="1" ht="42" customHeight="1" x14ac:dyDescent="0.2">
      <c r="A136" s="489" t="s">
        <v>2816</v>
      </c>
      <c r="B136" s="521" t="s">
        <v>2817</v>
      </c>
      <c r="C136" s="521" t="s">
        <v>2818</v>
      </c>
      <c r="D136" s="521" t="s">
        <v>2819</v>
      </c>
      <c r="E136" s="522" t="str">
        <f>M136&amp;N136</f>
        <v>岩国市南岩国町1-13-23</v>
      </c>
      <c r="F136" s="522" t="s">
        <v>2202</v>
      </c>
      <c r="G136" s="523">
        <v>45047</v>
      </c>
      <c r="H136" s="290">
        <v>20</v>
      </c>
      <c r="I136" s="522" t="s">
        <v>2820</v>
      </c>
      <c r="J136" s="524"/>
      <c r="K136" s="336" t="s">
        <v>158</v>
      </c>
      <c r="L136" s="522">
        <v>35208</v>
      </c>
      <c r="M136" s="522" t="s">
        <v>112</v>
      </c>
      <c r="N136" s="522" t="s">
        <v>2821</v>
      </c>
      <c r="O136" s="522" t="s">
        <v>2822</v>
      </c>
      <c r="P136" s="526" t="str">
        <f t="shared" si="9"/>
        <v>（私立）</v>
      </c>
      <c r="Q136" s="352" t="s">
        <v>1071</v>
      </c>
      <c r="R136" s="516"/>
    </row>
    <row r="137" spans="1:18" s="250" customFormat="1" ht="42" customHeight="1" x14ac:dyDescent="0.2">
      <c r="A137" s="489" t="s">
        <v>2823</v>
      </c>
      <c r="B137" s="521" t="s">
        <v>2824</v>
      </c>
      <c r="C137" s="521" t="s">
        <v>2825</v>
      </c>
      <c r="D137" s="521" t="s">
        <v>3788</v>
      </c>
      <c r="E137" s="522" t="str">
        <f>M137&amp;N137</f>
        <v>岩国市美和町生見1165-2</v>
      </c>
      <c r="F137" s="522" t="s">
        <v>2826</v>
      </c>
      <c r="G137" s="523">
        <v>45139</v>
      </c>
      <c r="H137" s="290">
        <v>20</v>
      </c>
      <c r="I137" s="522" t="s">
        <v>2827</v>
      </c>
      <c r="J137" s="524"/>
      <c r="K137" s="336" t="s">
        <v>158</v>
      </c>
      <c r="L137" s="522">
        <v>35208</v>
      </c>
      <c r="M137" s="522" t="s">
        <v>112</v>
      </c>
      <c r="N137" s="522" t="s">
        <v>2828</v>
      </c>
      <c r="O137" s="522" t="s">
        <v>2829</v>
      </c>
      <c r="P137" s="526" t="str">
        <f t="shared" si="9"/>
        <v>（私立）</v>
      </c>
      <c r="Q137" s="352" t="s">
        <v>1071</v>
      </c>
      <c r="R137" s="516"/>
    </row>
    <row r="138" spans="1:18" s="250" customFormat="1" ht="42" customHeight="1" x14ac:dyDescent="0.2">
      <c r="A138" s="489" t="s">
        <v>324</v>
      </c>
      <c r="B138" s="521" t="s">
        <v>410</v>
      </c>
      <c r="C138" s="521" t="s">
        <v>411</v>
      </c>
      <c r="D138" s="521" t="s">
        <v>2578</v>
      </c>
      <c r="E138" s="522" t="str">
        <f t="shared" si="11"/>
        <v>光市束荷21-2</v>
      </c>
      <c r="F138" s="522" t="s">
        <v>565</v>
      </c>
      <c r="G138" s="523">
        <v>40909</v>
      </c>
      <c r="H138" s="302">
        <v>40</v>
      </c>
      <c r="I138" s="522" t="s">
        <v>794</v>
      </c>
      <c r="J138" s="524"/>
      <c r="K138" s="336" t="s">
        <v>158</v>
      </c>
      <c r="L138" s="522">
        <v>35210</v>
      </c>
      <c r="M138" s="522" t="s">
        <v>893</v>
      </c>
      <c r="N138" s="522" t="s">
        <v>3353</v>
      </c>
      <c r="O138" s="378" t="s">
        <v>907</v>
      </c>
      <c r="P138" s="526" t="str">
        <f t="shared" si="9"/>
        <v>（私立）</v>
      </c>
      <c r="Q138" s="352" t="s">
        <v>135</v>
      </c>
      <c r="R138" s="516"/>
    </row>
    <row r="139" spans="1:18" s="250" customFormat="1" ht="42" customHeight="1" x14ac:dyDescent="0.2">
      <c r="A139" s="489" t="s">
        <v>869</v>
      </c>
      <c r="B139" s="521" t="s">
        <v>870</v>
      </c>
      <c r="C139" s="521" t="s">
        <v>871</v>
      </c>
      <c r="D139" s="303" t="s">
        <v>3861</v>
      </c>
      <c r="E139" s="522" t="str">
        <f t="shared" si="11"/>
        <v>光市中央5丁目1番21号</v>
      </c>
      <c r="F139" s="522" t="s">
        <v>908</v>
      </c>
      <c r="G139" s="523">
        <v>41944</v>
      </c>
      <c r="H139" s="302">
        <v>24</v>
      </c>
      <c r="I139" s="522" t="s">
        <v>909</v>
      </c>
      <c r="J139" s="524" t="s">
        <v>268</v>
      </c>
      <c r="K139" s="336" t="s">
        <v>158</v>
      </c>
      <c r="L139" s="522">
        <v>35210</v>
      </c>
      <c r="M139" s="522" t="s">
        <v>96</v>
      </c>
      <c r="N139" s="522" t="s">
        <v>3354</v>
      </c>
      <c r="O139" s="378" t="s">
        <v>910</v>
      </c>
      <c r="P139" s="526" t="str">
        <f t="shared" si="9"/>
        <v>（私立）</v>
      </c>
      <c r="Q139" s="527" t="s">
        <v>82</v>
      </c>
      <c r="R139" s="516"/>
    </row>
    <row r="140" spans="1:18" s="250" customFormat="1" ht="59.15" customHeight="1" x14ac:dyDescent="0.2">
      <c r="A140" s="489" t="s">
        <v>1011</v>
      </c>
      <c r="B140" s="521" t="s">
        <v>410</v>
      </c>
      <c r="C140" s="521" t="s">
        <v>411</v>
      </c>
      <c r="D140" s="521" t="s">
        <v>2579</v>
      </c>
      <c r="E140" s="522" t="str">
        <f t="shared" si="11"/>
        <v>光市岩田字蔵光157番地1</v>
      </c>
      <c r="F140" s="522" t="s">
        <v>1012</v>
      </c>
      <c r="G140" s="523">
        <v>42826</v>
      </c>
      <c r="H140" s="302">
        <v>20</v>
      </c>
      <c r="I140" s="522" t="s">
        <v>1013</v>
      </c>
      <c r="J140" s="524"/>
      <c r="K140" s="336" t="s">
        <v>158</v>
      </c>
      <c r="L140" s="522">
        <v>35210</v>
      </c>
      <c r="M140" s="522" t="s">
        <v>132</v>
      </c>
      <c r="N140" s="522" t="s">
        <v>3355</v>
      </c>
      <c r="O140" s="378" t="s">
        <v>1014</v>
      </c>
      <c r="P140" s="526" t="str">
        <f t="shared" si="9"/>
        <v>（私立）</v>
      </c>
      <c r="Q140" s="527" t="s">
        <v>135</v>
      </c>
      <c r="R140" s="516"/>
    </row>
    <row r="141" spans="1:18" s="250" customFormat="1" ht="45" customHeight="1" x14ac:dyDescent="0.2">
      <c r="A141" s="489" t="s">
        <v>1867</v>
      </c>
      <c r="B141" s="521" t="s">
        <v>1868</v>
      </c>
      <c r="C141" s="521" t="s">
        <v>1869</v>
      </c>
      <c r="D141" s="521" t="s">
        <v>1870</v>
      </c>
      <c r="E141" s="522" t="str">
        <f t="shared" si="11"/>
        <v>光市光市室積6丁目13-28</v>
      </c>
      <c r="F141" s="522" t="s">
        <v>1982</v>
      </c>
      <c r="G141" s="523">
        <v>44287</v>
      </c>
      <c r="H141" s="302">
        <v>13</v>
      </c>
      <c r="I141" s="522" t="s">
        <v>1983</v>
      </c>
      <c r="J141" s="524" t="s">
        <v>268</v>
      </c>
      <c r="K141" s="336" t="s">
        <v>158</v>
      </c>
      <c r="L141" s="522">
        <v>35210</v>
      </c>
      <c r="M141" s="522" t="s">
        <v>132</v>
      </c>
      <c r="N141" s="522" t="s">
        <v>3356</v>
      </c>
      <c r="O141" s="378" t="s">
        <v>1984</v>
      </c>
      <c r="P141" s="526" t="str">
        <f t="shared" si="9"/>
        <v>（私立）</v>
      </c>
      <c r="Q141" s="527" t="s">
        <v>82</v>
      </c>
      <c r="R141" s="516"/>
    </row>
    <row r="142" spans="1:18" s="250" customFormat="1" ht="42" customHeight="1" x14ac:dyDescent="0.2">
      <c r="A142" s="434" t="s">
        <v>2634</v>
      </c>
      <c r="B142" s="303" t="s">
        <v>2530</v>
      </c>
      <c r="C142" s="303" t="s">
        <v>2635</v>
      </c>
      <c r="D142" s="303" t="s">
        <v>655</v>
      </c>
      <c r="E142" s="522" t="str">
        <f t="shared" si="11"/>
        <v>光市光ヶ丘3-17</v>
      </c>
      <c r="F142" s="316" t="s">
        <v>2533</v>
      </c>
      <c r="G142" s="317">
        <v>44743</v>
      </c>
      <c r="H142" s="387">
        <v>20</v>
      </c>
      <c r="I142" s="316" t="s">
        <v>2537</v>
      </c>
      <c r="J142" s="442" t="s">
        <v>385</v>
      </c>
      <c r="K142" s="336" t="s">
        <v>158</v>
      </c>
      <c r="L142" s="522">
        <v>35210</v>
      </c>
      <c r="M142" s="522" t="s">
        <v>132</v>
      </c>
      <c r="N142" s="522" t="s">
        <v>3013</v>
      </c>
      <c r="O142" s="378" t="s">
        <v>2636</v>
      </c>
      <c r="P142" s="526" t="s">
        <v>890</v>
      </c>
      <c r="Q142" s="527" t="s">
        <v>80</v>
      </c>
      <c r="R142" s="516"/>
    </row>
    <row r="143" spans="1:18" s="250" customFormat="1" ht="36" x14ac:dyDescent="0.2">
      <c r="A143" s="489" t="s">
        <v>968</v>
      </c>
      <c r="B143" s="521" t="s">
        <v>10</v>
      </c>
      <c r="C143" s="525" t="s">
        <v>936</v>
      </c>
      <c r="D143" s="521" t="s">
        <v>2580</v>
      </c>
      <c r="E143" s="522" t="str">
        <f t="shared" si="11"/>
        <v>長門市三隅中301番地4</v>
      </c>
      <c r="F143" s="522" t="s">
        <v>485</v>
      </c>
      <c r="G143" s="523">
        <v>38991</v>
      </c>
      <c r="H143" s="302">
        <v>20</v>
      </c>
      <c r="I143" s="522" t="s">
        <v>795</v>
      </c>
      <c r="J143" s="524"/>
      <c r="K143" s="336" t="s">
        <v>158</v>
      </c>
      <c r="L143" s="522">
        <v>35211</v>
      </c>
      <c r="M143" s="522" t="s">
        <v>123</v>
      </c>
      <c r="N143" s="522" t="s">
        <v>3357</v>
      </c>
      <c r="O143" s="378" t="s">
        <v>969</v>
      </c>
      <c r="P143" s="526" t="str">
        <f t="shared" si="9"/>
        <v>（私立）</v>
      </c>
      <c r="Q143" s="527" t="s">
        <v>82</v>
      </c>
      <c r="R143" s="516"/>
    </row>
    <row r="144" spans="1:18" s="250" customFormat="1" ht="59" customHeight="1" x14ac:dyDescent="0.2">
      <c r="A144" s="489" t="s">
        <v>911</v>
      </c>
      <c r="B144" s="521" t="s">
        <v>912</v>
      </c>
      <c r="C144" s="521" t="s">
        <v>913</v>
      </c>
      <c r="D144" s="521" t="s">
        <v>2830</v>
      </c>
      <c r="E144" s="522" t="str">
        <f t="shared" si="11"/>
        <v>長門市油谷新別名1098番地1</v>
      </c>
      <c r="F144" s="522" t="s">
        <v>566</v>
      </c>
      <c r="G144" s="523">
        <v>39448</v>
      </c>
      <c r="H144" s="302">
        <v>20</v>
      </c>
      <c r="I144" s="522" t="s">
        <v>2347</v>
      </c>
      <c r="J144" s="524"/>
      <c r="K144" s="336" t="s">
        <v>158</v>
      </c>
      <c r="L144" s="522">
        <v>35211</v>
      </c>
      <c r="M144" s="522" t="s">
        <v>123</v>
      </c>
      <c r="N144" s="522" t="s">
        <v>3358</v>
      </c>
      <c r="O144" s="378" t="s">
        <v>45</v>
      </c>
      <c r="P144" s="526" t="str">
        <f t="shared" si="9"/>
        <v>（私立）</v>
      </c>
      <c r="Q144" s="527" t="s">
        <v>82</v>
      </c>
      <c r="R144" s="516"/>
    </row>
    <row r="145" spans="1:18" s="250" customFormat="1" ht="42" customHeight="1" x14ac:dyDescent="0.2">
      <c r="A145" s="489" t="s">
        <v>914</v>
      </c>
      <c r="B145" s="521" t="s">
        <v>915</v>
      </c>
      <c r="C145" s="521" t="s">
        <v>2348</v>
      </c>
      <c r="D145" s="521" t="s">
        <v>2831</v>
      </c>
      <c r="E145" s="522" t="str">
        <f>M145&amp;N145</f>
        <v>長門市日置中1453番地1</v>
      </c>
      <c r="F145" s="522" t="s">
        <v>2349</v>
      </c>
      <c r="G145" s="523">
        <v>39539</v>
      </c>
      <c r="H145" s="302">
        <v>20</v>
      </c>
      <c r="I145" s="522" t="s">
        <v>2350</v>
      </c>
      <c r="J145" s="524"/>
      <c r="K145" s="336" t="s">
        <v>158</v>
      </c>
      <c r="L145" s="522">
        <v>35211</v>
      </c>
      <c r="M145" s="522" t="s">
        <v>123</v>
      </c>
      <c r="N145" s="522" t="s">
        <v>3359</v>
      </c>
      <c r="O145" s="378" t="s">
        <v>46</v>
      </c>
      <c r="P145" s="526" t="str">
        <f t="shared" si="9"/>
        <v>（私立）</v>
      </c>
      <c r="Q145" s="527" t="s">
        <v>82</v>
      </c>
      <c r="R145" s="516"/>
    </row>
    <row r="146" spans="1:18" s="250" customFormat="1" ht="42" customHeight="1" x14ac:dyDescent="0.2">
      <c r="A146" s="489" t="s">
        <v>585</v>
      </c>
      <c r="B146" s="521" t="s">
        <v>297</v>
      </c>
      <c r="C146" s="521" t="s">
        <v>856</v>
      </c>
      <c r="D146" s="521" t="s">
        <v>1065</v>
      </c>
      <c r="E146" s="522" t="str">
        <f t="shared" si="11"/>
        <v>長門市西深川2987-1</v>
      </c>
      <c r="F146" s="522" t="s">
        <v>2832</v>
      </c>
      <c r="G146" s="523">
        <v>39904</v>
      </c>
      <c r="H146" s="290">
        <v>20</v>
      </c>
      <c r="I146" s="522" t="s">
        <v>760</v>
      </c>
      <c r="J146" s="513"/>
      <c r="K146" s="336" t="s">
        <v>158</v>
      </c>
      <c r="L146" s="522">
        <v>35211</v>
      </c>
      <c r="M146" s="522" t="s">
        <v>216</v>
      </c>
      <c r="N146" s="522" t="s">
        <v>3360</v>
      </c>
      <c r="O146" s="378" t="s">
        <v>916</v>
      </c>
      <c r="P146" s="526" t="str">
        <f t="shared" si="9"/>
        <v>（私立）</v>
      </c>
      <c r="Q146" s="527" t="s">
        <v>135</v>
      </c>
      <c r="R146" s="516"/>
    </row>
    <row r="147" spans="1:18" s="250" customFormat="1" ht="42" customHeight="1" x14ac:dyDescent="0.2">
      <c r="A147" s="489" t="s">
        <v>180</v>
      </c>
      <c r="B147" s="521" t="s">
        <v>117</v>
      </c>
      <c r="C147" s="521" t="s">
        <v>1404</v>
      </c>
      <c r="D147" s="521" t="s">
        <v>2294</v>
      </c>
      <c r="E147" s="522" t="str">
        <f t="shared" si="11"/>
        <v>長門市日置中2983-142</v>
      </c>
      <c r="F147" s="522" t="s">
        <v>484</v>
      </c>
      <c r="G147" s="523">
        <v>40210</v>
      </c>
      <c r="H147" s="290">
        <v>10</v>
      </c>
      <c r="I147" s="522" t="s">
        <v>710</v>
      </c>
      <c r="J147" s="524" t="s">
        <v>268</v>
      </c>
      <c r="K147" s="336" t="s">
        <v>158</v>
      </c>
      <c r="L147" s="522">
        <v>35211</v>
      </c>
      <c r="M147" s="522" t="s">
        <v>70</v>
      </c>
      <c r="N147" s="522" t="s">
        <v>124</v>
      </c>
      <c r="O147" s="378" t="s">
        <v>917</v>
      </c>
      <c r="P147" s="526" t="str">
        <f t="shared" si="9"/>
        <v>（私立）</v>
      </c>
      <c r="Q147" s="527" t="s">
        <v>82</v>
      </c>
      <c r="R147" s="516"/>
    </row>
    <row r="148" spans="1:18" s="250" customFormat="1" ht="42" customHeight="1" x14ac:dyDescent="0.2">
      <c r="A148" s="489" t="s">
        <v>9</v>
      </c>
      <c r="B148" s="521" t="s">
        <v>11</v>
      </c>
      <c r="C148" s="521" t="s">
        <v>1405</v>
      </c>
      <c r="D148" s="521" t="s">
        <v>2</v>
      </c>
      <c r="E148" s="522" t="str">
        <f t="shared" si="11"/>
        <v>柳井市中央3-14-15</v>
      </c>
      <c r="F148" s="522" t="s">
        <v>567</v>
      </c>
      <c r="G148" s="523">
        <v>39052</v>
      </c>
      <c r="H148" s="302">
        <v>20</v>
      </c>
      <c r="I148" s="522" t="s">
        <v>796</v>
      </c>
      <c r="J148" s="524"/>
      <c r="K148" s="336" t="s">
        <v>158</v>
      </c>
      <c r="L148" s="522">
        <v>35212</v>
      </c>
      <c r="M148" s="522" t="s">
        <v>161</v>
      </c>
      <c r="N148" s="522" t="s">
        <v>162</v>
      </c>
      <c r="O148" s="378" t="s">
        <v>918</v>
      </c>
      <c r="P148" s="526" t="str">
        <f t="shared" si="9"/>
        <v>（私立）</v>
      </c>
      <c r="Q148" s="527" t="s">
        <v>82</v>
      </c>
      <c r="R148" s="516"/>
    </row>
    <row r="149" spans="1:18" s="250" customFormat="1" ht="42" customHeight="1" x14ac:dyDescent="0.2">
      <c r="A149" s="489" t="s">
        <v>8</v>
      </c>
      <c r="B149" s="521" t="s">
        <v>316</v>
      </c>
      <c r="C149" s="521" t="s">
        <v>317</v>
      </c>
      <c r="D149" s="521" t="s">
        <v>156</v>
      </c>
      <c r="E149" s="522" t="str">
        <f t="shared" si="11"/>
        <v>柳井市柳井3842-6</v>
      </c>
      <c r="F149" s="522" t="s">
        <v>522</v>
      </c>
      <c r="G149" s="523">
        <v>39173</v>
      </c>
      <c r="H149" s="302">
        <v>24</v>
      </c>
      <c r="I149" s="522" t="s">
        <v>761</v>
      </c>
      <c r="J149" s="524" t="s">
        <v>268</v>
      </c>
      <c r="K149" s="336" t="s">
        <v>158</v>
      </c>
      <c r="L149" s="522">
        <v>35212</v>
      </c>
      <c r="M149" s="522" t="s">
        <v>172</v>
      </c>
      <c r="N149" s="522" t="s">
        <v>3361</v>
      </c>
      <c r="O149" s="378" t="s">
        <v>1584</v>
      </c>
      <c r="P149" s="526" t="str">
        <f t="shared" si="9"/>
        <v>（私立）</v>
      </c>
      <c r="Q149" s="527" t="s">
        <v>82</v>
      </c>
      <c r="R149" s="516"/>
    </row>
    <row r="150" spans="1:18" s="250" customFormat="1" ht="42" customHeight="1" x14ac:dyDescent="0.2">
      <c r="A150" s="489" t="s">
        <v>919</v>
      </c>
      <c r="B150" s="521" t="s">
        <v>920</v>
      </c>
      <c r="C150" s="521" t="s">
        <v>921</v>
      </c>
      <c r="D150" s="521" t="s">
        <v>922</v>
      </c>
      <c r="E150" s="522" t="str">
        <f t="shared" si="11"/>
        <v>柳井市余田1449-4</v>
      </c>
      <c r="F150" s="522" t="s">
        <v>970</v>
      </c>
      <c r="G150" s="523">
        <v>39356</v>
      </c>
      <c r="H150" s="302">
        <v>20</v>
      </c>
      <c r="I150" s="522" t="s">
        <v>797</v>
      </c>
      <c r="J150" s="524"/>
      <c r="K150" s="336" t="s">
        <v>158</v>
      </c>
      <c r="L150" s="522">
        <v>35212</v>
      </c>
      <c r="M150" s="522" t="s">
        <v>172</v>
      </c>
      <c r="N150" s="522" t="s">
        <v>3362</v>
      </c>
      <c r="O150" s="378" t="s">
        <v>47</v>
      </c>
      <c r="P150" s="526" t="str">
        <f t="shared" si="9"/>
        <v>（私立）</v>
      </c>
      <c r="Q150" s="527" t="s">
        <v>82</v>
      </c>
      <c r="R150" s="516"/>
    </row>
    <row r="151" spans="1:18" s="250" customFormat="1" ht="42" customHeight="1" x14ac:dyDescent="0.2">
      <c r="A151" s="489" t="s">
        <v>3</v>
      </c>
      <c r="B151" s="521" t="s">
        <v>923</v>
      </c>
      <c r="C151" s="521" t="s">
        <v>4</v>
      </c>
      <c r="D151" s="521" t="s">
        <v>3825</v>
      </c>
      <c r="E151" s="522" t="str">
        <f t="shared" si="11"/>
        <v>柳井市神代4110-10</v>
      </c>
      <c r="F151" s="522" t="s">
        <v>568</v>
      </c>
      <c r="G151" s="523">
        <v>39722</v>
      </c>
      <c r="H151" s="302">
        <v>20</v>
      </c>
      <c r="I151" s="522" t="s">
        <v>798</v>
      </c>
      <c r="J151" s="524"/>
      <c r="K151" s="336" t="s">
        <v>158</v>
      </c>
      <c r="L151" s="522">
        <v>35212</v>
      </c>
      <c r="M151" s="522" t="s">
        <v>172</v>
      </c>
      <c r="N151" s="522" t="s">
        <v>3363</v>
      </c>
      <c r="O151" s="378" t="s">
        <v>924</v>
      </c>
      <c r="P151" s="526" t="str">
        <f t="shared" si="9"/>
        <v>（私立）</v>
      </c>
      <c r="Q151" s="527" t="s">
        <v>82</v>
      </c>
      <c r="R151" s="516"/>
    </row>
    <row r="152" spans="1:18" s="250" customFormat="1" ht="42" customHeight="1" x14ac:dyDescent="0.2">
      <c r="A152" s="489" t="s">
        <v>1003</v>
      </c>
      <c r="B152" s="521" t="s">
        <v>1004</v>
      </c>
      <c r="C152" s="521" t="s">
        <v>1406</v>
      </c>
      <c r="D152" s="521" t="s">
        <v>1303</v>
      </c>
      <c r="E152" s="522" t="str">
        <f t="shared" si="11"/>
        <v>柳井市古開作459-22</v>
      </c>
      <c r="F152" s="522" t="s">
        <v>1015</v>
      </c>
      <c r="G152" s="523">
        <v>42491</v>
      </c>
      <c r="H152" s="302">
        <v>18</v>
      </c>
      <c r="I152" s="522" t="s">
        <v>1016</v>
      </c>
      <c r="J152" s="524" t="s">
        <v>268</v>
      </c>
      <c r="K152" s="336" t="s">
        <v>158</v>
      </c>
      <c r="L152" s="522">
        <v>35212</v>
      </c>
      <c r="M152" s="522" t="s">
        <v>161</v>
      </c>
      <c r="N152" s="522" t="s">
        <v>2248</v>
      </c>
      <c r="O152" s="378" t="s">
        <v>1017</v>
      </c>
      <c r="P152" s="526" t="str">
        <f t="shared" si="9"/>
        <v>（私立）</v>
      </c>
      <c r="Q152" s="527" t="s">
        <v>135</v>
      </c>
      <c r="R152" s="516"/>
    </row>
    <row r="153" spans="1:18" s="250" customFormat="1" ht="42" customHeight="1" x14ac:dyDescent="0.2">
      <c r="A153" s="489" t="s">
        <v>1304</v>
      </c>
      <c r="B153" s="521" t="s">
        <v>403</v>
      </c>
      <c r="C153" s="521" t="s">
        <v>404</v>
      </c>
      <c r="D153" s="521" t="s">
        <v>3863</v>
      </c>
      <c r="E153" s="522" t="str">
        <f t="shared" si="11"/>
        <v>柳井市新庄1076-7</v>
      </c>
      <c r="F153" s="522" t="s">
        <v>1305</v>
      </c>
      <c r="G153" s="523">
        <v>43252</v>
      </c>
      <c r="H153" s="290">
        <v>20</v>
      </c>
      <c r="I153" s="522" t="s">
        <v>1306</v>
      </c>
      <c r="J153" s="513"/>
      <c r="K153" s="336" t="s">
        <v>158</v>
      </c>
      <c r="L153" s="522">
        <v>35212</v>
      </c>
      <c r="M153" s="522" t="s">
        <v>906</v>
      </c>
      <c r="N153" s="522" t="s">
        <v>3364</v>
      </c>
      <c r="O153" s="378" t="s">
        <v>3365</v>
      </c>
      <c r="P153" s="526" t="str">
        <f t="shared" si="9"/>
        <v>（私立）</v>
      </c>
      <c r="Q153" s="527" t="s">
        <v>82</v>
      </c>
      <c r="R153" s="516"/>
    </row>
    <row r="154" spans="1:18" s="250" customFormat="1" ht="36" x14ac:dyDescent="0.2">
      <c r="A154" s="489" t="s">
        <v>904</v>
      </c>
      <c r="B154" s="521" t="s">
        <v>280</v>
      </c>
      <c r="C154" s="521" t="s">
        <v>281</v>
      </c>
      <c r="D154" s="521" t="s">
        <v>903</v>
      </c>
      <c r="E154" s="522" t="str">
        <f t="shared" si="11"/>
        <v>美祢市於福町下3365-1</v>
      </c>
      <c r="F154" s="522" t="s">
        <v>535</v>
      </c>
      <c r="G154" s="523">
        <v>39508</v>
      </c>
      <c r="H154" s="302">
        <v>34</v>
      </c>
      <c r="I154" s="522" t="s">
        <v>762</v>
      </c>
      <c r="J154" s="524" t="s">
        <v>268</v>
      </c>
      <c r="K154" s="336" t="s">
        <v>158</v>
      </c>
      <c r="L154" s="522">
        <v>35213</v>
      </c>
      <c r="M154" s="522" t="s">
        <v>98</v>
      </c>
      <c r="N154" s="522" t="s">
        <v>765</v>
      </c>
      <c r="O154" s="378" t="s">
        <v>1573</v>
      </c>
      <c r="P154" s="526" t="str">
        <f t="shared" si="9"/>
        <v>（私立）</v>
      </c>
      <c r="Q154" s="527" t="s">
        <v>80</v>
      </c>
      <c r="R154" s="516"/>
    </row>
    <row r="155" spans="1:18" s="250" customFormat="1" ht="48" x14ac:dyDescent="0.2">
      <c r="A155" s="489" t="s">
        <v>925</v>
      </c>
      <c r="B155" s="521" t="s">
        <v>120</v>
      </c>
      <c r="C155" s="521" t="s">
        <v>2351</v>
      </c>
      <c r="D155" s="521" t="s">
        <v>1985</v>
      </c>
      <c r="E155" s="522" t="str">
        <f t="shared" si="11"/>
        <v>美祢市美東町5870-1</v>
      </c>
      <c r="F155" s="522" t="s">
        <v>569</v>
      </c>
      <c r="G155" s="523">
        <v>39528</v>
      </c>
      <c r="H155" s="302">
        <v>20</v>
      </c>
      <c r="I155" s="522" t="s">
        <v>799</v>
      </c>
      <c r="J155" s="524"/>
      <c r="K155" s="336" t="s">
        <v>158</v>
      </c>
      <c r="L155" s="522">
        <v>35213</v>
      </c>
      <c r="M155" s="522" t="s">
        <v>98</v>
      </c>
      <c r="N155" s="522" t="s">
        <v>3366</v>
      </c>
      <c r="O155" s="378" t="s">
        <v>166</v>
      </c>
      <c r="P155" s="526" t="str">
        <f t="shared" si="9"/>
        <v>（私立）</v>
      </c>
      <c r="Q155" s="527" t="s">
        <v>135</v>
      </c>
      <c r="R155" s="516"/>
    </row>
    <row r="156" spans="1:18" s="250" customFormat="1" ht="48" x14ac:dyDescent="0.2">
      <c r="A156" s="489" t="s">
        <v>5</v>
      </c>
      <c r="B156" s="521" t="s">
        <v>120</v>
      </c>
      <c r="C156" s="521" t="s">
        <v>3850</v>
      </c>
      <c r="D156" s="521" t="s">
        <v>2833</v>
      </c>
      <c r="E156" s="522" t="str">
        <f t="shared" si="11"/>
        <v>美祢市大嶺町東分281-1</v>
      </c>
      <c r="F156" s="522" t="s">
        <v>570</v>
      </c>
      <c r="G156" s="523">
        <v>39904</v>
      </c>
      <c r="H156" s="302">
        <v>20</v>
      </c>
      <c r="I156" s="522" t="s">
        <v>800</v>
      </c>
      <c r="J156" s="524"/>
      <c r="K156" s="336" t="s">
        <v>158</v>
      </c>
      <c r="L156" s="522">
        <v>35213</v>
      </c>
      <c r="M156" s="522" t="s">
        <v>98</v>
      </c>
      <c r="N156" s="522" t="s">
        <v>3367</v>
      </c>
      <c r="O156" s="378" t="s">
        <v>1986</v>
      </c>
      <c r="P156" s="526" t="str">
        <f t="shared" si="9"/>
        <v>（私立）</v>
      </c>
      <c r="Q156" s="527" t="s">
        <v>135</v>
      </c>
      <c r="R156" s="516"/>
    </row>
    <row r="157" spans="1:18" s="250" customFormat="1" ht="50" customHeight="1" x14ac:dyDescent="0.2">
      <c r="A157" s="489" t="s">
        <v>1648</v>
      </c>
      <c r="B157" s="521" t="s">
        <v>120</v>
      </c>
      <c r="C157" s="521" t="s">
        <v>2351</v>
      </c>
      <c r="D157" s="521" t="s">
        <v>3820</v>
      </c>
      <c r="E157" s="522" t="str">
        <f t="shared" si="11"/>
        <v>美祢市秋芳町秋吉5313番地1</v>
      </c>
      <c r="F157" s="522" t="s">
        <v>1312</v>
      </c>
      <c r="G157" s="523">
        <v>41579</v>
      </c>
      <c r="H157" s="302">
        <v>20</v>
      </c>
      <c r="I157" s="522" t="s">
        <v>1313</v>
      </c>
      <c r="J157" s="524"/>
      <c r="K157" s="336" t="s">
        <v>158</v>
      </c>
      <c r="L157" s="522">
        <v>35213</v>
      </c>
      <c r="M157" s="522" t="s">
        <v>98</v>
      </c>
      <c r="N157" s="522" t="s">
        <v>3368</v>
      </c>
      <c r="O157" s="378" t="s">
        <v>1649</v>
      </c>
      <c r="P157" s="526" t="str">
        <f t="shared" si="9"/>
        <v>（私立）</v>
      </c>
      <c r="Q157" s="527" t="s">
        <v>135</v>
      </c>
      <c r="R157" s="516"/>
    </row>
    <row r="158" spans="1:18" s="250" customFormat="1" ht="36" x14ac:dyDescent="0.2">
      <c r="A158" s="489" t="s">
        <v>155</v>
      </c>
      <c r="B158" s="521" t="s">
        <v>12</v>
      </c>
      <c r="C158" s="521" t="s">
        <v>2581</v>
      </c>
      <c r="D158" s="521" t="s">
        <v>2834</v>
      </c>
      <c r="E158" s="522" t="str">
        <f t="shared" si="11"/>
        <v>周南市糀町2-67-1</v>
      </c>
      <c r="F158" s="522" t="s">
        <v>523</v>
      </c>
      <c r="G158" s="523">
        <v>39173</v>
      </c>
      <c r="H158" s="302">
        <v>20</v>
      </c>
      <c r="I158" s="522" t="s">
        <v>745</v>
      </c>
      <c r="J158" s="524"/>
      <c r="K158" s="336" t="s">
        <v>158</v>
      </c>
      <c r="L158" s="522">
        <v>35215</v>
      </c>
      <c r="M158" s="522" t="s">
        <v>114</v>
      </c>
      <c r="N158" s="522" t="s">
        <v>167</v>
      </c>
      <c r="O158" s="378" t="s">
        <v>168</v>
      </c>
      <c r="P158" s="526" t="str">
        <f t="shared" si="9"/>
        <v>（私立）</v>
      </c>
      <c r="Q158" s="527" t="s">
        <v>82</v>
      </c>
      <c r="R158" s="516"/>
    </row>
    <row r="159" spans="1:18" s="250" customFormat="1" ht="50" customHeight="1" x14ac:dyDescent="0.2">
      <c r="A159" s="489" t="s">
        <v>3542</v>
      </c>
      <c r="B159" s="521" t="s">
        <v>586</v>
      </c>
      <c r="C159" s="521" t="s">
        <v>1407</v>
      </c>
      <c r="D159" s="521" t="s">
        <v>3801</v>
      </c>
      <c r="E159" s="522" t="str">
        <f t="shared" si="11"/>
        <v>周南市大字小松原408</v>
      </c>
      <c r="F159" s="522" t="s">
        <v>571</v>
      </c>
      <c r="G159" s="523">
        <v>39173</v>
      </c>
      <c r="H159" s="302">
        <v>20</v>
      </c>
      <c r="I159" s="522" t="s">
        <v>801</v>
      </c>
      <c r="J159" s="524"/>
      <c r="K159" s="336" t="s">
        <v>158</v>
      </c>
      <c r="L159" s="522">
        <v>35215</v>
      </c>
      <c r="M159" s="522" t="s">
        <v>114</v>
      </c>
      <c r="N159" s="522" t="s">
        <v>159</v>
      </c>
      <c r="O159" s="378" t="s">
        <v>160</v>
      </c>
      <c r="P159" s="526" t="str">
        <f t="shared" si="9"/>
        <v>（私立）</v>
      </c>
      <c r="Q159" s="527" t="s">
        <v>135</v>
      </c>
      <c r="R159" s="516"/>
    </row>
    <row r="160" spans="1:18" s="250" customFormat="1" ht="42" customHeight="1" x14ac:dyDescent="0.2">
      <c r="A160" s="489" t="s">
        <v>6</v>
      </c>
      <c r="B160" s="521" t="s">
        <v>325</v>
      </c>
      <c r="C160" s="521" t="s">
        <v>2352</v>
      </c>
      <c r="D160" s="521" t="s">
        <v>1991</v>
      </c>
      <c r="E160" s="522" t="str">
        <f t="shared" si="11"/>
        <v>周南市周陽2丁目8-28</v>
      </c>
      <c r="F160" s="522" t="s">
        <v>572</v>
      </c>
      <c r="G160" s="523">
        <v>39904</v>
      </c>
      <c r="H160" s="302">
        <v>20</v>
      </c>
      <c r="I160" s="522" t="s">
        <v>802</v>
      </c>
      <c r="J160" s="524"/>
      <c r="K160" s="336" t="s">
        <v>158</v>
      </c>
      <c r="L160" s="522">
        <v>35215</v>
      </c>
      <c r="M160" s="522" t="s">
        <v>114</v>
      </c>
      <c r="N160" s="522" t="s">
        <v>3369</v>
      </c>
      <c r="O160" s="378" t="s">
        <v>1650</v>
      </c>
      <c r="P160" s="526" t="str">
        <f t="shared" si="9"/>
        <v>（私立）</v>
      </c>
      <c r="Q160" s="527" t="s">
        <v>135</v>
      </c>
      <c r="R160" s="516"/>
    </row>
    <row r="161" spans="1:18" s="250" customFormat="1" ht="42" customHeight="1" x14ac:dyDescent="0.2">
      <c r="A161" s="489" t="s">
        <v>202</v>
      </c>
      <c r="B161" s="521" t="s">
        <v>410</v>
      </c>
      <c r="C161" s="521" t="s">
        <v>411</v>
      </c>
      <c r="D161" s="521" t="s">
        <v>1703</v>
      </c>
      <c r="E161" s="522" t="str">
        <f t="shared" si="11"/>
        <v>周南市大字久米716-4</v>
      </c>
      <c r="F161" s="522" t="s">
        <v>431</v>
      </c>
      <c r="G161" s="523">
        <v>39904</v>
      </c>
      <c r="H161" s="290">
        <v>40</v>
      </c>
      <c r="I161" s="522" t="s">
        <v>803</v>
      </c>
      <c r="J161" s="513"/>
      <c r="K161" s="336" t="s">
        <v>158</v>
      </c>
      <c r="L161" s="522">
        <v>35215</v>
      </c>
      <c r="M161" s="522" t="s">
        <v>897</v>
      </c>
      <c r="N161" s="522" t="s">
        <v>808</v>
      </c>
      <c r="O161" s="378" t="s">
        <v>1651</v>
      </c>
      <c r="P161" s="526" t="str">
        <f t="shared" si="9"/>
        <v>（私立）</v>
      </c>
      <c r="Q161" s="527" t="s">
        <v>80</v>
      </c>
      <c r="R161" s="516"/>
    </row>
    <row r="162" spans="1:18" s="250" customFormat="1" ht="42" customHeight="1" x14ac:dyDescent="0.2">
      <c r="A162" s="489" t="s">
        <v>207</v>
      </c>
      <c r="B162" s="521" t="s">
        <v>204</v>
      </c>
      <c r="C162" s="521" t="s">
        <v>205</v>
      </c>
      <c r="D162" s="521" t="s">
        <v>1691</v>
      </c>
      <c r="E162" s="522" t="str">
        <f t="shared" si="11"/>
        <v>周南市大字大島607番地</v>
      </c>
      <c r="F162" s="522" t="s">
        <v>490</v>
      </c>
      <c r="G162" s="523">
        <v>39904</v>
      </c>
      <c r="H162" s="290">
        <v>10</v>
      </c>
      <c r="I162" s="522" t="s">
        <v>717</v>
      </c>
      <c r="J162" s="524" t="s">
        <v>268</v>
      </c>
      <c r="K162" s="336" t="s">
        <v>158</v>
      </c>
      <c r="L162" s="522">
        <v>35215</v>
      </c>
      <c r="M162" s="522" t="s">
        <v>897</v>
      </c>
      <c r="N162" s="522" t="s">
        <v>3027</v>
      </c>
      <c r="O162" s="378" t="s">
        <v>1519</v>
      </c>
      <c r="P162" s="526" t="str">
        <f t="shared" si="9"/>
        <v>（私立）</v>
      </c>
      <c r="Q162" s="527" t="s">
        <v>80</v>
      </c>
      <c r="R162" s="516"/>
    </row>
    <row r="163" spans="1:18" s="250" customFormat="1" ht="42" customHeight="1" x14ac:dyDescent="0.2">
      <c r="A163" s="489" t="s">
        <v>203</v>
      </c>
      <c r="B163" s="521" t="s">
        <v>204</v>
      </c>
      <c r="C163" s="521" t="s">
        <v>205</v>
      </c>
      <c r="D163" s="521" t="s">
        <v>206</v>
      </c>
      <c r="E163" s="522" t="str">
        <f t="shared" si="11"/>
        <v>周南市大字大島637番地の2</v>
      </c>
      <c r="F163" s="522" t="s">
        <v>490</v>
      </c>
      <c r="G163" s="523">
        <v>39904</v>
      </c>
      <c r="H163" s="290">
        <v>30</v>
      </c>
      <c r="I163" s="522" t="s">
        <v>718</v>
      </c>
      <c r="J163" s="524" t="s">
        <v>304</v>
      </c>
      <c r="K163" s="336" t="s">
        <v>158</v>
      </c>
      <c r="L163" s="522">
        <v>35215</v>
      </c>
      <c r="M163" s="522" t="s">
        <v>897</v>
      </c>
      <c r="N163" s="522" t="s">
        <v>3028</v>
      </c>
      <c r="O163" s="378" t="s">
        <v>898</v>
      </c>
      <c r="P163" s="526" t="str">
        <f t="shared" si="9"/>
        <v>（私立）</v>
      </c>
      <c r="Q163" s="527" t="s">
        <v>80</v>
      </c>
      <c r="R163" s="516"/>
    </row>
    <row r="164" spans="1:18" s="250" customFormat="1" ht="36" x14ac:dyDescent="0.2">
      <c r="A164" s="489" t="s">
        <v>326</v>
      </c>
      <c r="B164" s="521" t="s">
        <v>327</v>
      </c>
      <c r="C164" s="521" t="s">
        <v>547</v>
      </c>
      <c r="D164" s="521" t="s">
        <v>328</v>
      </c>
      <c r="E164" s="522" t="str">
        <f t="shared" si="11"/>
        <v>周南市岡田町2-3</v>
      </c>
      <c r="F164" s="522" t="s">
        <v>573</v>
      </c>
      <c r="G164" s="523">
        <v>41000</v>
      </c>
      <c r="H164" s="290">
        <v>20</v>
      </c>
      <c r="I164" s="522" t="s">
        <v>804</v>
      </c>
      <c r="J164" s="524"/>
      <c r="K164" s="336" t="s">
        <v>158</v>
      </c>
      <c r="L164" s="522">
        <v>35215</v>
      </c>
      <c r="M164" s="522" t="s">
        <v>897</v>
      </c>
      <c r="N164" s="522" t="s">
        <v>3370</v>
      </c>
      <c r="O164" s="378" t="s">
        <v>1652</v>
      </c>
      <c r="P164" s="526" t="str">
        <f t="shared" si="9"/>
        <v>（私立）</v>
      </c>
      <c r="Q164" s="527" t="s">
        <v>82</v>
      </c>
      <c r="R164" s="516"/>
    </row>
    <row r="165" spans="1:18" s="250" customFormat="1" ht="61.5" customHeight="1" x14ac:dyDescent="0.2">
      <c r="A165" s="489" t="s">
        <v>4126</v>
      </c>
      <c r="B165" s="521" t="s">
        <v>835</v>
      </c>
      <c r="C165" s="521" t="s">
        <v>836</v>
      </c>
      <c r="D165" s="521" t="s">
        <v>950</v>
      </c>
      <c r="E165" s="522" t="str">
        <f t="shared" si="11"/>
        <v>周南市速玉町7-26</v>
      </c>
      <c r="F165" s="522" t="s">
        <v>1314</v>
      </c>
      <c r="G165" s="523">
        <v>41456</v>
      </c>
      <c r="H165" s="290">
        <v>20</v>
      </c>
      <c r="I165" s="522" t="s">
        <v>1653</v>
      </c>
      <c r="J165" s="524" t="s">
        <v>385</v>
      </c>
      <c r="K165" s="336" t="s">
        <v>158</v>
      </c>
      <c r="L165" s="522">
        <v>35215</v>
      </c>
      <c r="M165" s="522" t="s">
        <v>897</v>
      </c>
      <c r="N165" s="522" t="s">
        <v>3371</v>
      </c>
      <c r="O165" s="378" t="s">
        <v>1654</v>
      </c>
      <c r="P165" s="526" t="str">
        <f t="shared" si="9"/>
        <v>（私立）</v>
      </c>
      <c r="Q165" s="527" t="s">
        <v>82</v>
      </c>
      <c r="R165" s="516"/>
    </row>
    <row r="166" spans="1:18" s="250" customFormat="1" ht="42" customHeight="1" x14ac:dyDescent="0.2">
      <c r="A166" s="489" t="s">
        <v>1987</v>
      </c>
      <c r="B166" s="521" t="s">
        <v>1988</v>
      </c>
      <c r="C166" s="521" t="s">
        <v>3543</v>
      </c>
      <c r="D166" s="521" t="s">
        <v>2582</v>
      </c>
      <c r="E166" s="522" t="str">
        <f t="shared" si="11"/>
        <v>周南市大字鹿野上2755番地の1</v>
      </c>
      <c r="F166" s="522" t="s">
        <v>943</v>
      </c>
      <c r="G166" s="523">
        <v>42461</v>
      </c>
      <c r="H166" s="290">
        <v>20</v>
      </c>
      <c r="I166" s="522" t="s">
        <v>1989</v>
      </c>
      <c r="J166" s="524"/>
      <c r="K166" s="336" t="s">
        <v>158</v>
      </c>
      <c r="L166" s="522">
        <v>35215</v>
      </c>
      <c r="M166" s="522" t="s">
        <v>897</v>
      </c>
      <c r="N166" s="522" t="s">
        <v>971</v>
      </c>
      <c r="O166" s="378" t="s">
        <v>1990</v>
      </c>
      <c r="P166" s="526" t="str">
        <f t="shared" si="9"/>
        <v>（私立）</v>
      </c>
      <c r="Q166" s="527" t="s">
        <v>80</v>
      </c>
      <c r="R166" s="516"/>
    </row>
    <row r="167" spans="1:18" s="250" customFormat="1" ht="42" customHeight="1" x14ac:dyDescent="0.2">
      <c r="A167" s="489" t="s">
        <v>1080</v>
      </c>
      <c r="B167" s="521" t="s">
        <v>1081</v>
      </c>
      <c r="C167" s="521" t="s">
        <v>1082</v>
      </c>
      <c r="D167" s="303" t="s">
        <v>1287</v>
      </c>
      <c r="E167" s="522" t="str">
        <f t="shared" si="11"/>
        <v>周南市川崎3丁目6-18</v>
      </c>
      <c r="F167" s="522" t="s">
        <v>1876</v>
      </c>
      <c r="G167" s="523">
        <v>43040</v>
      </c>
      <c r="H167" s="290">
        <v>10</v>
      </c>
      <c r="I167" s="522" t="s">
        <v>1877</v>
      </c>
      <c r="J167" s="524" t="s">
        <v>268</v>
      </c>
      <c r="K167" s="336" t="s">
        <v>158</v>
      </c>
      <c r="L167" s="522">
        <v>35215</v>
      </c>
      <c r="M167" s="522" t="s">
        <v>897</v>
      </c>
      <c r="N167" s="522" t="s">
        <v>3032</v>
      </c>
      <c r="O167" s="378" t="s">
        <v>1878</v>
      </c>
      <c r="P167" s="526" t="str">
        <f t="shared" si="9"/>
        <v>（私立）</v>
      </c>
      <c r="Q167" s="527" t="s">
        <v>82</v>
      </c>
      <c r="R167" s="516"/>
    </row>
    <row r="168" spans="1:18" s="250" customFormat="1" ht="42" customHeight="1" x14ac:dyDescent="0.2">
      <c r="A168" s="489" t="s">
        <v>1083</v>
      </c>
      <c r="B168" s="521" t="s">
        <v>1084</v>
      </c>
      <c r="C168" s="521" t="s">
        <v>1085</v>
      </c>
      <c r="D168" s="521" t="s">
        <v>1086</v>
      </c>
      <c r="E168" s="522" t="str">
        <f t="shared" si="11"/>
        <v>周南市泉原町10番1号</v>
      </c>
      <c r="F168" s="522" t="s">
        <v>1655</v>
      </c>
      <c r="G168" s="523">
        <v>43191</v>
      </c>
      <c r="H168" s="290">
        <v>20</v>
      </c>
      <c r="I168" s="522" t="s">
        <v>1656</v>
      </c>
      <c r="J168" s="524"/>
      <c r="K168" s="336" t="s">
        <v>158</v>
      </c>
      <c r="L168" s="522">
        <v>35215</v>
      </c>
      <c r="M168" s="522" t="s">
        <v>897</v>
      </c>
      <c r="N168" s="522" t="s">
        <v>3372</v>
      </c>
      <c r="O168" s="378" t="s">
        <v>1657</v>
      </c>
      <c r="P168" s="526" t="str">
        <f t="shared" si="9"/>
        <v>（私立）</v>
      </c>
      <c r="Q168" s="527" t="s">
        <v>82</v>
      </c>
      <c r="R168" s="516"/>
    </row>
    <row r="169" spans="1:18" s="250" customFormat="1" ht="42" customHeight="1" x14ac:dyDescent="0.2">
      <c r="A169" s="489" t="s">
        <v>1087</v>
      </c>
      <c r="B169" s="521" t="s">
        <v>325</v>
      </c>
      <c r="C169" s="521" t="s">
        <v>2352</v>
      </c>
      <c r="D169" s="521" t="s">
        <v>2353</v>
      </c>
      <c r="E169" s="522" t="str">
        <f t="shared" si="11"/>
        <v>周南市古川町2-41</v>
      </c>
      <c r="F169" s="522" t="s">
        <v>1992</v>
      </c>
      <c r="G169" s="523">
        <v>43191</v>
      </c>
      <c r="H169" s="290">
        <v>20</v>
      </c>
      <c r="I169" s="522" t="s">
        <v>1993</v>
      </c>
      <c r="J169" s="524"/>
      <c r="K169" s="336" t="s">
        <v>158</v>
      </c>
      <c r="L169" s="522">
        <v>35215</v>
      </c>
      <c r="M169" s="522" t="s">
        <v>897</v>
      </c>
      <c r="N169" s="522" t="s">
        <v>3373</v>
      </c>
      <c r="O169" s="378" t="s">
        <v>1994</v>
      </c>
      <c r="P169" s="526" t="str">
        <f t="shared" si="9"/>
        <v>（私立）</v>
      </c>
      <c r="Q169" s="527" t="s">
        <v>80</v>
      </c>
      <c r="R169" s="516"/>
    </row>
    <row r="170" spans="1:18" s="250" customFormat="1" ht="58" customHeight="1" x14ac:dyDescent="0.2">
      <c r="A170" s="489" t="s">
        <v>1995</v>
      </c>
      <c r="B170" s="521" t="s">
        <v>325</v>
      </c>
      <c r="C170" s="521" t="s">
        <v>2352</v>
      </c>
      <c r="D170" s="521" t="s">
        <v>2353</v>
      </c>
      <c r="E170" s="522" t="str">
        <f t="shared" ref="E170:E176" si="12">M170&amp;N170</f>
        <v>周南市桜木3丁目1-23</v>
      </c>
      <c r="F170" s="522" t="s">
        <v>1996</v>
      </c>
      <c r="G170" s="523">
        <v>44287</v>
      </c>
      <c r="H170" s="290">
        <v>20</v>
      </c>
      <c r="I170" s="522" t="s">
        <v>1997</v>
      </c>
      <c r="J170" s="524"/>
      <c r="K170" s="336" t="s">
        <v>158</v>
      </c>
      <c r="L170" s="522">
        <v>35215</v>
      </c>
      <c r="M170" s="522" t="s">
        <v>897</v>
      </c>
      <c r="N170" s="522" t="s">
        <v>3374</v>
      </c>
      <c r="O170" s="378" t="s">
        <v>1998</v>
      </c>
      <c r="P170" s="526" t="str">
        <f t="shared" si="9"/>
        <v>（私立）</v>
      </c>
      <c r="Q170" s="527" t="s">
        <v>80</v>
      </c>
      <c r="R170" s="516"/>
    </row>
    <row r="171" spans="1:18" s="250" customFormat="1" ht="48" x14ac:dyDescent="0.2">
      <c r="A171" s="489" t="s">
        <v>2354</v>
      </c>
      <c r="B171" s="521" t="s">
        <v>2355</v>
      </c>
      <c r="C171" s="521" t="s">
        <v>2356</v>
      </c>
      <c r="D171" s="521" t="s">
        <v>2637</v>
      </c>
      <c r="E171" s="522" t="str">
        <f t="shared" si="12"/>
        <v>周南市小松原1233番地3</v>
      </c>
      <c r="F171" s="522" t="s">
        <v>2357</v>
      </c>
      <c r="G171" s="523">
        <v>44531</v>
      </c>
      <c r="H171" s="290">
        <v>20</v>
      </c>
      <c r="I171" s="522" t="s">
        <v>2358</v>
      </c>
      <c r="J171" s="524"/>
      <c r="K171" s="336" t="s">
        <v>158</v>
      </c>
      <c r="L171" s="522">
        <v>35215</v>
      </c>
      <c r="M171" s="522" t="s">
        <v>897</v>
      </c>
      <c r="N171" s="522" t="s">
        <v>3375</v>
      </c>
      <c r="O171" s="378" t="s">
        <v>2359</v>
      </c>
      <c r="P171" s="526" t="str">
        <f t="shared" si="9"/>
        <v>（私立）</v>
      </c>
      <c r="Q171" s="527" t="s">
        <v>82</v>
      </c>
      <c r="R171" s="516"/>
    </row>
    <row r="172" spans="1:18" s="250" customFormat="1" ht="36" x14ac:dyDescent="0.2">
      <c r="A172" s="489" t="s">
        <v>409</v>
      </c>
      <c r="B172" s="521" t="s">
        <v>410</v>
      </c>
      <c r="C172" s="521" t="s">
        <v>411</v>
      </c>
      <c r="D172" s="521" t="s">
        <v>1912</v>
      </c>
      <c r="E172" s="522" t="str">
        <f t="shared" si="12"/>
        <v>周南市五月町6-25</v>
      </c>
      <c r="F172" s="522" t="s">
        <v>536</v>
      </c>
      <c r="G172" s="523">
        <v>44835</v>
      </c>
      <c r="H172" s="290">
        <v>28</v>
      </c>
      <c r="I172" s="522" t="s">
        <v>763</v>
      </c>
      <c r="J172" s="524" t="s">
        <v>268</v>
      </c>
      <c r="K172" s="336" t="s">
        <v>158</v>
      </c>
      <c r="L172" s="522">
        <v>35215</v>
      </c>
      <c r="M172" s="522" t="s">
        <v>412</v>
      </c>
      <c r="N172" s="522" t="s">
        <v>3376</v>
      </c>
      <c r="O172" s="378" t="s">
        <v>2583</v>
      </c>
      <c r="P172" s="526" t="s">
        <v>890</v>
      </c>
      <c r="Q172" s="527" t="s">
        <v>80</v>
      </c>
      <c r="R172" s="516"/>
    </row>
    <row r="173" spans="1:18" s="250" customFormat="1" ht="50" customHeight="1" x14ac:dyDescent="0.2">
      <c r="A173" s="489" t="s">
        <v>2835</v>
      </c>
      <c r="B173" s="521" t="s">
        <v>2836</v>
      </c>
      <c r="C173" s="521" t="s">
        <v>2837</v>
      </c>
      <c r="D173" s="521" t="s">
        <v>2838</v>
      </c>
      <c r="E173" s="522" t="str">
        <f t="shared" si="12"/>
        <v>周南市野上町2-27</v>
      </c>
      <c r="F173" s="522" t="s">
        <v>2839</v>
      </c>
      <c r="G173" s="523">
        <v>45170</v>
      </c>
      <c r="H173" s="290">
        <v>20</v>
      </c>
      <c r="I173" s="522" t="s">
        <v>2840</v>
      </c>
      <c r="J173" s="524"/>
      <c r="K173" s="336" t="s">
        <v>158</v>
      </c>
      <c r="L173" s="522">
        <v>35215</v>
      </c>
      <c r="M173" s="522" t="s">
        <v>412</v>
      </c>
      <c r="N173" s="522" t="s">
        <v>2841</v>
      </c>
      <c r="O173" s="522" t="s">
        <v>2842</v>
      </c>
      <c r="P173" s="526" t="str">
        <f t="shared" si="9"/>
        <v>（私立）</v>
      </c>
      <c r="Q173" s="352" t="s">
        <v>1071</v>
      </c>
      <c r="R173" s="516"/>
    </row>
    <row r="174" spans="1:18" s="250" customFormat="1" ht="65.5" customHeight="1" x14ac:dyDescent="0.2">
      <c r="A174" s="489" t="s">
        <v>2843</v>
      </c>
      <c r="B174" s="521" t="s">
        <v>2844</v>
      </c>
      <c r="C174" s="521" t="s">
        <v>2845</v>
      </c>
      <c r="D174" s="521" t="s">
        <v>2846</v>
      </c>
      <c r="E174" s="522" t="str">
        <f t="shared" si="12"/>
        <v>周南市呼坂本町7-3</v>
      </c>
      <c r="F174" s="522" t="s">
        <v>2847</v>
      </c>
      <c r="G174" s="523">
        <v>45352</v>
      </c>
      <c r="H174" s="290">
        <v>20</v>
      </c>
      <c r="I174" s="522" t="s">
        <v>2848</v>
      </c>
      <c r="J174" s="524"/>
      <c r="K174" s="336" t="s">
        <v>158</v>
      </c>
      <c r="L174" s="522">
        <v>35215</v>
      </c>
      <c r="M174" s="522" t="s">
        <v>412</v>
      </c>
      <c r="N174" s="522" t="s">
        <v>2849</v>
      </c>
      <c r="O174" s="522" t="s">
        <v>2850</v>
      </c>
      <c r="P174" s="526" t="str">
        <f t="shared" si="9"/>
        <v>（私立）</v>
      </c>
      <c r="Q174" s="352" t="s">
        <v>1071</v>
      </c>
      <c r="R174" s="516"/>
    </row>
    <row r="175" spans="1:18" s="250" customFormat="1" ht="65.5" customHeight="1" x14ac:dyDescent="0.2">
      <c r="A175" s="489" t="s">
        <v>2851</v>
      </c>
      <c r="B175" s="521" t="s">
        <v>2852</v>
      </c>
      <c r="C175" s="521" t="s">
        <v>2853</v>
      </c>
      <c r="D175" s="521" t="s">
        <v>2854</v>
      </c>
      <c r="E175" s="522" t="str">
        <f t="shared" si="12"/>
        <v>周南市桜木2丁目2-6</v>
      </c>
      <c r="F175" s="522" t="s">
        <v>1996</v>
      </c>
      <c r="G175" s="523">
        <v>45383</v>
      </c>
      <c r="H175" s="290">
        <v>20</v>
      </c>
      <c r="I175" s="522" t="s">
        <v>2855</v>
      </c>
      <c r="J175" s="524"/>
      <c r="K175" s="336" t="s">
        <v>158</v>
      </c>
      <c r="L175" s="522">
        <v>35215</v>
      </c>
      <c r="M175" s="522" t="s">
        <v>412</v>
      </c>
      <c r="N175" s="522" t="s">
        <v>2856</v>
      </c>
      <c r="O175" s="522" t="s">
        <v>2857</v>
      </c>
      <c r="P175" s="526" t="str">
        <f t="shared" si="9"/>
        <v>（私立）</v>
      </c>
      <c r="Q175" s="352" t="s">
        <v>1071</v>
      </c>
      <c r="R175" s="516"/>
    </row>
    <row r="176" spans="1:18" s="250" customFormat="1" ht="65.5" customHeight="1" x14ac:dyDescent="0.2">
      <c r="A176" s="489" t="s">
        <v>3751</v>
      </c>
      <c r="B176" s="521" t="s">
        <v>3752</v>
      </c>
      <c r="C176" s="521" t="s">
        <v>3756</v>
      </c>
      <c r="D176" s="521" t="s">
        <v>3753</v>
      </c>
      <c r="E176" s="522" t="str">
        <f t="shared" si="12"/>
        <v>周南市児玉町2丁目5-1三星児玉ハイツ1A</v>
      </c>
      <c r="F176" s="522" t="s">
        <v>3757</v>
      </c>
      <c r="G176" s="523">
        <v>45536</v>
      </c>
      <c r="H176" s="290">
        <v>20</v>
      </c>
      <c r="I176" s="522" t="s">
        <v>3758</v>
      </c>
      <c r="J176" s="524"/>
      <c r="K176" s="336" t="s">
        <v>158</v>
      </c>
      <c r="L176" s="522">
        <v>35215</v>
      </c>
      <c r="M176" s="522" t="s">
        <v>412</v>
      </c>
      <c r="N176" s="522" t="s">
        <v>3754</v>
      </c>
      <c r="O176" s="522" t="s">
        <v>3755</v>
      </c>
      <c r="P176" s="526" t="str">
        <f t="shared" si="9"/>
        <v>（私立）</v>
      </c>
      <c r="Q176" s="352" t="s">
        <v>1071</v>
      </c>
      <c r="R176" s="516"/>
    </row>
    <row r="177" spans="1:18" s="250" customFormat="1" ht="65.5" customHeight="1" x14ac:dyDescent="0.2">
      <c r="A177" s="443" t="s">
        <v>951</v>
      </c>
      <c r="B177" s="521" t="s">
        <v>100</v>
      </c>
      <c r="C177" s="521" t="s">
        <v>2858</v>
      </c>
      <c r="D177" s="521" t="s">
        <v>3605</v>
      </c>
      <c r="E177" s="522" t="str">
        <f t="shared" ref="E177:E178" si="13">M177&amp;N177</f>
        <v>山陽小野田市高栄3丁目6-16</v>
      </c>
      <c r="F177" s="522" t="s">
        <v>537</v>
      </c>
      <c r="G177" s="523">
        <v>41000</v>
      </c>
      <c r="H177" s="302">
        <v>33</v>
      </c>
      <c r="I177" s="522" t="s">
        <v>764</v>
      </c>
      <c r="J177" s="524" t="s">
        <v>268</v>
      </c>
      <c r="K177" s="336" t="s">
        <v>158</v>
      </c>
      <c r="L177" s="354">
        <v>35216</v>
      </c>
      <c r="M177" s="354" t="s">
        <v>241</v>
      </c>
      <c r="N177" s="522" t="s">
        <v>2859</v>
      </c>
      <c r="O177" s="378" t="s">
        <v>1658</v>
      </c>
      <c r="P177" s="526" t="str">
        <f t="shared" si="9"/>
        <v>（公立）</v>
      </c>
      <c r="Q177" s="527" t="s">
        <v>78</v>
      </c>
      <c r="R177" s="516"/>
    </row>
    <row r="178" spans="1:18" s="250" customFormat="1" ht="36" x14ac:dyDescent="0.2">
      <c r="A178" s="489" t="s">
        <v>1999</v>
      </c>
      <c r="B178" s="521" t="s">
        <v>855</v>
      </c>
      <c r="C178" s="525" t="s">
        <v>2228</v>
      </c>
      <c r="D178" s="521" t="s">
        <v>3827</v>
      </c>
      <c r="E178" s="522" t="str">
        <f t="shared" si="13"/>
        <v>山陽小野田市大字厚狭415-1</v>
      </c>
      <c r="F178" s="522" t="s">
        <v>493</v>
      </c>
      <c r="G178" s="523">
        <v>41000</v>
      </c>
      <c r="H178" s="302">
        <v>35</v>
      </c>
      <c r="I178" s="522" t="s">
        <v>805</v>
      </c>
      <c r="J178" s="524"/>
      <c r="K178" s="336" t="s">
        <v>158</v>
      </c>
      <c r="L178" s="354">
        <v>35216</v>
      </c>
      <c r="M178" s="354" t="s">
        <v>241</v>
      </c>
      <c r="N178" s="522" t="s">
        <v>2860</v>
      </c>
      <c r="O178" s="378" t="s">
        <v>2000</v>
      </c>
      <c r="P178" s="526" t="str">
        <f t="shared" si="9"/>
        <v>（私立）</v>
      </c>
      <c r="Q178" s="527" t="s">
        <v>82</v>
      </c>
      <c r="R178" s="516"/>
    </row>
    <row r="179" spans="1:18" s="250" customFormat="1" ht="56.5" customHeight="1" x14ac:dyDescent="0.2">
      <c r="A179" s="489" t="s">
        <v>313</v>
      </c>
      <c r="B179" s="521" t="s">
        <v>301</v>
      </c>
      <c r="C179" s="521" t="s">
        <v>2861</v>
      </c>
      <c r="D179" s="521" t="s">
        <v>2862</v>
      </c>
      <c r="E179" s="522" t="str">
        <f t="shared" si="11"/>
        <v>山陽小野田市大字厚狭1723-2</v>
      </c>
      <c r="F179" s="522" t="s">
        <v>493</v>
      </c>
      <c r="G179" s="523">
        <v>41518</v>
      </c>
      <c r="H179" s="290">
        <v>25</v>
      </c>
      <c r="I179" s="522" t="s">
        <v>721</v>
      </c>
      <c r="J179" s="524" t="s">
        <v>268</v>
      </c>
      <c r="K179" s="336" t="s">
        <v>158</v>
      </c>
      <c r="L179" s="354">
        <v>35216</v>
      </c>
      <c r="M179" s="354" t="s">
        <v>241</v>
      </c>
      <c r="N179" s="522" t="s">
        <v>735</v>
      </c>
      <c r="O179" s="378" t="s">
        <v>1529</v>
      </c>
      <c r="P179" s="526" t="str">
        <f t="shared" si="9"/>
        <v>（私立）</v>
      </c>
      <c r="Q179" s="527" t="s">
        <v>135</v>
      </c>
      <c r="R179" s="516"/>
    </row>
    <row r="180" spans="1:18" s="250" customFormat="1" ht="36" x14ac:dyDescent="0.2">
      <c r="A180" s="489" t="s">
        <v>873</v>
      </c>
      <c r="B180" s="521" t="s">
        <v>874</v>
      </c>
      <c r="C180" s="521" t="s">
        <v>875</v>
      </c>
      <c r="D180" s="521" t="s">
        <v>2863</v>
      </c>
      <c r="E180" s="522" t="str">
        <f t="shared" si="11"/>
        <v>山陽小野田市日の出3丁目7-15伊藤仙ﾋﾞﾙ2階201号</v>
      </c>
      <c r="F180" s="522" t="s">
        <v>1659</v>
      </c>
      <c r="G180" s="523">
        <v>42095</v>
      </c>
      <c r="H180" s="302">
        <v>20</v>
      </c>
      <c r="I180" s="522" t="s">
        <v>1660</v>
      </c>
      <c r="J180" s="524"/>
      <c r="K180" s="336" t="s">
        <v>158</v>
      </c>
      <c r="L180" s="354">
        <v>35216</v>
      </c>
      <c r="M180" s="354" t="s">
        <v>241</v>
      </c>
      <c r="N180" s="522" t="s">
        <v>3377</v>
      </c>
      <c r="O180" s="378" t="s">
        <v>1661</v>
      </c>
      <c r="P180" s="526" t="str">
        <f t="shared" si="9"/>
        <v>（私立）</v>
      </c>
      <c r="Q180" s="527" t="s">
        <v>82</v>
      </c>
      <c r="R180" s="516"/>
    </row>
    <row r="181" spans="1:18" s="250" customFormat="1" ht="50" customHeight="1" x14ac:dyDescent="0.2">
      <c r="A181" s="489" t="s">
        <v>1315</v>
      </c>
      <c r="B181" s="521" t="s">
        <v>876</v>
      </c>
      <c r="C181" s="521" t="s">
        <v>877</v>
      </c>
      <c r="D181" s="521" t="s">
        <v>2864</v>
      </c>
      <c r="E181" s="522" t="str">
        <f>M181&amp;N181</f>
        <v>山陽小野田市大字西高泊656番地3</v>
      </c>
      <c r="F181" s="522" t="s">
        <v>2865</v>
      </c>
      <c r="G181" s="523">
        <v>42095</v>
      </c>
      <c r="H181" s="302">
        <v>20</v>
      </c>
      <c r="I181" s="522" t="s">
        <v>2871</v>
      </c>
      <c r="J181" s="524"/>
      <c r="K181" s="336" t="s">
        <v>158</v>
      </c>
      <c r="L181" s="354">
        <v>35216</v>
      </c>
      <c r="M181" s="354" t="s">
        <v>241</v>
      </c>
      <c r="N181" s="522" t="s">
        <v>2872</v>
      </c>
      <c r="O181" s="378" t="s">
        <v>1662</v>
      </c>
      <c r="P181" s="526" t="str">
        <f t="shared" si="9"/>
        <v>（私立）</v>
      </c>
      <c r="Q181" s="527" t="s">
        <v>82</v>
      </c>
      <c r="R181" s="516"/>
    </row>
    <row r="182" spans="1:18" s="250" customFormat="1" ht="42" customHeight="1" x14ac:dyDescent="0.2">
      <c r="A182" s="489" t="s">
        <v>2360</v>
      </c>
      <c r="B182" s="521" t="s">
        <v>2361</v>
      </c>
      <c r="C182" s="521" t="s">
        <v>2362</v>
      </c>
      <c r="D182" s="521" t="s">
        <v>2363</v>
      </c>
      <c r="E182" s="522" t="str">
        <f t="shared" si="11"/>
        <v>山陽小野田市住吉本町1丁目5-1</v>
      </c>
      <c r="F182" s="522" t="s">
        <v>2364</v>
      </c>
      <c r="G182" s="523">
        <v>44652</v>
      </c>
      <c r="H182" s="302">
        <v>20</v>
      </c>
      <c r="I182" s="522" t="s">
        <v>2365</v>
      </c>
      <c r="J182" s="524"/>
      <c r="K182" s="336" t="s">
        <v>158</v>
      </c>
      <c r="L182" s="354">
        <v>35216</v>
      </c>
      <c r="M182" s="354" t="s">
        <v>241</v>
      </c>
      <c r="N182" s="522" t="s">
        <v>3378</v>
      </c>
      <c r="O182" s="378" t="s">
        <v>2366</v>
      </c>
      <c r="P182" s="526" t="str">
        <f t="shared" si="9"/>
        <v>（私立）</v>
      </c>
      <c r="Q182" s="527" t="s">
        <v>82</v>
      </c>
      <c r="R182" s="516"/>
    </row>
    <row r="183" spans="1:18" s="250" customFormat="1" ht="42" customHeight="1" x14ac:dyDescent="0.2">
      <c r="A183" s="489" t="s">
        <v>2866</v>
      </c>
      <c r="B183" s="521" t="s">
        <v>4119</v>
      </c>
      <c r="C183" s="521" t="s">
        <v>4120</v>
      </c>
      <c r="D183" s="521" t="s">
        <v>3787</v>
      </c>
      <c r="E183" s="522" t="str">
        <f t="shared" si="11"/>
        <v>山陽小野田市ｾﾒﾝﾄ町6-2太陽ﾋﾞﾙ2F</v>
      </c>
      <c r="F183" s="522" t="s">
        <v>2867</v>
      </c>
      <c r="G183" s="523">
        <v>45261</v>
      </c>
      <c r="H183" s="302">
        <v>20</v>
      </c>
      <c r="I183" s="522" t="s">
        <v>2868</v>
      </c>
      <c r="J183" s="524"/>
      <c r="K183" s="336" t="s">
        <v>158</v>
      </c>
      <c r="L183" s="354">
        <v>35216</v>
      </c>
      <c r="M183" s="354" t="s">
        <v>241</v>
      </c>
      <c r="N183" s="522" t="s">
        <v>2869</v>
      </c>
      <c r="O183" s="378" t="s">
        <v>2870</v>
      </c>
      <c r="P183" s="526" t="str">
        <f t="shared" si="9"/>
        <v>（私立）</v>
      </c>
      <c r="Q183" s="527" t="s">
        <v>82</v>
      </c>
      <c r="R183" s="516"/>
    </row>
    <row r="184" spans="1:18" s="250" customFormat="1" ht="42" customHeight="1" x14ac:dyDescent="0.2">
      <c r="A184" s="489" t="s">
        <v>514</v>
      </c>
      <c r="B184" s="521" t="s">
        <v>625</v>
      </c>
      <c r="C184" s="521" t="s">
        <v>3544</v>
      </c>
      <c r="D184" s="521" t="s">
        <v>2873</v>
      </c>
      <c r="E184" s="522" t="str">
        <f t="shared" si="11"/>
        <v>大島郡周防大島町西屋代2595-1</v>
      </c>
      <c r="F184" s="522" t="s">
        <v>495</v>
      </c>
      <c r="G184" s="523">
        <v>41000</v>
      </c>
      <c r="H184" s="290">
        <v>16</v>
      </c>
      <c r="I184" s="522" t="s">
        <v>724</v>
      </c>
      <c r="J184" s="524" t="s">
        <v>268</v>
      </c>
      <c r="K184" s="336" t="s">
        <v>158</v>
      </c>
      <c r="L184" s="379">
        <v>35305</v>
      </c>
      <c r="M184" s="522" t="s">
        <v>374</v>
      </c>
      <c r="N184" s="522" t="s">
        <v>3041</v>
      </c>
      <c r="O184" s="378" t="s">
        <v>1539</v>
      </c>
      <c r="P184" s="526" t="str">
        <f t="shared" si="9"/>
        <v>（私立）</v>
      </c>
      <c r="Q184" s="527" t="s">
        <v>80</v>
      </c>
      <c r="R184" s="516"/>
    </row>
    <row r="185" spans="1:18" s="250" customFormat="1" ht="42" customHeight="1" x14ac:dyDescent="0.2">
      <c r="A185" s="489" t="s">
        <v>1018</v>
      </c>
      <c r="B185" s="521" t="s">
        <v>1019</v>
      </c>
      <c r="C185" s="521" t="s">
        <v>1020</v>
      </c>
      <c r="D185" s="521" t="s">
        <v>1021</v>
      </c>
      <c r="E185" s="522" t="str">
        <f t="shared" si="11"/>
        <v>熊毛郡田布施町大字川西683番地3</v>
      </c>
      <c r="F185" s="522" t="s">
        <v>1663</v>
      </c>
      <c r="G185" s="523">
        <v>42583</v>
      </c>
      <c r="H185" s="290">
        <v>20</v>
      </c>
      <c r="I185" s="522" t="s">
        <v>1316</v>
      </c>
      <c r="J185" s="524"/>
      <c r="K185" s="336" t="s">
        <v>158</v>
      </c>
      <c r="L185" s="354">
        <v>35343</v>
      </c>
      <c r="M185" s="354" t="s">
        <v>375</v>
      </c>
      <c r="N185" s="522" t="s">
        <v>3379</v>
      </c>
      <c r="O185" s="378" t="s">
        <v>2367</v>
      </c>
      <c r="P185" s="526" t="str">
        <f t="shared" si="9"/>
        <v>（私立）</v>
      </c>
      <c r="Q185" s="527" t="s">
        <v>181</v>
      </c>
      <c r="R185" s="516"/>
    </row>
    <row r="186" spans="1:18" s="250" customFormat="1" ht="42" customHeight="1" x14ac:dyDescent="0.2">
      <c r="A186" s="489" t="s">
        <v>1088</v>
      </c>
      <c r="B186" s="521" t="s">
        <v>1089</v>
      </c>
      <c r="C186" s="521" t="s">
        <v>1090</v>
      </c>
      <c r="D186" s="521" t="s">
        <v>1091</v>
      </c>
      <c r="E186" s="522" t="str">
        <f t="shared" si="11"/>
        <v>熊毛郡田布施町麻郷3428-74</v>
      </c>
      <c r="F186" s="522" t="s">
        <v>1317</v>
      </c>
      <c r="G186" s="523">
        <v>42856</v>
      </c>
      <c r="H186" s="290">
        <v>20</v>
      </c>
      <c r="I186" s="522" t="s">
        <v>1318</v>
      </c>
      <c r="J186" s="524"/>
      <c r="K186" s="336" t="s">
        <v>158</v>
      </c>
      <c r="L186" s="354">
        <v>35343</v>
      </c>
      <c r="M186" s="354" t="s">
        <v>375</v>
      </c>
      <c r="N186" s="522" t="s">
        <v>3380</v>
      </c>
      <c r="O186" s="378" t="s">
        <v>3381</v>
      </c>
      <c r="P186" s="526" t="str">
        <f t="shared" si="9"/>
        <v>（私立）</v>
      </c>
      <c r="Q186" s="527" t="s">
        <v>181</v>
      </c>
      <c r="R186" s="516"/>
    </row>
    <row r="187" spans="1:18" s="512" customFormat="1" ht="42" customHeight="1" x14ac:dyDescent="0.2">
      <c r="A187" s="489" t="s">
        <v>4069</v>
      </c>
      <c r="B187" s="521" t="s">
        <v>4070</v>
      </c>
      <c r="C187" s="521" t="s">
        <v>4071</v>
      </c>
      <c r="D187" s="521" t="s">
        <v>2578</v>
      </c>
      <c r="E187" s="522" t="s">
        <v>4072</v>
      </c>
      <c r="F187" s="522" t="s">
        <v>4073</v>
      </c>
      <c r="G187" s="523">
        <v>45566</v>
      </c>
      <c r="H187" s="290">
        <v>20</v>
      </c>
      <c r="I187" s="522" t="s">
        <v>4074</v>
      </c>
      <c r="J187" s="524"/>
      <c r="K187" s="336" t="s">
        <v>158</v>
      </c>
      <c r="L187" s="354">
        <v>35343</v>
      </c>
      <c r="M187" s="354" t="s">
        <v>375</v>
      </c>
      <c r="N187" s="522" t="s">
        <v>4075</v>
      </c>
      <c r="O187" s="378" t="s">
        <v>4076</v>
      </c>
      <c r="P187" s="526" t="s">
        <v>890</v>
      </c>
      <c r="Q187" s="527" t="s">
        <v>181</v>
      </c>
      <c r="R187" s="516"/>
    </row>
    <row r="188" spans="1:18" s="250" customFormat="1" ht="50" customHeight="1" x14ac:dyDescent="0.2">
      <c r="A188" s="489" t="s">
        <v>587</v>
      </c>
      <c r="B188" s="521" t="s">
        <v>119</v>
      </c>
      <c r="C188" s="521" t="s">
        <v>1664</v>
      </c>
      <c r="D188" s="521" t="s">
        <v>2874</v>
      </c>
      <c r="E188" s="522" t="str">
        <f t="shared" si="11"/>
        <v>熊毛郡平生町大字平生村618-2</v>
      </c>
      <c r="F188" s="522" t="s">
        <v>574</v>
      </c>
      <c r="G188" s="523">
        <v>39173</v>
      </c>
      <c r="H188" s="302">
        <v>20</v>
      </c>
      <c r="I188" s="522" t="s">
        <v>806</v>
      </c>
      <c r="J188" s="524"/>
      <c r="K188" s="336" t="s">
        <v>158</v>
      </c>
      <c r="L188" s="522">
        <v>35344</v>
      </c>
      <c r="M188" s="522" t="s">
        <v>376</v>
      </c>
      <c r="N188" s="522" t="s">
        <v>169</v>
      </c>
      <c r="O188" s="378" t="s">
        <v>170</v>
      </c>
      <c r="P188" s="526" t="str">
        <f t="shared" si="9"/>
        <v>（私立）</v>
      </c>
      <c r="Q188" s="527" t="s">
        <v>135</v>
      </c>
      <c r="R188" s="516"/>
    </row>
    <row r="189" spans="1:18" s="250" customFormat="1" ht="24" x14ac:dyDescent="0.2">
      <c r="A189" s="293" t="s">
        <v>1022</v>
      </c>
      <c r="B189" s="294" t="s">
        <v>343</v>
      </c>
      <c r="C189" s="294" t="s">
        <v>1023</v>
      </c>
      <c r="D189" s="295" t="s">
        <v>1024</v>
      </c>
      <c r="E189" s="356" t="str">
        <f t="shared" si="11"/>
        <v>熊毛郡平生町平生村850-1</v>
      </c>
      <c r="F189" s="296" t="s">
        <v>1319</v>
      </c>
      <c r="G189" s="297">
        <v>42826</v>
      </c>
      <c r="H189" s="304">
        <v>20</v>
      </c>
      <c r="I189" s="298" t="s">
        <v>1320</v>
      </c>
      <c r="J189" s="305"/>
      <c r="K189" s="336" t="s">
        <v>158</v>
      </c>
      <c r="L189" s="522">
        <v>35344</v>
      </c>
      <c r="M189" s="522" t="s">
        <v>376</v>
      </c>
      <c r="N189" s="522" t="s">
        <v>3382</v>
      </c>
      <c r="O189" s="378" t="s">
        <v>1321</v>
      </c>
      <c r="P189" s="526" t="str">
        <f t="shared" si="9"/>
        <v>（私立）</v>
      </c>
      <c r="Q189" s="527" t="s">
        <v>82</v>
      </c>
      <c r="R189" s="516"/>
    </row>
    <row r="190" spans="1:18" s="250" customFormat="1" ht="42" customHeight="1" x14ac:dyDescent="0.2">
      <c r="A190" s="172" t="s">
        <v>2875</v>
      </c>
      <c r="B190" s="173" t="s">
        <v>232</v>
      </c>
      <c r="C190" s="173" t="s">
        <v>248</v>
      </c>
      <c r="D190" s="173" t="s">
        <v>952</v>
      </c>
      <c r="E190" s="174" t="str">
        <f t="shared" si="11"/>
        <v>阿武郡阿武町福田上1326</v>
      </c>
      <c r="F190" s="174" t="s">
        <v>1034</v>
      </c>
      <c r="G190" s="175">
        <v>42461</v>
      </c>
      <c r="H190" s="436">
        <v>40</v>
      </c>
      <c r="I190" s="174" t="s">
        <v>972</v>
      </c>
      <c r="J190" s="177"/>
      <c r="K190" s="429" t="s">
        <v>158</v>
      </c>
      <c r="L190" s="174">
        <v>35502</v>
      </c>
      <c r="M190" s="174" t="s">
        <v>953</v>
      </c>
      <c r="N190" s="174" t="s">
        <v>954</v>
      </c>
      <c r="O190" s="380" t="s">
        <v>1322</v>
      </c>
      <c r="P190" s="358" t="str">
        <f t="shared" si="9"/>
        <v>（私立）</v>
      </c>
      <c r="Q190" s="359" t="s">
        <v>135</v>
      </c>
      <c r="R190" s="516"/>
    </row>
    <row r="191" spans="1:18" s="250" customFormat="1" ht="42" customHeight="1" x14ac:dyDescent="0.2">
      <c r="A191" s="209">
        <f>COUNTA(A9:A190)</f>
        <v>182</v>
      </c>
      <c r="B191" s="516"/>
      <c r="C191" s="516"/>
      <c r="D191" s="516"/>
      <c r="E191" s="516"/>
      <c r="F191" s="516"/>
      <c r="G191" s="516"/>
      <c r="H191" s="209">
        <f>SUM(H9:H190)</f>
        <v>4086</v>
      </c>
      <c r="I191" s="516"/>
      <c r="J191" s="516"/>
      <c r="K191" s="516"/>
      <c r="L191" s="516"/>
      <c r="M191" s="516"/>
      <c r="N191" s="516"/>
      <c r="O191" s="516"/>
      <c r="P191" s="516"/>
      <c r="Q191" s="516"/>
      <c r="R191" s="516"/>
    </row>
    <row r="192" spans="1:18" s="208" customFormat="1" ht="13.5" thickBot="1" x14ac:dyDescent="0.25">
      <c r="A192" s="210" t="s">
        <v>88</v>
      </c>
      <c r="B192" s="516"/>
      <c r="C192" s="211" t="s">
        <v>89</v>
      </c>
      <c r="D192" s="516"/>
      <c r="E192" s="516"/>
      <c r="F192" s="516"/>
      <c r="G192" s="516"/>
      <c r="H192" s="210" t="s">
        <v>90</v>
      </c>
      <c r="I192" s="516"/>
      <c r="J192" s="516"/>
      <c r="K192" s="516"/>
      <c r="L192" s="516"/>
      <c r="M192" s="516"/>
      <c r="N192" s="211" t="s">
        <v>91</v>
      </c>
      <c r="O192" s="516"/>
      <c r="P192" s="516"/>
      <c r="Q192" s="516"/>
      <c r="R192" s="516"/>
    </row>
    <row r="193" spans="1:18" s="208" customFormat="1" ht="13.5" thickTop="1" x14ac:dyDescent="0.2">
      <c r="A193" s="516"/>
      <c r="B193" s="516"/>
      <c r="C193" s="212" t="s">
        <v>92</v>
      </c>
      <c r="D193" s="213">
        <f t="shared" ref="D193:D205" si="14">COUNTIF($M$9:$M$190,C193)</f>
        <v>39</v>
      </c>
      <c r="E193" s="516"/>
      <c r="F193" s="516"/>
      <c r="G193" s="516"/>
      <c r="H193" s="516"/>
      <c r="I193" s="516"/>
      <c r="J193" s="516"/>
      <c r="K193" s="516"/>
      <c r="L193" s="516"/>
      <c r="M193" s="516"/>
      <c r="N193" s="214"/>
      <c r="O193" s="215" t="s">
        <v>75</v>
      </c>
      <c r="P193" s="215" t="s">
        <v>84</v>
      </c>
      <c r="Q193" s="216" t="s">
        <v>64</v>
      </c>
      <c r="R193" s="516"/>
    </row>
    <row r="194" spans="1:18" s="208" customFormat="1" x14ac:dyDescent="0.2">
      <c r="A194" s="516"/>
      <c r="B194" s="516"/>
      <c r="C194" s="217" t="s">
        <v>69</v>
      </c>
      <c r="D194" s="218">
        <f t="shared" si="14"/>
        <v>24</v>
      </c>
      <c r="E194" s="516"/>
      <c r="F194" s="516"/>
      <c r="G194" s="516"/>
      <c r="H194" s="516"/>
      <c r="I194" s="516"/>
      <c r="J194" s="516"/>
      <c r="K194" s="516"/>
      <c r="L194" s="516"/>
      <c r="M194" s="516"/>
      <c r="N194" s="616" t="s">
        <v>86</v>
      </c>
      <c r="O194" s="219" t="s">
        <v>76</v>
      </c>
      <c r="P194" s="219">
        <f t="shared" ref="P194:P201" si="15">COUNTIF($Q$9:$Q$190,O194)</f>
        <v>0</v>
      </c>
      <c r="Q194" s="220">
        <f t="shared" ref="Q194:Q201" si="16">SUMIF($Q$9:$Q$190,O194,$H$9:$H$190)</f>
        <v>0</v>
      </c>
      <c r="R194" s="516"/>
    </row>
    <row r="195" spans="1:18" s="208" customFormat="1" x14ac:dyDescent="0.2">
      <c r="A195" s="516"/>
      <c r="B195" s="516"/>
      <c r="C195" s="217" t="s">
        <v>93</v>
      </c>
      <c r="D195" s="218">
        <f t="shared" si="14"/>
        <v>30</v>
      </c>
      <c r="E195" s="516"/>
      <c r="F195" s="516"/>
      <c r="G195" s="516"/>
      <c r="H195" s="516"/>
      <c r="I195" s="516"/>
      <c r="J195" s="516"/>
      <c r="K195" s="516"/>
      <c r="L195" s="516"/>
      <c r="M195" s="516"/>
      <c r="N195" s="617"/>
      <c r="O195" s="219" t="s">
        <v>77</v>
      </c>
      <c r="P195" s="219">
        <f t="shared" si="15"/>
        <v>0</v>
      </c>
      <c r="Q195" s="220">
        <f t="shared" si="16"/>
        <v>0</v>
      </c>
      <c r="R195" s="516"/>
    </row>
    <row r="196" spans="1:18" s="208" customFormat="1" x14ac:dyDescent="0.2">
      <c r="A196" s="516"/>
      <c r="B196" s="516"/>
      <c r="C196" s="217" t="s">
        <v>71</v>
      </c>
      <c r="D196" s="218">
        <f t="shared" si="14"/>
        <v>7</v>
      </c>
      <c r="E196" s="516"/>
      <c r="F196" s="516"/>
      <c r="G196" s="516"/>
      <c r="H196" s="516"/>
      <c r="I196" s="516"/>
      <c r="J196" s="516"/>
      <c r="K196" s="516"/>
      <c r="L196" s="516"/>
      <c r="M196" s="516"/>
      <c r="N196" s="617"/>
      <c r="O196" s="219" t="s">
        <v>78</v>
      </c>
      <c r="P196" s="219">
        <f t="shared" si="15"/>
        <v>4</v>
      </c>
      <c r="Q196" s="220">
        <f t="shared" si="16"/>
        <v>117</v>
      </c>
      <c r="R196" s="516"/>
    </row>
    <row r="197" spans="1:18" s="208" customFormat="1" ht="13.5" thickBot="1" x14ac:dyDescent="0.25">
      <c r="A197" s="516"/>
      <c r="B197" s="516"/>
      <c r="C197" s="217" t="s">
        <v>94</v>
      </c>
      <c r="D197" s="218">
        <f t="shared" si="14"/>
        <v>12</v>
      </c>
      <c r="E197" s="516"/>
      <c r="F197" s="516"/>
      <c r="G197" s="516"/>
      <c r="H197" s="516"/>
      <c r="I197" s="516"/>
      <c r="J197" s="516"/>
      <c r="K197" s="516"/>
      <c r="L197" s="516"/>
      <c r="M197" s="516"/>
      <c r="N197" s="618"/>
      <c r="O197" s="221" t="s">
        <v>79</v>
      </c>
      <c r="P197" s="221">
        <f t="shared" si="15"/>
        <v>0</v>
      </c>
      <c r="Q197" s="222">
        <f t="shared" si="16"/>
        <v>0</v>
      </c>
      <c r="R197" s="516"/>
    </row>
    <row r="198" spans="1:18" s="208" customFormat="1" ht="13.5" thickTop="1" x14ac:dyDescent="0.2">
      <c r="A198" s="516"/>
      <c r="B198" s="516"/>
      <c r="C198" s="217" t="s">
        <v>95</v>
      </c>
      <c r="D198" s="218">
        <f t="shared" si="14"/>
        <v>6</v>
      </c>
      <c r="E198" s="516"/>
      <c r="F198" s="516"/>
      <c r="G198" s="516"/>
      <c r="H198" s="516"/>
      <c r="I198" s="516"/>
      <c r="J198" s="516"/>
      <c r="K198" s="516"/>
      <c r="L198" s="516"/>
      <c r="M198" s="516"/>
      <c r="N198" s="617" t="s">
        <v>87</v>
      </c>
      <c r="O198" s="223" t="s">
        <v>80</v>
      </c>
      <c r="P198" s="223">
        <f t="shared" si="15"/>
        <v>78</v>
      </c>
      <c r="Q198" s="224">
        <f t="shared" si="16"/>
        <v>1953</v>
      </c>
      <c r="R198" s="516"/>
    </row>
    <row r="199" spans="1:18" s="208" customFormat="1" x14ac:dyDescent="0.2">
      <c r="A199" s="516"/>
      <c r="B199" s="516"/>
      <c r="C199" s="217" t="s">
        <v>72</v>
      </c>
      <c r="D199" s="218">
        <f t="shared" si="14"/>
        <v>11</v>
      </c>
      <c r="E199" s="516"/>
      <c r="F199" s="516"/>
      <c r="G199" s="516"/>
      <c r="H199" s="516"/>
      <c r="I199" s="516"/>
      <c r="J199" s="516"/>
      <c r="K199" s="516"/>
      <c r="L199" s="516"/>
      <c r="M199" s="516"/>
      <c r="N199" s="617"/>
      <c r="O199" s="219" t="s">
        <v>81</v>
      </c>
      <c r="P199" s="219">
        <f t="shared" si="15"/>
        <v>0</v>
      </c>
      <c r="Q199" s="224">
        <f t="shared" si="16"/>
        <v>0</v>
      </c>
      <c r="R199" s="516"/>
    </row>
    <row r="200" spans="1:18" s="208" customFormat="1" x14ac:dyDescent="0.2">
      <c r="A200" s="516"/>
      <c r="B200" s="516"/>
      <c r="C200" s="217" t="s">
        <v>96</v>
      </c>
      <c r="D200" s="218">
        <f t="shared" si="14"/>
        <v>5</v>
      </c>
      <c r="E200" s="516"/>
      <c r="F200" s="516"/>
      <c r="G200" s="516"/>
      <c r="H200" s="516"/>
      <c r="I200" s="516"/>
      <c r="J200" s="516"/>
      <c r="K200" s="516"/>
      <c r="L200" s="516"/>
      <c r="M200" s="516"/>
      <c r="N200" s="617"/>
      <c r="O200" s="219" t="s">
        <v>82</v>
      </c>
      <c r="P200" s="219">
        <f t="shared" si="15"/>
        <v>100</v>
      </c>
      <c r="Q200" s="220">
        <f t="shared" si="16"/>
        <v>2016</v>
      </c>
      <c r="R200" s="516"/>
    </row>
    <row r="201" spans="1:18" s="208" customFormat="1" ht="13.5" thickBot="1" x14ac:dyDescent="0.25">
      <c r="A201" s="516"/>
      <c r="B201" s="516"/>
      <c r="C201" s="217" t="s">
        <v>70</v>
      </c>
      <c r="D201" s="218">
        <f t="shared" si="14"/>
        <v>5</v>
      </c>
      <c r="E201" s="516"/>
      <c r="F201" s="516"/>
      <c r="G201" s="516"/>
      <c r="H201" s="516"/>
      <c r="I201" s="516"/>
      <c r="J201" s="516"/>
      <c r="K201" s="516"/>
      <c r="L201" s="516"/>
      <c r="M201" s="516"/>
      <c r="N201" s="619"/>
      <c r="O201" s="225" t="s">
        <v>83</v>
      </c>
      <c r="P201" s="225">
        <f t="shared" si="15"/>
        <v>0</v>
      </c>
      <c r="Q201" s="226">
        <f t="shared" si="16"/>
        <v>0</v>
      </c>
      <c r="R201" s="516"/>
    </row>
    <row r="202" spans="1:18" s="208" customFormat="1" ht="13.5" thickTop="1" x14ac:dyDescent="0.2">
      <c r="A202" s="516"/>
      <c r="B202" s="516"/>
      <c r="C202" s="217" t="s">
        <v>97</v>
      </c>
      <c r="D202" s="218">
        <f t="shared" si="14"/>
        <v>6</v>
      </c>
      <c r="E202" s="516"/>
      <c r="F202" s="516"/>
      <c r="G202" s="516"/>
      <c r="H202" s="516"/>
      <c r="I202" s="516"/>
      <c r="J202" s="516"/>
      <c r="K202" s="516"/>
      <c r="L202" s="516"/>
      <c r="M202" s="516"/>
      <c r="N202" s="516"/>
      <c r="O202" s="516"/>
      <c r="P202" s="227">
        <f>SUM(P194:P201)</f>
        <v>182</v>
      </c>
      <c r="Q202" s="227">
        <f>SUM(Q194:Q201)</f>
        <v>4086</v>
      </c>
      <c r="R202" s="516"/>
    </row>
    <row r="203" spans="1:18" s="208" customFormat="1" x14ac:dyDescent="0.2">
      <c r="A203" s="516"/>
      <c r="B203" s="516"/>
      <c r="C203" s="217" t="s">
        <v>98</v>
      </c>
      <c r="D203" s="218">
        <f t="shared" si="14"/>
        <v>4</v>
      </c>
      <c r="E203" s="516"/>
      <c r="F203" s="516"/>
      <c r="G203" s="516"/>
      <c r="H203" s="516"/>
      <c r="I203" s="516"/>
      <c r="J203" s="516"/>
      <c r="K203" s="516"/>
      <c r="L203" s="516"/>
      <c r="M203" s="516"/>
      <c r="N203" s="516"/>
      <c r="O203" s="516"/>
      <c r="P203" s="516"/>
      <c r="Q203" s="516"/>
      <c r="R203" s="516"/>
    </row>
    <row r="204" spans="1:18" s="208" customFormat="1" x14ac:dyDescent="0.2">
      <c r="A204" s="516"/>
      <c r="B204" s="516"/>
      <c r="C204" s="217" t="s">
        <v>99</v>
      </c>
      <c r="D204" s="218">
        <f t="shared" si="14"/>
        <v>19</v>
      </c>
      <c r="E204" s="516"/>
      <c r="F204" s="516"/>
      <c r="G204" s="516"/>
      <c r="H204" s="516"/>
      <c r="I204" s="516"/>
      <c r="J204" s="516"/>
      <c r="K204" s="516"/>
      <c r="L204" s="516"/>
      <c r="M204" s="516"/>
      <c r="N204" s="516"/>
      <c r="O204" s="516"/>
      <c r="P204" s="516"/>
      <c r="Q204" s="516"/>
      <c r="R204" s="516"/>
    </row>
    <row r="205" spans="1:18" s="208" customFormat="1" ht="13.5" thickBot="1" x14ac:dyDescent="0.25">
      <c r="A205" s="516"/>
      <c r="B205" s="516"/>
      <c r="C205" s="533" t="s">
        <v>100</v>
      </c>
      <c r="D205" s="228">
        <f t="shared" si="14"/>
        <v>7</v>
      </c>
      <c r="E205" s="516"/>
      <c r="F205" s="516"/>
      <c r="G205" s="516"/>
      <c r="H205" s="516"/>
      <c r="I205" s="516"/>
      <c r="J205" s="516"/>
      <c r="K205" s="516"/>
      <c r="L205" s="516"/>
      <c r="M205" s="516"/>
      <c r="N205" s="516"/>
      <c r="O205" s="516"/>
      <c r="P205" s="516"/>
      <c r="Q205" s="516"/>
      <c r="R205" s="516"/>
    </row>
    <row r="206" spans="1:18" s="208" customFormat="1" ht="14" thickTop="1" thickBot="1" x14ac:dyDescent="0.25">
      <c r="A206" s="516"/>
      <c r="B206" s="516"/>
      <c r="C206" s="229" t="s">
        <v>101</v>
      </c>
      <c r="D206" s="230">
        <f>SUM(D193:D205)</f>
        <v>175</v>
      </c>
      <c r="E206" s="516"/>
      <c r="F206" s="516"/>
      <c r="G206" s="516"/>
      <c r="H206" s="516"/>
      <c r="I206" s="516"/>
      <c r="J206" s="516"/>
      <c r="K206" s="516"/>
      <c r="L206" s="516"/>
      <c r="M206" s="516"/>
      <c r="N206" s="516"/>
      <c r="O206" s="516"/>
      <c r="P206" s="516"/>
      <c r="Q206" s="516"/>
      <c r="R206" s="516"/>
    </row>
    <row r="207" spans="1:18" s="208" customFormat="1" ht="13.5" thickTop="1" x14ac:dyDescent="0.2">
      <c r="A207" s="516"/>
      <c r="B207" s="516"/>
      <c r="C207" s="231" t="s">
        <v>379</v>
      </c>
      <c r="D207" s="232">
        <f t="shared" ref="D207:D215" si="17">COUNTIF($M$9:$M$190,C207)</f>
        <v>1</v>
      </c>
      <c r="E207" s="516"/>
      <c r="F207" s="516"/>
      <c r="G207" s="516"/>
      <c r="H207" s="516"/>
      <c r="I207" s="516"/>
      <c r="J207" s="516"/>
      <c r="K207" s="516"/>
      <c r="L207" s="516"/>
      <c r="M207" s="516"/>
      <c r="N207" s="516"/>
      <c r="O207" s="516"/>
      <c r="P207" s="516"/>
      <c r="Q207" s="516"/>
      <c r="R207" s="516"/>
    </row>
    <row r="208" spans="1:18" s="208" customFormat="1" x14ac:dyDescent="0.2">
      <c r="A208" s="516"/>
      <c r="B208" s="516"/>
      <c r="C208" s="217" t="s">
        <v>380</v>
      </c>
      <c r="D208" s="218">
        <f t="shared" si="17"/>
        <v>0</v>
      </c>
      <c r="E208" s="516"/>
      <c r="F208" s="516"/>
      <c r="G208" s="516"/>
      <c r="H208" s="516"/>
      <c r="I208" s="516"/>
      <c r="J208" s="516"/>
      <c r="K208" s="516"/>
      <c r="L208" s="516"/>
      <c r="M208" s="516"/>
      <c r="N208" s="516"/>
      <c r="O208" s="516"/>
      <c r="P208" s="516"/>
      <c r="Q208" s="516"/>
      <c r="R208" s="516"/>
    </row>
    <row r="209" spans="1:18" s="208" customFormat="1" x14ac:dyDescent="0.2">
      <c r="A209" s="516"/>
      <c r="B209" s="516"/>
      <c r="C209" s="217" t="s">
        <v>381</v>
      </c>
      <c r="D209" s="218">
        <f t="shared" si="17"/>
        <v>0</v>
      </c>
      <c r="E209" s="516"/>
      <c r="F209" s="516"/>
      <c r="G209" s="516"/>
      <c r="H209" s="516"/>
      <c r="I209" s="516"/>
      <c r="J209" s="516"/>
      <c r="K209" s="516"/>
      <c r="L209" s="516"/>
      <c r="M209" s="516"/>
      <c r="N209" s="516"/>
      <c r="O209" s="516"/>
      <c r="P209" s="516"/>
      <c r="Q209" s="516"/>
      <c r="R209" s="516"/>
    </row>
    <row r="210" spans="1:18" s="208" customFormat="1" x14ac:dyDescent="0.2">
      <c r="A210" s="516"/>
      <c r="B210" s="516"/>
      <c r="C210" s="217" t="s">
        <v>382</v>
      </c>
      <c r="D210" s="218">
        <f t="shared" si="17"/>
        <v>3</v>
      </c>
      <c r="E210" s="516"/>
      <c r="F210" s="516"/>
      <c r="G210" s="516"/>
      <c r="H210" s="516"/>
      <c r="I210" s="516"/>
      <c r="J210" s="516"/>
      <c r="K210" s="516"/>
      <c r="L210" s="516"/>
      <c r="M210" s="516"/>
      <c r="N210" s="516"/>
      <c r="O210" s="516"/>
      <c r="P210" s="516"/>
      <c r="Q210" s="516"/>
      <c r="R210" s="516"/>
    </row>
    <row r="211" spans="1:18" s="208" customFormat="1" x14ac:dyDescent="0.2">
      <c r="A211" s="516"/>
      <c r="B211" s="516"/>
      <c r="C211" s="217" t="s">
        <v>383</v>
      </c>
      <c r="D211" s="218">
        <f t="shared" si="17"/>
        <v>2</v>
      </c>
      <c r="E211" s="516"/>
      <c r="F211" s="516"/>
      <c r="G211" s="516"/>
      <c r="H211" s="516"/>
      <c r="I211" s="516"/>
      <c r="J211" s="516"/>
      <c r="K211" s="516"/>
      <c r="L211" s="516"/>
      <c r="M211" s="516"/>
      <c r="N211" s="516"/>
      <c r="O211" s="516"/>
      <c r="P211" s="516"/>
      <c r="Q211" s="516"/>
      <c r="R211" s="516"/>
    </row>
    <row r="212" spans="1:18" s="208" customFormat="1" x14ac:dyDescent="0.2">
      <c r="A212" s="516"/>
      <c r="B212" s="516"/>
      <c r="C212" s="217" t="s">
        <v>102</v>
      </c>
      <c r="D212" s="218">
        <f t="shared" si="17"/>
        <v>0</v>
      </c>
      <c r="E212" s="516"/>
      <c r="F212" s="516"/>
      <c r="G212" s="516"/>
      <c r="H212" s="516"/>
      <c r="I212" s="516"/>
      <c r="J212" s="516"/>
      <c r="K212" s="516"/>
      <c r="L212" s="516"/>
      <c r="M212" s="516"/>
      <c r="N212" s="516"/>
      <c r="O212" s="516"/>
      <c r="P212" s="516"/>
      <c r="Q212" s="516"/>
      <c r="R212" s="516"/>
    </row>
    <row r="213" spans="1:18" x14ac:dyDescent="0.2">
      <c r="A213" s="516"/>
      <c r="B213" s="516"/>
      <c r="C213" s="217" t="s">
        <v>103</v>
      </c>
      <c r="D213" s="218">
        <f t="shared" si="17"/>
        <v>0</v>
      </c>
      <c r="E213" s="516"/>
      <c r="F213" s="516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516"/>
      <c r="R213" s="516"/>
    </row>
    <row r="214" spans="1:18" x14ac:dyDescent="0.2">
      <c r="A214" s="516"/>
      <c r="B214" s="516"/>
      <c r="C214" s="217" t="s">
        <v>384</v>
      </c>
      <c r="D214" s="218">
        <f t="shared" si="17"/>
        <v>1</v>
      </c>
      <c r="E214" s="516"/>
      <c r="F214" s="516"/>
      <c r="G214" s="516"/>
      <c r="H214" s="516"/>
      <c r="I214" s="516"/>
      <c r="J214" s="516"/>
      <c r="K214" s="516"/>
      <c r="L214" s="516"/>
      <c r="M214" s="516"/>
      <c r="N214" s="516"/>
      <c r="O214" s="516"/>
      <c r="P214" s="516"/>
      <c r="Q214" s="516"/>
      <c r="R214" s="516"/>
    </row>
    <row r="215" spans="1:18" ht="13.5" thickBot="1" x14ac:dyDescent="0.25">
      <c r="A215" s="516"/>
      <c r="B215" s="516"/>
      <c r="C215" s="533" t="s">
        <v>104</v>
      </c>
      <c r="D215" s="228">
        <f t="shared" si="17"/>
        <v>0</v>
      </c>
      <c r="E215" s="516"/>
      <c r="F215" s="516"/>
      <c r="G215" s="516"/>
      <c r="H215" s="516"/>
      <c r="I215" s="516"/>
      <c r="J215" s="516"/>
      <c r="K215" s="516"/>
      <c r="L215" s="516"/>
      <c r="M215" s="516"/>
      <c r="N215" s="516"/>
      <c r="O215" s="516"/>
      <c r="P215" s="516"/>
      <c r="Q215" s="516"/>
      <c r="R215" s="516"/>
    </row>
    <row r="216" spans="1:18" ht="14" thickTop="1" thickBot="1" x14ac:dyDescent="0.25">
      <c r="A216" s="516"/>
      <c r="B216" s="516"/>
      <c r="C216" s="229" t="s">
        <v>105</v>
      </c>
      <c r="D216" s="230">
        <f>SUM(D207:D215)</f>
        <v>7</v>
      </c>
      <c r="E216" s="516"/>
      <c r="F216" s="516"/>
      <c r="G216" s="516"/>
      <c r="H216" s="516"/>
      <c r="I216" s="516"/>
      <c r="J216" s="516"/>
      <c r="K216" s="516"/>
      <c r="L216" s="516"/>
      <c r="M216" s="516"/>
      <c r="N216" s="516"/>
      <c r="O216" s="516"/>
      <c r="P216" s="516"/>
      <c r="Q216" s="516"/>
      <c r="R216" s="516"/>
    </row>
    <row r="217" spans="1:18" ht="14" thickTop="1" thickBot="1" x14ac:dyDescent="0.25">
      <c r="A217" s="516"/>
      <c r="B217" s="516"/>
      <c r="C217" s="242" t="s">
        <v>106</v>
      </c>
      <c r="D217" s="243">
        <f>D206+D216</f>
        <v>182</v>
      </c>
      <c r="E217" s="516" t="str">
        <f>IF(D217=A191,"","おかしいぞ～？")</f>
        <v/>
      </c>
      <c r="F217" s="516"/>
      <c r="G217" s="516"/>
      <c r="H217" s="516"/>
      <c r="I217" s="516"/>
      <c r="J217" s="516"/>
      <c r="K217" s="516"/>
      <c r="L217" s="516"/>
      <c r="M217" s="516"/>
      <c r="N217" s="516"/>
      <c r="O217" s="516"/>
      <c r="P217" s="516"/>
      <c r="Q217" s="516"/>
      <c r="R217" s="516"/>
    </row>
    <row r="218" spans="1:18" ht="13.5" thickTop="1" x14ac:dyDescent="0.2"/>
    <row r="219" spans="1:18" ht="16.5" customHeight="1" x14ac:dyDescent="0.2"/>
  </sheetData>
  <autoFilter ref="A8:R218" xr:uid="{B3833731-54E7-48E8-8DA3-5310409AEA77}"/>
  <mergeCells count="3">
    <mergeCell ref="B4:E4"/>
    <mergeCell ref="N194:N197"/>
    <mergeCell ref="N198:N201"/>
  </mergeCells>
  <phoneticPr fontId="3"/>
  <dataValidations count="3">
    <dataValidation type="list" allowBlank="1" showInputMessage="1" showErrorMessage="1" sqref="Q86:Q88 Q79:Q80 Q129 Q188:Q190 Q111:Q112 Q150:Q152 Q100:Q102 Q9:Q15 Q146:Q148 Q56:Q57 Q73:Q74 Q76:Q77 Q62:Q64 Q139:Q140 Q168 Q154:Q155 Q157:Q165 Q142 Q170 Q180:Q181 Q30 Q53 Q122:Q127 Q21:Q28 Q117:Q120 Q108:Q109 Q136:Q137 Q104:Q105 Q172:Q178 R116 Q32:Q50 Q69:Q71" xr:uid="{2B298E74-08C6-4873-80BE-1C3B4B615518}">
      <formula1>#REF!</formula1>
    </dataValidation>
    <dataValidation type="list" allowBlank="1" showInputMessage="1" showErrorMessage="1" sqref="J30 J20:J23" xr:uid="{5F720879-68CF-4100-AD86-D3140856E3B2}">
      <formula1>"介護サービス包括型,外部サービス利用型,介護サービス包括型（地域移行型ホーム）"</formula1>
    </dataValidation>
    <dataValidation type="list" allowBlank="1" showInputMessage="1" showErrorMessage="1" sqref="Q128 Q78 Q113:Q116 Q110 Q153 Q75 Q103 Q149 Q156 Q54:Q55 Q81:Q85 Q16:Q20 Q31 Q171 Q72 Q58:Q61 Q143:Q145 Q182:Q187 Q166:Q167 Q169 Q138 Q29 Q89:Q99 Q121 Q141 Q106:Q107 Q51:Q52 Q65:Q68 Q179 Q130:Q135" xr:uid="{D3239991-1CFB-4DB5-A4B8-CAE1D7297930}">
      <formula1>#REF!</formula1>
    </dataValidation>
  </dataValidations>
  <printOptions horizontalCentered="1"/>
  <pageMargins left="1" right="1" top="1" bottom="1" header="0.5" footer="0.5"/>
  <pageSetup paperSize="9" scale="73" firstPageNumber="98" fitToHeight="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7"/>
  <sheetViews>
    <sheetView view="pageBreakPreview" zoomScale="80" zoomScaleNormal="70" zoomScaleSheetLayoutView="80" workbookViewId="0">
      <pane ySplit="8" topLeftCell="A24" activePane="bottomLeft" state="frozen"/>
      <selection activeCell="E28" sqref="E28"/>
      <selection pane="bottomLeft" activeCell="B26" sqref="B26"/>
    </sheetView>
  </sheetViews>
  <sheetFormatPr defaultColWidth="39.36328125" defaultRowHeight="13" x14ac:dyDescent="0.2"/>
  <cols>
    <col min="1" max="3" width="16.26953125" style="53" customWidth="1"/>
    <col min="4" max="4" width="11.26953125" style="53" customWidth="1"/>
    <col min="5" max="5" width="11" style="53" customWidth="1"/>
    <col min="6" max="6" width="5.6328125" style="53" customWidth="1"/>
    <col min="7" max="7" width="11.90625" style="53" customWidth="1"/>
    <col min="8" max="8" width="8.08984375" style="53" customWidth="1"/>
    <col min="9" max="9" width="9.90625" style="1" customWidth="1"/>
    <col min="10" max="10" width="7.36328125" style="1" bestFit="1" customWidth="1"/>
    <col min="11" max="12" width="10.36328125" style="1" bestFit="1" customWidth="1"/>
    <col min="13" max="13" width="18.90625" style="1" bestFit="1" customWidth="1"/>
    <col min="14" max="14" width="18.90625" style="1" customWidth="1"/>
    <col min="15" max="15" width="9" style="1" customWidth="1"/>
    <col min="16" max="16" width="12.90625" style="1" customWidth="1"/>
    <col min="17" max="16384" width="39.36328125" style="1"/>
  </cols>
  <sheetData>
    <row r="1" spans="1:17" ht="13.5" customHeight="1" x14ac:dyDescent="0.2">
      <c r="A1" s="131"/>
    </row>
    <row r="2" spans="1:17" ht="13.5" customHeight="1" x14ac:dyDescent="0.2">
      <c r="A2" s="139" t="s">
        <v>1323</v>
      </c>
      <c r="B2" s="107"/>
      <c r="C2" s="107"/>
      <c r="D2" s="107"/>
      <c r="E2" s="107"/>
      <c r="F2" s="107"/>
      <c r="G2" s="107"/>
      <c r="H2" s="107"/>
      <c r="I2" s="48"/>
      <c r="J2" s="48"/>
      <c r="K2" s="48"/>
      <c r="L2" s="48"/>
      <c r="M2" s="48"/>
      <c r="N2" s="48"/>
      <c r="O2" s="48"/>
      <c r="P2" s="48"/>
    </row>
    <row r="3" spans="1:17" ht="13.5" customHeight="1" x14ac:dyDescent="0.2">
      <c r="A3" s="107"/>
      <c r="B3" s="107"/>
      <c r="C3" s="107"/>
      <c r="D3" s="107"/>
      <c r="E3" s="107"/>
      <c r="F3" s="107"/>
      <c r="G3" s="107"/>
      <c r="H3" s="107"/>
      <c r="I3" s="48"/>
      <c r="J3" s="48"/>
      <c r="K3" s="48"/>
      <c r="L3" s="48"/>
      <c r="M3" s="48"/>
      <c r="N3" s="48"/>
      <c r="O3" s="48"/>
      <c r="P3" s="48"/>
    </row>
    <row r="4" spans="1:17" ht="13.5" customHeight="1" x14ac:dyDescent="0.2">
      <c r="A4" s="388"/>
      <c r="B4" s="622" t="str">
        <f>"〔施設"&amp;C5&amp;"（公立"&amp;C6&amp;"、"&amp;"私立"&amp;C7&amp;"）"&amp;"〕"</f>
        <v>〔施設21（公立0、私立21）〕</v>
      </c>
      <c r="C4" s="622"/>
      <c r="D4" s="624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</row>
    <row r="5" spans="1:17" ht="13.5" customHeight="1" x14ac:dyDescent="0.2">
      <c r="A5" s="388"/>
      <c r="B5" s="389" t="s">
        <v>84</v>
      </c>
      <c r="C5" s="141">
        <f>C6+C7</f>
        <v>21</v>
      </c>
      <c r="D5" s="144"/>
      <c r="E5" s="145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</row>
    <row r="6" spans="1:17" ht="13.5" customHeight="1" x14ac:dyDescent="0.2">
      <c r="A6" s="236"/>
      <c r="B6" s="389" t="s">
        <v>86</v>
      </c>
      <c r="C6" s="141">
        <f>COUNTIF($O$9:$O$29,B6)</f>
        <v>0</v>
      </c>
      <c r="D6" s="144"/>
      <c r="E6" s="145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</row>
    <row r="7" spans="1:17" ht="13.5" customHeight="1" x14ac:dyDescent="0.2">
      <c r="A7" s="236"/>
      <c r="B7" s="238" t="s">
        <v>87</v>
      </c>
      <c r="C7" s="143">
        <f>COUNTIF($O$9:$O$29,B7)</f>
        <v>21</v>
      </c>
      <c r="D7" s="144"/>
      <c r="E7" s="145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</row>
    <row r="8" spans="1:17" s="557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269</v>
      </c>
      <c r="E8" s="207" t="s">
        <v>73</v>
      </c>
      <c r="F8" s="240" t="s">
        <v>51</v>
      </c>
      <c r="G8" s="207" t="s">
        <v>63</v>
      </c>
      <c r="H8" s="241" t="s">
        <v>60</v>
      </c>
      <c r="I8" s="558"/>
      <c r="J8" s="418" t="s">
        <v>66</v>
      </c>
      <c r="K8" s="419" t="s">
        <v>372</v>
      </c>
      <c r="L8" s="419" t="s">
        <v>329</v>
      </c>
      <c r="M8" s="420" t="s">
        <v>107</v>
      </c>
      <c r="N8" s="420" t="s">
        <v>59</v>
      </c>
      <c r="O8" s="419" t="s">
        <v>74</v>
      </c>
      <c r="P8" s="421" t="s">
        <v>75</v>
      </c>
    </row>
    <row r="9" spans="1:17" s="183" customFormat="1" ht="42" customHeight="1" x14ac:dyDescent="0.2">
      <c r="A9" s="489" t="s">
        <v>3703</v>
      </c>
      <c r="B9" s="521" t="s">
        <v>2456</v>
      </c>
      <c r="C9" s="521" t="s">
        <v>2457</v>
      </c>
      <c r="D9" s="521" t="s">
        <v>2458</v>
      </c>
      <c r="E9" s="292" t="str">
        <f t="shared" ref="E9" si="0">L9&amp;M9</f>
        <v>下関市稗田南町10-12</v>
      </c>
      <c r="F9" s="522" t="s">
        <v>2091</v>
      </c>
      <c r="G9" s="523">
        <v>43282</v>
      </c>
      <c r="H9" s="313" t="s">
        <v>982</v>
      </c>
      <c r="I9" s="435"/>
      <c r="J9" s="537" t="s">
        <v>2162</v>
      </c>
      <c r="K9" s="335">
        <v>35201</v>
      </c>
      <c r="L9" s="335" t="s">
        <v>2130</v>
      </c>
      <c r="M9" s="335" t="s">
        <v>2745</v>
      </c>
      <c r="N9" s="335" t="s">
        <v>983</v>
      </c>
      <c r="O9" s="538" t="s">
        <v>890</v>
      </c>
      <c r="P9" s="333" t="s">
        <v>2080</v>
      </c>
    </row>
    <row r="10" spans="1:17" s="183" customFormat="1" ht="42" customHeight="1" x14ac:dyDescent="0.2">
      <c r="A10" s="489" t="s">
        <v>331</v>
      </c>
      <c r="B10" s="521" t="s">
        <v>1392</v>
      </c>
      <c r="C10" s="521" t="s">
        <v>1393</v>
      </c>
      <c r="D10" s="521" t="s">
        <v>1394</v>
      </c>
      <c r="E10" s="292" t="str">
        <f>L10&amp;M10</f>
        <v>下関市稗田中町12-10</v>
      </c>
      <c r="F10" s="522" t="s">
        <v>528</v>
      </c>
      <c r="G10" s="523">
        <v>43374</v>
      </c>
      <c r="H10" s="524" t="s">
        <v>749</v>
      </c>
      <c r="I10" s="435"/>
      <c r="J10" s="537" t="s">
        <v>1324</v>
      </c>
      <c r="K10" s="335">
        <v>35201</v>
      </c>
      <c r="L10" s="335" t="s">
        <v>92</v>
      </c>
      <c r="M10" s="335" t="s">
        <v>853</v>
      </c>
      <c r="N10" s="335" t="s">
        <v>1793</v>
      </c>
      <c r="O10" s="538" t="s">
        <v>890</v>
      </c>
      <c r="P10" s="333" t="s">
        <v>82</v>
      </c>
    </row>
    <row r="11" spans="1:17" s="488" customFormat="1" ht="66.5" customHeight="1" x14ac:dyDescent="0.2">
      <c r="A11" s="489" t="s">
        <v>2690</v>
      </c>
      <c r="B11" s="483" t="s">
        <v>3983</v>
      </c>
      <c r="C11" s="521" t="s">
        <v>3984</v>
      </c>
      <c r="D11" s="486" t="s">
        <v>3641</v>
      </c>
      <c r="E11" s="292" t="s">
        <v>3985</v>
      </c>
      <c r="F11" s="522" t="s">
        <v>2693</v>
      </c>
      <c r="G11" s="523">
        <v>45748</v>
      </c>
      <c r="H11" s="522" t="s">
        <v>3986</v>
      </c>
      <c r="I11" s="435"/>
      <c r="J11" s="537" t="s">
        <v>1324</v>
      </c>
      <c r="K11" s="335">
        <v>35201</v>
      </c>
      <c r="L11" s="335" t="s">
        <v>92</v>
      </c>
      <c r="M11" s="522" t="s">
        <v>2695</v>
      </c>
      <c r="N11" s="335" t="s">
        <v>2696</v>
      </c>
      <c r="O11" s="538" t="s">
        <v>890</v>
      </c>
      <c r="P11" s="333" t="s">
        <v>82</v>
      </c>
      <c r="Q11" s="543" t="s">
        <v>3907</v>
      </c>
    </row>
    <row r="12" spans="1:17" s="183" customFormat="1" ht="51.5" customHeight="1" x14ac:dyDescent="0.2">
      <c r="A12" s="489" t="s">
        <v>539</v>
      </c>
      <c r="B12" s="521" t="s">
        <v>210</v>
      </c>
      <c r="C12" s="521" t="s">
        <v>211</v>
      </c>
      <c r="D12" s="521" t="s">
        <v>1699</v>
      </c>
      <c r="E12" s="292" t="str">
        <f t="shared" ref="E12:E29" si="1">L12&amp;M12</f>
        <v>宇部市大字船木833-27</v>
      </c>
      <c r="F12" s="522" t="s">
        <v>518</v>
      </c>
      <c r="G12" s="523">
        <v>43374</v>
      </c>
      <c r="H12" s="524" t="s">
        <v>753</v>
      </c>
      <c r="I12" s="435"/>
      <c r="J12" s="537" t="s">
        <v>1324</v>
      </c>
      <c r="K12" s="335">
        <v>35202</v>
      </c>
      <c r="L12" s="335" t="s">
        <v>111</v>
      </c>
      <c r="M12" s="335" t="s">
        <v>143</v>
      </c>
      <c r="N12" s="335" t="s">
        <v>1546</v>
      </c>
      <c r="O12" s="538" t="str">
        <f t="shared" ref="O12:O29" si="2">IF(P12="","",IF(OR(P12="国",P12="県",P12="市町",P12="組合その他"),"（公立）","（私立）"))</f>
        <v>（私立）</v>
      </c>
      <c r="P12" s="333" t="s">
        <v>135</v>
      </c>
    </row>
    <row r="13" spans="1:17" s="183" customFormat="1" ht="42" customHeight="1" x14ac:dyDescent="0.2">
      <c r="A13" s="489" t="s">
        <v>1899</v>
      </c>
      <c r="B13" s="521" t="s">
        <v>618</v>
      </c>
      <c r="C13" s="521" t="s">
        <v>2239</v>
      </c>
      <c r="D13" s="521" t="s">
        <v>2240</v>
      </c>
      <c r="E13" s="522" t="str">
        <f>L13&amp;M13</f>
        <v>宇部市西平原4丁目3-10</v>
      </c>
      <c r="F13" s="522" t="s">
        <v>1900</v>
      </c>
      <c r="G13" s="523">
        <v>43435</v>
      </c>
      <c r="H13" s="524" t="s">
        <v>1901</v>
      </c>
      <c r="I13" s="435"/>
      <c r="J13" s="386" t="s">
        <v>1324</v>
      </c>
      <c r="K13" s="539">
        <v>35202</v>
      </c>
      <c r="L13" s="539" t="s">
        <v>111</v>
      </c>
      <c r="M13" s="539" t="s">
        <v>1299</v>
      </c>
      <c r="N13" s="539" t="s">
        <v>1902</v>
      </c>
      <c r="O13" s="145" t="str">
        <f>IF(P13="","",IF(OR(P13="国",P13="県",P13="市町",P13="組合その他"),"（公立）","（私立）"))</f>
        <v>（私立）</v>
      </c>
      <c r="P13" s="540" t="s">
        <v>135</v>
      </c>
    </row>
    <row r="14" spans="1:17" s="183" customFormat="1" ht="42" customHeight="1" x14ac:dyDescent="0.2">
      <c r="A14" s="489" t="s">
        <v>1272</v>
      </c>
      <c r="B14" s="521" t="s">
        <v>280</v>
      </c>
      <c r="C14" s="521" t="s">
        <v>281</v>
      </c>
      <c r="D14" s="521" t="s">
        <v>903</v>
      </c>
      <c r="E14" s="522" t="str">
        <f>L14&amp;M14</f>
        <v>山口市朝田900番1</v>
      </c>
      <c r="F14" s="522" t="s">
        <v>461</v>
      </c>
      <c r="G14" s="523">
        <v>43497</v>
      </c>
      <c r="H14" s="305" t="s">
        <v>682</v>
      </c>
      <c r="I14" s="435"/>
      <c r="J14" s="386" t="s">
        <v>1324</v>
      </c>
      <c r="K14" s="335">
        <v>35203</v>
      </c>
      <c r="L14" s="335" t="s">
        <v>148</v>
      </c>
      <c r="M14" s="384" t="s">
        <v>1325</v>
      </c>
      <c r="N14" s="335" t="s">
        <v>1553</v>
      </c>
      <c r="O14" s="538" t="str">
        <f>IF(P14="","",IF(OR(P14="国",P14="県",P14="市町",P14="組合その他"),"（公立）","（私立）"))</f>
        <v>（私立）</v>
      </c>
      <c r="P14" s="333" t="s">
        <v>80</v>
      </c>
    </row>
    <row r="15" spans="1:17" s="183" customFormat="1" ht="42" customHeight="1" x14ac:dyDescent="0.2">
      <c r="A15" s="489" t="s">
        <v>1550</v>
      </c>
      <c r="B15" s="291" t="s">
        <v>631</v>
      </c>
      <c r="C15" s="521" t="s">
        <v>933</v>
      </c>
      <c r="D15" s="486" t="s">
        <v>1689</v>
      </c>
      <c r="E15" s="522" t="str">
        <f>L15&amp;M15</f>
        <v>山口市小郡若草町3番5号</v>
      </c>
      <c r="F15" s="522" t="s">
        <v>519</v>
      </c>
      <c r="G15" s="523">
        <v>43617</v>
      </c>
      <c r="H15" s="524" t="s">
        <v>755</v>
      </c>
      <c r="I15" s="435"/>
      <c r="J15" s="386" t="s">
        <v>1324</v>
      </c>
      <c r="K15" s="335">
        <v>35203</v>
      </c>
      <c r="L15" s="335" t="s">
        <v>148</v>
      </c>
      <c r="M15" s="335" t="s">
        <v>1551</v>
      </c>
      <c r="N15" s="335" t="s">
        <v>1552</v>
      </c>
      <c r="O15" s="538" t="str">
        <f>IF(P15="","",IF(OR(P15="国",P15="県",P15="市町",P15="組合その他"),"（公立）","（私立）"))</f>
        <v>（私立）</v>
      </c>
      <c r="P15" s="333" t="s">
        <v>181</v>
      </c>
    </row>
    <row r="16" spans="1:17" s="470" customFormat="1" ht="42" customHeight="1" x14ac:dyDescent="0.2">
      <c r="A16" s="489" t="s">
        <v>1557</v>
      </c>
      <c r="B16" s="521" t="s">
        <v>632</v>
      </c>
      <c r="C16" s="521" t="s">
        <v>1326</v>
      </c>
      <c r="D16" s="521" t="s">
        <v>2001</v>
      </c>
      <c r="E16" s="522" t="str">
        <f t="shared" ref="E16" si="3">L16&amp;M16</f>
        <v>萩市椿東4510番地１</v>
      </c>
      <c r="F16" s="522" t="s">
        <v>463</v>
      </c>
      <c r="G16" s="523">
        <v>43374</v>
      </c>
      <c r="H16" s="524" t="s">
        <v>684</v>
      </c>
      <c r="I16" s="565"/>
      <c r="J16" s="566" t="s">
        <v>1324</v>
      </c>
      <c r="K16" s="567">
        <v>35204</v>
      </c>
      <c r="L16" s="567" t="s">
        <v>129</v>
      </c>
      <c r="M16" s="587" t="s">
        <v>424</v>
      </c>
      <c r="N16" s="567" t="s">
        <v>1459</v>
      </c>
      <c r="O16" s="568" t="str">
        <f t="shared" ref="O16" si="4">IF(P16="","",IF(OR(P16="国",P16="県",P16="市町",P16="組合その他"),"（公立）","（私立）"))</f>
        <v>（私立）</v>
      </c>
      <c r="P16" s="588" t="s">
        <v>80</v>
      </c>
    </row>
    <row r="17" spans="1:17" s="183" customFormat="1" ht="42" customHeight="1" x14ac:dyDescent="0.2">
      <c r="A17" s="489" t="s">
        <v>542</v>
      </c>
      <c r="B17" s="521" t="s">
        <v>193</v>
      </c>
      <c r="C17" s="521" t="s">
        <v>747</v>
      </c>
      <c r="D17" s="521" t="s">
        <v>149</v>
      </c>
      <c r="E17" s="522" t="str">
        <f t="shared" si="1"/>
        <v>防府市大字上右田字森の本2608</v>
      </c>
      <c r="F17" s="522" t="s">
        <v>532</v>
      </c>
      <c r="G17" s="523">
        <v>43556</v>
      </c>
      <c r="H17" s="524" t="s">
        <v>758</v>
      </c>
      <c r="I17" s="435"/>
      <c r="J17" s="537" t="s">
        <v>1324</v>
      </c>
      <c r="K17" s="335">
        <v>35206</v>
      </c>
      <c r="L17" s="335" t="s">
        <v>108</v>
      </c>
      <c r="M17" s="335" t="s">
        <v>1327</v>
      </c>
      <c r="N17" s="335" t="s">
        <v>154</v>
      </c>
      <c r="O17" s="538" t="str">
        <f t="shared" si="2"/>
        <v>（私立）</v>
      </c>
      <c r="P17" s="333" t="s">
        <v>135</v>
      </c>
    </row>
    <row r="18" spans="1:17" s="183" customFormat="1" ht="42" customHeight="1" x14ac:dyDescent="0.2">
      <c r="A18" s="489" t="s">
        <v>1521</v>
      </c>
      <c r="B18" s="521" t="s">
        <v>0</v>
      </c>
      <c r="C18" s="521" t="s">
        <v>261</v>
      </c>
      <c r="D18" s="521" t="s">
        <v>1</v>
      </c>
      <c r="E18" s="522" t="str">
        <f>L18&amp;M18</f>
        <v>防府市三田尻2丁目9-3</v>
      </c>
      <c r="F18" s="522" t="s">
        <v>561</v>
      </c>
      <c r="G18" s="523">
        <v>43922</v>
      </c>
      <c r="H18" s="524" t="s">
        <v>789</v>
      </c>
      <c r="I18" s="292"/>
      <c r="J18" s="537" t="s">
        <v>1324</v>
      </c>
      <c r="K18" s="522">
        <v>35206</v>
      </c>
      <c r="L18" s="522" t="s">
        <v>94</v>
      </c>
      <c r="M18" s="522" t="s">
        <v>1064</v>
      </c>
      <c r="N18" s="522" t="s">
        <v>1524</v>
      </c>
      <c r="O18" s="526" t="str">
        <f t="shared" si="2"/>
        <v>（私立）</v>
      </c>
      <c r="P18" s="527" t="s">
        <v>82</v>
      </c>
    </row>
    <row r="19" spans="1:17" s="185" customFormat="1" ht="42" customHeight="1" x14ac:dyDescent="0.2">
      <c r="A19" s="489" t="s">
        <v>861</v>
      </c>
      <c r="B19" s="521" t="s">
        <v>311</v>
      </c>
      <c r="C19" s="521" t="s">
        <v>1029</v>
      </c>
      <c r="D19" s="521" t="s">
        <v>2241</v>
      </c>
      <c r="E19" s="522" t="str">
        <f t="shared" ref="E19:E21" si="5">L19&amp;M19</f>
        <v>岩国市錦見1丁目11-15</v>
      </c>
      <c r="F19" s="522" t="s">
        <v>1561</v>
      </c>
      <c r="G19" s="523">
        <v>43374</v>
      </c>
      <c r="H19" s="524" t="s">
        <v>1562</v>
      </c>
      <c r="I19" s="435"/>
      <c r="J19" s="537" t="s">
        <v>1324</v>
      </c>
      <c r="K19" s="335">
        <v>35208</v>
      </c>
      <c r="L19" s="335" t="s">
        <v>1563</v>
      </c>
      <c r="M19" s="335" t="s">
        <v>312</v>
      </c>
      <c r="N19" s="335" t="s">
        <v>1564</v>
      </c>
      <c r="O19" s="538" t="str">
        <f t="shared" si="2"/>
        <v>（私立）</v>
      </c>
      <c r="P19" s="333" t="s">
        <v>80</v>
      </c>
      <c r="Q19" s="186"/>
    </row>
    <row r="20" spans="1:17" s="183" customFormat="1" ht="42" customHeight="1" x14ac:dyDescent="0.2">
      <c r="A20" s="489" t="s">
        <v>260</v>
      </c>
      <c r="B20" s="521" t="s">
        <v>398</v>
      </c>
      <c r="C20" s="521" t="s">
        <v>399</v>
      </c>
      <c r="D20" s="521" t="s">
        <v>1858</v>
      </c>
      <c r="E20" s="522" t="str">
        <f t="shared" si="5"/>
        <v>岩国市車町1-13-13</v>
      </c>
      <c r="F20" s="522" t="s">
        <v>533</v>
      </c>
      <c r="G20" s="523">
        <v>43374</v>
      </c>
      <c r="H20" s="524" t="s">
        <v>759</v>
      </c>
      <c r="I20" s="435"/>
      <c r="J20" s="537" t="s">
        <v>1324</v>
      </c>
      <c r="K20" s="335">
        <v>35208</v>
      </c>
      <c r="L20" s="335" t="s">
        <v>112</v>
      </c>
      <c r="M20" s="335" t="s">
        <v>634</v>
      </c>
      <c r="N20" s="335" t="s">
        <v>1859</v>
      </c>
      <c r="O20" s="538" t="str">
        <f t="shared" si="2"/>
        <v>（私立）</v>
      </c>
      <c r="P20" s="333" t="s">
        <v>135</v>
      </c>
    </row>
    <row r="21" spans="1:17" s="183" customFormat="1" ht="42" customHeight="1" x14ac:dyDescent="0.2">
      <c r="A21" s="489" t="s">
        <v>1774</v>
      </c>
      <c r="B21" s="521" t="s">
        <v>1565</v>
      </c>
      <c r="C21" s="521" t="s">
        <v>1566</v>
      </c>
      <c r="D21" s="521" t="s">
        <v>1700</v>
      </c>
      <c r="E21" s="522" t="str">
        <f t="shared" si="5"/>
        <v>岩国市麻里布町一丁目５番３２号</v>
      </c>
      <c r="F21" s="522" t="s">
        <v>2242</v>
      </c>
      <c r="G21" s="523">
        <v>44593</v>
      </c>
      <c r="H21" s="524" t="s">
        <v>1568</v>
      </c>
      <c r="I21" s="435"/>
      <c r="J21" s="537" t="s">
        <v>1324</v>
      </c>
      <c r="K21" s="335">
        <v>35208</v>
      </c>
      <c r="L21" s="335" t="s">
        <v>1563</v>
      </c>
      <c r="M21" s="335" t="s">
        <v>2243</v>
      </c>
      <c r="N21" s="335" t="s">
        <v>1569</v>
      </c>
      <c r="O21" s="538" t="str">
        <f t="shared" si="2"/>
        <v>（私立）</v>
      </c>
      <c r="P21" s="540" t="s">
        <v>82</v>
      </c>
    </row>
    <row r="22" spans="1:17" s="183" customFormat="1" ht="42" customHeight="1" x14ac:dyDescent="0.2">
      <c r="A22" s="293" t="s">
        <v>1580</v>
      </c>
      <c r="B22" s="295" t="s">
        <v>862</v>
      </c>
      <c r="C22" s="295" t="s">
        <v>863</v>
      </c>
      <c r="D22" s="521" t="s">
        <v>1031</v>
      </c>
      <c r="E22" s="296" t="str">
        <f>L22&amp;M22</f>
        <v>光市光井1丁目12番11号</v>
      </c>
      <c r="F22" s="296" t="s">
        <v>1581</v>
      </c>
      <c r="G22" s="297">
        <v>43374</v>
      </c>
      <c r="H22" s="305" t="s">
        <v>1582</v>
      </c>
      <c r="I22" s="435"/>
      <c r="J22" s="541" t="s">
        <v>1324</v>
      </c>
      <c r="K22" s="539">
        <v>35210</v>
      </c>
      <c r="L22" s="539" t="s">
        <v>132</v>
      </c>
      <c r="M22" s="539" t="s">
        <v>864</v>
      </c>
      <c r="N22" s="539" t="s">
        <v>1583</v>
      </c>
      <c r="O22" s="145" t="str">
        <f t="shared" si="2"/>
        <v>（私立）</v>
      </c>
      <c r="P22" s="540" t="s">
        <v>82</v>
      </c>
    </row>
    <row r="23" spans="1:17" s="183" customFormat="1" ht="42" customHeight="1" x14ac:dyDescent="0.2">
      <c r="A23" s="489" t="s">
        <v>869</v>
      </c>
      <c r="B23" s="521" t="s">
        <v>870</v>
      </c>
      <c r="C23" s="521" t="s">
        <v>871</v>
      </c>
      <c r="D23" s="303" t="s">
        <v>3860</v>
      </c>
      <c r="E23" s="522" t="str">
        <f t="shared" si="1"/>
        <v>光市中央5丁目1番21号</v>
      </c>
      <c r="F23" s="522" t="s">
        <v>521</v>
      </c>
      <c r="G23" s="523">
        <v>43862</v>
      </c>
      <c r="H23" s="524" t="s">
        <v>743</v>
      </c>
      <c r="I23" s="435"/>
      <c r="J23" s="541" t="s">
        <v>1324</v>
      </c>
      <c r="K23" s="522">
        <v>35210</v>
      </c>
      <c r="L23" s="522" t="s">
        <v>96</v>
      </c>
      <c r="M23" s="522" t="s">
        <v>872</v>
      </c>
      <c r="N23" s="378" t="s">
        <v>910</v>
      </c>
      <c r="O23" s="526" t="str">
        <f t="shared" si="2"/>
        <v>（私立）</v>
      </c>
      <c r="P23" s="527" t="s">
        <v>82</v>
      </c>
    </row>
    <row r="24" spans="1:17" s="183" customFormat="1" ht="42" customHeight="1" x14ac:dyDescent="0.2">
      <c r="A24" s="489" t="s">
        <v>315</v>
      </c>
      <c r="B24" s="521" t="s">
        <v>316</v>
      </c>
      <c r="C24" s="521" t="s">
        <v>317</v>
      </c>
      <c r="D24" s="521" t="s">
        <v>318</v>
      </c>
      <c r="E24" s="522" t="str">
        <f>L24&amp;M24</f>
        <v>柳井市柳井3842番地6</v>
      </c>
      <c r="F24" s="522" t="s">
        <v>1701</v>
      </c>
      <c r="G24" s="523">
        <v>43586</v>
      </c>
      <c r="H24" s="524" t="s">
        <v>1665</v>
      </c>
      <c r="I24" s="435"/>
      <c r="J24" s="537" t="s">
        <v>1324</v>
      </c>
      <c r="K24" s="542">
        <v>35212</v>
      </c>
      <c r="L24" s="542" t="s">
        <v>906</v>
      </c>
      <c r="M24" s="335" t="s">
        <v>1666</v>
      </c>
      <c r="N24" s="335" t="s">
        <v>1570</v>
      </c>
      <c r="O24" s="538" t="str">
        <f t="shared" si="2"/>
        <v>（私立）</v>
      </c>
      <c r="P24" s="333" t="s">
        <v>181</v>
      </c>
    </row>
    <row r="25" spans="1:17" s="183" customFormat="1" ht="42" customHeight="1" x14ac:dyDescent="0.2">
      <c r="A25" s="489" t="s">
        <v>2244</v>
      </c>
      <c r="B25" s="521" t="s">
        <v>1004</v>
      </c>
      <c r="C25" s="521" t="s">
        <v>1406</v>
      </c>
      <c r="D25" s="521" t="s">
        <v>2245</v>
      </c>
      <c r="E25" s="522" t="s">
        <v>2246</v>
      </c>
      <c r="F25" s="522" t="s">
        <v>1571</v>
      </c>
      <c r="G25" s="523">
        <v>44470</v>
      </c>
      <c r="H25" s="524" t="s">
        <v>2247</v>
      </c>
      <c r="I25" s="435"/>
      <c r="J25" s="537" t="s">
        <v>1324</v>
      </c>
      <c r="K25" s="542">
        <v>35212</v>
      </c>
      <c r="L25" s="542" t="s">
        <v>906</v>
      </c>
      <c r="M25" s="335" t="s">
        <v>2248</v>
      </c>
      <c r="N25" s="335" t="s">
        <v>1572</v>
      </c>
      <c r="O25" s="538" t="str">
        <f t="shared" si="2"/>
        <v>（私立）</v>
      </c>
      <c r="P25" s="333" t="s">
        <v>135</v>
      </c>
    </row>
    <row r="26" spans="1:17" s="470" customFormat="1" ht="42" customHeight="1" x14ac:dyDescent="0.2">
      <c r="A26" s="489" t="s">
        <v>904</v>
      </c>
      <c r="B26" s="521" t="s">
        <v>280</v>
      </c>
      <c r="C26" s="521" t="s">
        <v>281</v>
      </c>
      <c r="D26" s="521" t="s">
        <v>903</v>
      </c>
      <c r="E26" s="522" t="str">
        <f t="shared" si="1"/>
        <v>美祢市於福町下3365-1</v>
      </c>
      <c r="F26" s="522" t="s">
        <v>535</v>
      </c>
      <c r="G26" s="523">
        <v>43497</v>
      </c>
      <c r="H26" s="524" t="s">
        <v>762</v>
      </c>
      <c r="I26" s="565"/>
      <c r="J26" s="566" t="s">
        <v>1324</v>
      </c>
      <c r="K26" s="567">
        <v>35213</v>
      </c>
      <c r="L26" s="567" t="s">
        <v>98</v>
      </c>
      <c r="M26" s="567" t="s">
        <v>765</v>
      </c>
      <c r="N26" s="567" t="s">
        <v>1573</v>
      </c>
      <c r="O26" s="568" t="str">
        <f t="shared" si="2"/>
        <v>（私立）</v>
      </c>
      <c r="P26" s="569" t="s">
        <v>135</v>
      </c>
    </row>
    <row r="27" spans="1:17" s="183" customFormat="1" ht="42" customHeight="1" x14ac:dyDescent="0.2">
      <c r="A27" s="489" t="s">
        <v>409</v>
      </c>
      <c r="B27" s="521" t="s">
        <v>410</v>
      </c>
      <c r="C27" s="295" t="s">
        <v>411</v>
      </c>
      <c r="D27" s="295" t="s">
        <v>1912</v>
      </c>
      <c r="E27" s="522" t="str">
        <f t="shared" si="1"/>
        <v>周南市五月町6-25</v>
      </c>
      <c r="F27" s="296" t="s">
        <v>536</v>
      </c>
      <c r="G27" s="523">
        <v>43405</v>
      </c>
      <c r="H27" s="524" t="s">
        <v>763</v>
      </c>
      <c r="I27" s="435"/>
      <c r="J27" s="537" t="s">
        <v>1324</v>
      </c>
      <c r="K27" s="335">
        <v>35215</v>
      </c>
      <c r="L27" s="335" t="s">
        <v>412</v>
      </c>
      <c r="M27" s="335" t="s">
        <v>413</v>
      </c>
      <c r="N27" s="335" t="s">
        <v>1913</v>
      </c>
      <c r="O27" s="538" t="str">
        <f t="shared" si="2"/>
        <v>（私立）</v>
      </c>
      <c r="P27" s="333" t="s">
        <v>80</v>
      </c>
    </row>
    <row r="28" spans="1:17" s="250" customFormat="1" ht="56.5" customHeight="1" x14ac:dyDescent="0.2">
      <c r="A28" s="443" t="s">
        <v>951</v>
      </c>
      <c r="B28" s="521" t="s">
        <v>100</v>
      </c>
      <c r="C28" s="521" t="s">
        <v>2858</v>
      </c>
      <c r="D28" s="521" t="s">
        <v>3759</v>
      </c>
      <c r="E28" s="522" t="str">
        <f t="shared" ref="E28" si="6">L28&amp;M28</f>
        <v>山陽小野田市高栄3丁目6-16</v>
      </c>
      <c r="F28" s="522" t="s">
        <v>537</v>
      </c>
      <c r="G28" s="523">
        <v>44652</v>
      </c>
      <c r="H28" s="524" t="s">
        <v>764</v>
      </c>
      <c r="I28" s="435"/>
      <c r="J28" s="537" t="s">
        <v>1324</v>
      </c>
      <c r="K28" s="354">
        <v>35216</v>
      </c>
      <c r="L28" s="354" t="s">
        <v>241</v>
      </c>
      <c r="M28" s="522" t="s">
        <v>323</v>
      </c>
      <c r="N28" s="335" t="s">
        <v>2249</v>
      </c>
      <c r="O28" s="538" t="str">
        <f t="shared" ref="O28" si="7">IF(P28="","",IF(OR(P28="国",P28="県",P28="市町",P28="組合その他"),"（公立）","（私立）"))</f>
        <v>（私立）</v>
      </c>
      <c r="P28" s="333" t="s">
        <v>80</v>
      </c>
    </row>
    <row r="29" spans="1:17" s="183" customFormat="1" ht="50" customHeight="1" x14ac:dyDescent="0.2">
      <c r="A29" s="596" t="s">
        <v>3779</v>
      </c>
      <c r="B29" s="373" t="s">
        <v>3780</v>
      </c>
      <c r="C29" s="373" t="s">
        <v>3781</v>
      </c>
      <c r="D29" s="373" t="s">
        <v>3782</v>
      </c>
      <c r="E29" s="374" t="str">
        <f t="shared" si="1"/>
        <v>山陽小野田市大字郡上ノ浜3005番地6</v>
      </c>
      <c r="F29" s="374" t="s">
        <v>3783</v>
      </c>
      <c r="G29" s="375">
        <v>45627</v>
      </c>
      <c r="H29" s="441" t="s">
        <v>3784</v>
      </c>
      <c r="I29" s="435"/>
      <c r="J29" s="537" t="s">
        <v>1324</v>
      </c>
      <c r="K29" s="354">
        <v>35216</v>
      </c>
      <c r="L29" s="354" t="s">
        <v>241</v>
      </c>
      <c r="M29" s="522" t="s">
        <v>3785</v>
      </c>
      <c r="N29" s="335" t="s">
        <v>3786</v>
      </c>
      <c r="O29" s="538" t="str">
        <f t="shared" si="2"/>
        <v>（私立）</v>
      </c>
      <c r="P29" s="527" t="s">
        <v>82</v>
      </c>
    </row>
    <row r="30" spans="1:17" s="183" customFormat="1" ht="52.5" customHeight="1" x14ac:dyDescent="0.2">
      <c r="A30" s="227">
        <f>COUNTA(A9:A29)</f>
        <v>21</v>
      </c>
      <c r="B30" s="197"/>
      <c r="C30" s="197"/>
      <c r="D30" s="197"/>
      <c r="E30" s="197"/>
      <c r="F30" s="197"/>
      <c r="G30" s="197"/>
      <c r="H30" s="197"/>
      <c r="I30" s="516"/>
      <c r="J30" s="516"/>
      <c r="K30" s="516"/>
      <c r="L30" s="516"/>
      <c r="M30" s="516"/>
      <c r="N30" s="516"/>
      <c r="O30" s="516"/>
      <c r="P30" s="516"/>
    </row>
    <row r="31" spans="1:17" s="53" customFormat="1" ht="13.5" thickBot="1" x14ac:dyDescent="0.25">
      <c r="A31" s="210" t="s">
        <v>88</v>
      </c>
      <c r="B31" s="516"/>
      <c r="C31" s="211" t="s">
        <v>89</v>
      </c>
      <c r="D31" s="516"/>
      <c r="E31" s="516"/>
      <c r="F31" s="516"/>
      <c r="G31" s="516"/>
      <c r="H31" s="516"/>
      <c r="I31" s="516"/>
      <c r="J31" s="516"/>
      <c r="K31" s="516"/>
      <c r="L31" s="516"/>
      <c r="M31" s="211" t="s">
        <v>91</v>
      </c>
      <c r="N31" s="516"/>
      <c r="O31" s="516"/>
      <c r="P31" s="516"/>
    </row>
    <row r="32" spans="1:17" s="53" customFormat="1" ht="13.5" thickTop="1" x14ac:dyDescent="0.2">
      <c r="A32" s="516"/>
      <c r="B32" s="516"/>
      <c r="C32" s="212" t="s">
        <v>92</v>
      </c>
      <c r="D32" s="213">
        <f t="shared" ref="D32:D44" si="8">COUNTIF($L$9:$L$29,C32)</f>
        <v>3</v>
      </c>
      <c r="E32" s="516"/>
      <c r="F32" s="516"/>
      <c r="G32" s="516"/>
      <c r="H32" s="516"/>
      <c r="I32" s="516"/>
      <c r="J32" s="516"/>
      <c r="K32" s="516"/>
      <c r="L32" s="516"/>
      <c r="M32" s="214"/>
      <c r="N32" s="215" t="s">
        <v>75</v>
      </c>
      <c r="O32" s="215" t="s">
        <v>84</v>
      </c>
      <c r="P32" s="216" t="s">
        <v>64</v>
      </c>
    </row>
    <row r="33" spans="1:16" s="53" customFormat="1" x14ac:dyDescent="0.2">
      <c r="A33" s="516"/>
      <c r="B33" s="516"/>
      <c r="C33" s="217" t="s">
        <v>69</v>
      </c>
      <c r="D33" s="218">
        <f t="shared" si="8"/>
        <v>2</v>
      </c>
      <c r="E33" s="516"/>
      <c r="F33" s="516"/>
      <c r="G33" s="516"/>
      <c r="H33" s="516"/>
      <c r="I33" s="516"/>
      <c r="J33" s="516"/>
      <c r="K33" s="516"/>
      <c r="L33" s="516"/>
      <c r="M33" s="616" t="s">
        <v>86</v>
      </c>
      <c r="N33" s="219" t="s">
        <v>76</v>
      </c>
      <c r="O33" s="219">
        <f t="shared" ref="O33:O40" si="9">COUNTIF($P$9:$P$29,N33)</f>
        <v>0</v>
      </c>
      <c r="P33" s="220" t="e">
        <f>SUMIF($P$9:$P$29,N33,#REF!)</f>
        <v>#REF!</v>
      </c>
    </row>
    <row r="34" spans="1:16" s="53" customFormat="1" x14ac:dyDescent="0.2">
      <c r="A34" s="516"/>
      <c r="B34" s="516"/>
      <c r="C34" s="217" t="s">
        <v>93</v>
      </c>
      <c r="D34" s="218">
        <f t="shared" si="8"/>
        <v>2</v>
      </c>
      <c r="E34" s="516"/>
      <c r="F34" s="516"/>
      <c r="G34" s="516"/>
      <c r="H34" s="516"/>
      <c r="I34" s="516"/>
      <c r="J34" s="516"/>
      <c r="K34" s="516"/>
      <c r="L34" s="516"/>
      <c r="M34" s="617"/>
      <c r="N34" s="219" t="s">
        <v>77</v>
      </c>
      <c r="O34" s="219">
        <f t="shared" si="9"/>
        <v>0</v>
      </c>
      <c r="P34" s="220" t="e">
        <f>SUMIF($P$9:$P$29,N34,#REF!)</f>
        <v>#REF!</v>
      </c>
    </row>
    <row r="35" spans="1:16" s="53" customFormat="1" x14ac:dyDescent="0.2">
      <c r="A35" s="516"/>
      <c r="B35" s="516"/>
      <c r="C35" s="217" t="s">
        <v>71</v>
      </c>
      <c r="D35" s="218">
        <f t="shared" si="8"/>
        <v>1</v>
      </c>
      <c r="E35" s="516"/>
      <c r="F35" s="516"/>
      <c r="G35" s="516"/>
      <c r="H35" s="516"/>
      <c r="I35" s="516"/>
      <c r="J35" s="516"/>
      <c r="K35" s="516"/>
      <c r="L35" s="516"/>
      <c r="M35" s="617"/>
      <c r="N35" s="219" t="s">
        <v>78</v>
      </c>
      <c r="O35" s="219">
        <f t="shared" si="9"/>
        <v>0</v>
      </c>
      <c r="P35" s="220" t="e">
        <f>SUMIF($P$9:$P$29,N35,#REF!)</f>
        <v>#REF!</v>
      </c>
    </row>
    <row r="36" spans="1:16" s="53" customFormat="1" ht="13.5" thickBot="1" x14ac:dyDescent="0.25">
      <c r="A36" s="516"/>
      <c r="B36" s="516"/>
      <c r="C36" s="217" t="s">
        <v>94</v>
      </c>
      <c r="D36" s="218">
        <f t="shared" si="8"/>
        <v>2</v>
      </c>
      <c r="E36" s="516"/>
      <c r="F36" s="516"/>
      <c r="G36" s="516"/>
      <c r="H36" s="516"/>
      <c r="I36" s="516"/>
      <c r="J36" s="516"/>
      <c r="K36" s="516"/>
      <c r="L36" s="516"/>
      <c r="M36" s="618"/>
      <c r="N36" s="221" t="s">
        <v>79</v>
      </c>
      <c r="O36" s="221">
        <f t="shared" si="9"/>
        <v>0</v>
      </c>
      <c r="P36" s="222" t="e">
        <f>SUMIF($P$9:$P$29,N36,#REF!)</f>
        <v>#REF!</v>
      </c>
    </row>
    <row r="37" spans="1:16" s="53" customFormat="1" ht="13.5" thickTop="1" x14ac:dyDescent="0.2">
      <c r="A37" s="516"/>
      <c r="B37" s="516"/>
      <c r="C37" s="217" t="s">
        <v>95</v>
      </c>
      <c r="D37" s="218">
        <f t="shared" si="8"/>
        <v>0</v>
      </c>
      <c r="E37" s="516"/>
      <c r="F37" s="516"/>
      <c r="G37" s="516"/>
      <c r="H37" s="516"/>
      <c r="I37" s="516"/>
      <c r="J37" s="516"/>
      <c r="K37" s="516"/>
      <c r="L37" s="516"/>
      <c r="M37" s="625" t="s">
        <v>87</v>
      </c>
      <c r="N37" s="223" t="s">
        <v>80</v>
      </c>
      <c r="O37" s="223">
        <f t="shared" si="9"/>
        <v>12</v>
      </c>
      <c r="P37" s="224" t="e">
        <f>SUMIF($P$9:$P$29,N37,#REF!)</f>
        <v>#REF!</v>
      </c>
    </row>
    <row r="38" spans="1:16" s="53" customFormat="1" x14ac:dyDescent="0.2">
      <c r="A38" s="516"/>
      <c r="B38" s="516"/>
      <c r="C38" s="217" t="s">
        <v>72</v>
      </c>
      <c r="D38" s="218">
        <f t="shared" si="8"/>
        <v>3</v>
      </c>
      <c r="E38" s="516"/>
      <c r="F38" s="516"/>
      <c r="G38" s="516"/>
      <c r="H38" s="516"/>
      <c r="I38" s="516"/>
      <c r="J38" s="516"/>
      <c r="K38" s="516"/>
      <c r="L38" s="516"/>
      <c r="M38" s="617"/>
      <c r="N38" s="219" t="s">
        <v>81</v>
      </c>
      <c r="O38" s="219">
        <f t="shared" si="9"/>
        <v>0</v>
      </c>
      <c r="P38" s="220" t="e">
        <f>SUMIF($P$9:$P$29,N38,#REF!)</f>
        <v>#REF!</v>
      </c>
    </row>
    <row r="39" spans="1:16" s="53" customFormat="1" x14ac:dyDescent="0.2">
      <c r="A39" s="516"/>
      <c r="B39" s="516"/>
      <c r="C39" s="217" t="s">
        <v>96</v>
      </c>
      <c r="D39" s="218">
        <f t="shared" si="8"/>
        <v>2</v>
      </c>
      <c r="E39" s="516"/>
      <c r="F39" s="516"/>
      <c r="G39" s="516"/>
      <c r="H39" s="516"/>
      <c r="I39" s="516"/>
      <c r="J39" s="516"/>
      <c r="K39" s="516"/>
      <c r="L39" s="516"/>
      <c r="M39" s="617"/>
      <c r="N39" s="219" t="s">
        <v>82</v>
      </c>
      <c r="O39" s="219">
        <f t="shared" si="9"/>
        <v>9</v>
      </c>
      <c r="P39" s="220" t="e">
        <f>SUMIF($P$9:$P$29,N39,#REF!)</f>
        <v>#REF!</v>
      </c>
    </row>
    <row r="40" spans="1:16" s="53" customFormat="1" ht="13.5" thickBot="1" x14ac:dyDescent="0.25">
      <c r="A40" s="516"/>
      <c r="B40" s="516"/>
      <c r="C40" s="217" t="s">
        <v>70</v>
      </c>
      <c r="D40" s="218">
        <f t="shared" si="8"/>
        <v>0</v>
      </c>
      <c r="E40" s="516"/>
      <c r="F40" s="516"/>
      <c r="G40" s="516"/>
      <c r="H40" s="516"/>
      <c r="I40" s="516"/>
      <c r="J40" s="516"/>
      <c r="K40" s="516"/>
      <c r="L40" s="516"/>
      <c r="M40" s="619"/>
      <c r="N40" s="225" t="s">
        <v>83</v>
      </c>
      <c r="O40" s="225">
        <f t="shared" si="9"/>
        <v>0</v>
      </c>
      <c r="P40" s="226" t="e">
        <f>SUMIF($P$9:$P$29,N40,#REF!)</f>
        <v>#REF!</v>
      </c>
    </row>
    <row r="41" spans="1:16" s="53" customFormat="1" ht="13.5" customHeight="1" thickTop="1" x14ac:dyDescent="0.2">
      <c r="A41" s="516"/>
      <c r="B41" s="516"/>
      <c r="C41" s="217" t="s">
        <v>97</v>
      </c>
      <c r="D41" s="218">
        <f t="shared" si="8"/>
        <v>2</v>
      </c>
      <c r="E41" s="516"/>
      <c r="F41" s="516"/>
      <c r="G41" s="516"/>
      <c r="H41" s="516"/>
      <c r="I41" s="516"/>
      <c r="J41" s="516"/>
      <c r="K41" s="516"/>
      <c r="L41" s="516"/>
      <c r="M41" s="516"/>
      <c r="N41" s="516"/>
      <c r="O41" s="227">
        <f>SUM(O33:O40)</f>
        <v>21</v>
      </c>
      <c r="P41" s="227" t="e">
        <f>SUM(P33:P40)</f>
        <v>#REF!</v>
      </c>
    </row>
    <row r="42" spans="1:16" s="53" customFormat="1" x14ac:dyDescent="0.2">
      <c r="A42" s="516"/>
      <c r="B42" s="516"/>
      <c r="C42" s="217" t="s">
        <v>98</v>
      </c>
      <c r="D42" s="218">
        <f t="shared" si="8"/>
        <v>1</v>
      </c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516"/>
      <c r="P42" s="516"/>
    </row>
    <row r="43" spans="1:16" s="53" customFormat="1" x14ac:dyDescent="0.2">
      <c r="A43" s="516"/>
      <c r="B43" s="516"/>
      <c r="C43" s="217" t="s">
        <v>99</v>
      </c>
      <c r="D43" s="218">
        <f t="shared" si="8"/>
        <v>1</v>
      </c>
      <c r="E43" s="516"/>
      <c r="F43" s="516"/>
      <c r="G43" s="516"/>
      <c r="H43" s="516"/>
      <c r="I43" s="516"/>
      <c r="J43" s="516"/>
      <c r="K43" s="516"/>
      <c r="L43" s="516"/>
      <c r="M43" s="516"/>
      <c r="N43" s="516"/>
      <c r="O43" s="516"/>
      <c r="P43" s="516"/>
    </row>
    <row r="44" spans="1:16" s="53" customFormat="1" ht="13.5" thickBot="1" x14ac:dyDescent="0.25">
      <c r="A44" s="516"/>
      <c r="B44" s="516"/>
      <c r="C44" s="533" t="s">
        <v>100</v>
      </c>
      <c r="D44" s="228">
        <f t="shared" si="8"/>
        <v>2</v>
      </c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s="53" customFormat="1" ht="14" thickTop="1" thickBot="1" x14ac:dyDescent="0.25">
      <c r="A45" s="516"/>
      <c r="B45" s="516"/>
      <c r="C45" s="229" t="s">
        <v>101</v>
      </c>
      <c r="D45" s="230">
        <f>SUM(D32:D44)</f>
        <v>21</v>
      </c>
      <c r="E45" s="516"/>
      <c r="F45" s="516"/>
      <c r="G45" s="516"/>
      <c r="H45" s="516"/>
      <c r="I45" s="516"/>
      <c r="J45" s="516"/>
      <c r="K45" s="516"/>
      <c r="L45" s="516"/>
      <c r="M45" s="516"/>
      <c r="N45" s="516"/>
      <c r="O45" s="516"/>
      <c r="P45" s="516"/>
    </row>
    <row r="46" spans="1:16" s="53" customFormat="1" ht="13.5" thickTop="1" x14ac:dyDescent="0.2">
      <c r="A46" s="516"/>
      <c r="B46" s="516"/>
      <c r="C46" s="231" t="s">
        <v>379</v>
      </c>
      <c r="D46" s="232">
        <f t="shared" ref="D46:D54" si="10">COUNTIF($L$9:$L$29,C46)</f>
        <v>0</v>
      </c>
      <c r="E46" s="516"/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</row>
    <row r="47" spans="1:16" s="53" customFormat="1" x14ac:dyDescent="0.2">
      <c r="A47" s="516"/>
      <c r="B47" s="516"/>
      <c r="C47" s="217" t="s">
        <v>380</v>
      </c>
      <c r="D47" s="218">
        <f t="shared" si="10"/>
        <v>0</v>
      </c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</row>
    <row r="48" spans="1:16" s="53" customFormat="1" x14ac:dyDescent="0.2">
      <c r="A48" s="516"/>
      <c r="B48" s="516"/>
      <c r="C48" s="217" t="s">
        <v>381</v>
      </c>
      <c r="D48" s="218">
        <f t="shared" si="10"/>
        <v>0</v>
      </c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</row>
    <row r="49" spans="1:16" s="53" customFormat="1" x14ac:dyDescent="0.2">
      <c r="A49" s="516"/>
      <c r="B49" s="516"/>
      <c r="C49" s="217" t="s">
        <v>382</v>
      </c>
      <c r="D49" s="218">
        <f t="shared" si="10"/>
        <v>0</v>
      </c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</row>
    <row r="50" spans="1:16" x14ac:dyDescent="0.2">
      <c r="A50" s="208"/>
      <c r="B50" s="208"/>
      <c r="C50" s="217" t="s">
        <v>383</v>
      </c>
      <c r="D50" s="218">
        <f t="shared" si="10"/>
        <v>0</v>
      </c>
      <c r="E50" s="208"/>
      <c r="F50" s="208"/>
      <c r="G50" s="208"/>
      <c r="H50" s="208"/>
    </row>
    <row r="51" spans="1:16" x14ac:dyDescent="0.2">
      <c r="A51" s="208"/>
      <c r="B51" s="208"/>
      <c r="C51" s="217" t="s">
        <v>102</v>
      </c>
      <c r="D51" s="218">
        <f t="shared" si="10"/>
        <v>0</v>
      </c>
      <c r="E51" s="208"/>
      <c r="F51" s="208"/>
      <c r="G51" s="208"/>
      <c r="H51" s="208"/>
    </row>
    <row r="52" spans="1:16" x14ac:dyDescent="0.2">
      <c r="A52" s="208"/>
      <c r="B52" s="208"/>
      <c r="C52" s="217" t="s">
        <v>103</v>
      </c>
      <c r="D52" s="218">
        <f t="shared" si="10"/>
        <v>0</v>
      </c>
      <c r="E52" s="208"/>
      <c r="F52" s="208"/>
      <c r="G52" s="208"/>
      <c r="H52" s="208"/>
    </row>
    <row r="53" spans="1:16" x14ac:dyDescent="0.2">
      <c r="A53" s="208"/>
      <c r="B53" s="208"/>
      <c r="C53" s="217" t="s">
        <v>384</v>
      </c>
      <c r="D53" s="218">
        <f t="shared" si="10"/>
        <v>0</v>
      </c>
      <c r="E53" s="208"/>
      <c r="F53" s="208"/>
      <c r="G53" s="208"/>
      <c r="H53" s="208"/>
    </row>
    <row r="54" spans="1:16" ht="13.5" thickBot="1" x14ac:dyDescent="0.25">
      <c r="A54" s="208"/>
      <c r="B54" s="208"/>
      <c r="C54" s="285" t="s">
        <v>104</v>
      </c>
      <c r="D54" s="228">
        <f t="shared" si="10"/>
        <v>0</v>
      </c>
      <c r="E54" s="208"/>
      <c r="F54" s="208"/>
      <c r="G54" s="208"/>
      <c r="H54" s="208"/>
    </row>
    <row r="55" spans="1:16" ht="14" thickTop="1" thickBot="1" x14ac:dyDescent="0.25">
      <c r="A55" s="208"/>
      <c r="B55" s="208"/>
      <c r="C55" s="229" t="s">
        <v>105</v>
      </c>
      <c r="D55" s="230">
        <f>SUM(D46:D54)</f>
        <v>0</v>
      </c>
      <c r="E55" s="208"/>
      <c r="F55" s="208"/>
      <c r="G55" s="208"/>
      <c r="H55" s="208"/>
    </row>
    <row r="56" spans="1:16" ht="14" thickTop="1" thickBot="1" x14ac:dyDescent="0.25">
      <c r="A56" s="208"/>
      <c r="B56" s="208"/>
      <c r="C56" s="242" t="s">
        <v>106</v>
      </c>
      <c r="D56" s="243">
        <f>D45+D55</f>
        <v>21</v>
      </c>
      <c r="E56" s="208" t="str">
        <f>IF(D56=A30,"","おかしいぞ～？")</f>
        <v/>
      </c>
      <c r="F56" s="208"/>
      <c r="G56" s="208"/>
      <c r="H56" s="208"/>
    </row>
    <row r="57" spans="1:16" ht="13.5" thickTop="1" x14ac:dyDescent="0.2"/>
  </sheetData>
  <autoFilter ref="A8:Q8" xr:uid="{7B9BEC34-E814-4C81-8DED-A7096071838F}"/>
  <mergeCells count="3">
    <mergeCell ref="B4:D4"/>
    <mergeCell ref="M33:M36"/>
    <mergeCell ref="M37:M40"/>
  </mergeCells>
  <phoneticPr fontId="3"/>
  <dataValidations count="2">
    <dataValidation type="list" allowBlank="1" showInputMessage="1" showErrorMessage="1" sqref="Q19 P17:P29 P9:P15" xr:uid="{189B656A-EFAF-4561-BF02-0369C48B702F}">
      <formula1>#REF!</formula1>
    </dataValidation>
    <dataValidation type="list" allowBlank="1" showInputMessage="1" showErrorMessage="1" sqref="P16" xr:uid="{075A1444-8CE7-41A6-BF80-4C7415AFA4F5}">
      <formula1>#REF!</formula1>
    </dataValidation>
  </dataValidations>
  <printOptions horizontalCentered="1"/>
  <pageMargins left="1" right="1" top="1" bottom="1" header="0.5" footer="0.5"/>
  <pageSetup paperSize="9" scale="84" firstPageNumber="98" fitToHeight="0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59"/>
  <sheetViews>
    <sheetView view="pageBreakPreview" zoomScale="70" zoomScaleNormal="100" zoomScaleSheetLayoutView="70" workbookViewId="0">
      <selection activeCell="C10" sqref="C10"/>
    </sheetView>
  </sheetViews>
  <sheetFormatPr defaultColWidth="39.36328125" defaultRowHeight="13" x14ac:dyDescent="0.2"/>
  <cols>
    <col min="1" max="3" width="16.36328125" style="53" customWidth="1"/>
    <col min="4" max="4" width="11.36328125" style="53" customWidth="1"/>
    <col min="5" max="5" width="13.7265625" style="53" customWidth="1"/>
    <col min="6" max="6" width="5.6328125" style="53" customWidth="1"/>
    <col min="7" max="7" width="11.90625" style="53" customWidth="1"/>
    <col min="8" max="8" width="8.08984375" style="53" customWidth="1"/>
    <col min="9" max="9" width="11.6328125" style="53" customWidth="1"/>
    <col min="10" max="10" width="7.36328125" style="53" customWidth="1"/>
    <col min="11" max="11" width="6.36328125" style="53" customWidth="1"/>
    <col min="12" max="12" width="8.90625" style="53" customWidth="1"/>
    <col min="13" max="13" width="23.6328125" style="53" customWidth="1"/>
    <col min="14" max="14" width="39.36328125" style="53" customWidth="1"/>
    <col min="15" max="15" width="9" style="53" customWidth="1"/>
    <col min="16" max="16" width="12.26953125" style="53" customWidth="1"/>
    <col min="17" max="17" width="11.7265625" style="53" customWidth="1"/>
    <col min="18" max="16384" width="39.36328125" style="53"/>
  </cols>
  <sheetData>
    <row r="1" spans="1:16" ht="13.5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3.5" customHeight="1" x14ac:dyDescent="0.2">
      <c r="A3" s="139" t="s">
        <v>1340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3.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13.5" customHeight="1" x14ac:dyDescent="0.2">
      <c r="A5" s="108"/>
      <c r="B5" s="623" t="str">
        <f>"〔施設"&amp;C6&amp;"（公立"&amp;C7&amp;"、"&amp;"私立"&amp;C8&amp;"）〕"</f>
        <v>〔施設3（公立0、私立3）〕</v>
      </c>
      <c r="C5" s="623"/>
      <c r="D5" s="626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3.5" customHeight="1" x14ac:dyDescent="0.2">
      <c r="A6" s="109"/>
      <c r="B6" s="110" t="s">
        <v>84</v>
      </c>
      <c r="C6" s="111">
        <f>C7+C8</f>
        <v>3</v>
      </c>
      <c r="D6" s="124"/>
      <c r="E6" s="125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13.5" customHeight="1" x14ac:dyDescent="0.2">
      <c r="A7" s="109"/>
      <c r="B7" s="110" t="s">
        <v>86</v>
      </c>
      <c r="C7" s="111">
        <f>COUNTIF($O$10:$O$12,B7)</f>
        <v>0</v>
      </c>
      <c r="D7" s="124"/>
      <c r="E7" s="125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3.5" customHeight="1" x14ac:dyDescent="0.2">
      <c r="A8" s="109"/>
      <c r="B8" s="112" t="s">
        <v>87</v>
      </c>
      <c r="C8" s="113">
        <f>COUNTIF($O$10:$O$12,B8)</f>
        <v>3</v>
      </c>
      <c r="D8" s="126"/>
      <c r="E8" s="12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ht="42" customHeight="1" x14ac:dyDescent="0.2">
      <c r="A9" s="114" t="s">
        <v>58</v>
      </c>
      <c r="B9" s="52" t="s">
        <v>61</v>
      </c>
      <c r="C9" s="52" t="s">
        <v>62</v>
      </c>
      <c r="D9" s="123" t="s">
        <v>269</v>
      </c>
      <c r="E9" s="123" t="s">
        <v>73</v>
      </c>
      <c r="F9" s="115" t="s">
        <v>51</v>
      </c>
      <c r="G9" s="52" t="s">
        <v>63</v>
      </c>
      <c r="H9" s="116" t="s">
        <v>60</v>
      </c>
      <c r="I9" s="171"/>
      <c r="J9" s="117" t="s">
        <v>66</v>
      </c>
      <c r="K9" s="118" t="s">
        <v>372</v>
      </c>
      <c r="L9" s="118" t="s">
        <v>329</v>
      </c>
      <c r="M9" s="119" t="s">
        <v>107</v>
      </c>
      <c r="N9" s="119" t="s">
        <v>59</v>
      </c>
      <c r="O9" s="118" t="s">
        <v>74</v>
      </c>
      <c r="P9" s="120" t="s">
        <v>75</v>
      </c>
    </row>
    <row r="10" spans="1:16" s="94" customFormat="1" ht="42" customHeight="1" x14ac:dyDescent="0.2">
      <c r="A10" s="150" t="s">
        <v>1775</v>
      </c>
      <c r="B10" s="151" t="s">
        <v>1398</v>
      </c>
      <c r="C10" s="151" t="s">
        <v>1109</v>
      </c>
      <c r="D10" s="309" t="s">
        <v>4077</v>
      </c>
      <c r="E10" s="104" t="str">
        <f>L10&amp;M10</f>
        <v>宇部市大字船木833-21</v>
      </c>
      <c r="F10" s="104" t="s">
        <v>2002</v>
      </c>
      <c r="G10" s="162">
        <v>43374</v>
      </c>
      <c r="H10" s="152" t="s">
        <v>2003</v>
      </c>
      <c r="I10" s="163"/>
      <c r="J10" s="153" t="s">
        <v>1110</v>
      </c>
      <c r="K10" s="105">
        <v>35202</v>
      </c>
      <c r="L10" s="105" t="s">
        <v>69</v>
      </c>
      <c r="M10" s="105" t="s">
        <v>1399</v>
      </c>
      <c r="N10" s="105" t="s">
        <v>900</v>
      </c>
      <c r="O10" s="154" t="str">
        <f>IF(P10="","",IF(OR(P10="国",P10="県",P10="市町",P10="組合その他"),"（公立）","（私立）"))</f>
        <v>（私立）</v>
      </c>
      <c r="P10" s="155" t="s">
        <v>80</v>
      </c>
    </row>
    <row r="11" spans="1:16" s="94" customFormat="1" ht="42" customHeight="1" x14ac:dyDescent="0.2">
      <c r="A11" s="199" t="s">
        <v>4127</v>
      </c>
      <c r="B11" s="200" t="s">
        <v>2004</v>
      </c>
      <c r="C11" s="200" t="s">
        <v>2005</v>
      </c>
      <c r="D11" s="324" t="s">
        <v>2006</v>
      </c>
      <c r="E11" s="201" t="str">
        <f>L11&amp;M11</f>
        <v>山口市大内御堀3802-1</v>
      </c>
      <c r="F11" s="201" t="s">
        <v>1446</v>
      </c>
      <c r="G11" s="202">
        <v>44228</v>
      </c>
      <c r="H11" s="99" t="s">
        <v>1447</v>
      </c>
      <c r="I11" s="164"/>
      <c r="J11" s="165" t="s">
        <v>1110</v>
      </c>
      <c r="K11" s="166">
        <v>35202</v>
      </c>
      <c r="L11" s="166" t="s">
        <v>93</v>
      </c>
      <c r="M11" s="166" t="s">
        <v>2007</v>
      </c>
      <c r="N11" s="166" t="s">
        <v>2008</v>
      </c>
      <c r="O11" s="167" t="str">
        <f>IF(P11="","",IF(OR(P11="国",P11="県",P11="市町",P11="組合その他"),"（公立）","（私立）"))</f>
        <v>（私立）</v>
      </c>
      <c r="P11" s="168" t="s">
        <v>80</v>
      </c>
    </row>
    <row r="12" spans="1:16" s="183" customFormat="1" ht="42" customHeight="1" x14ac:dyDescent="0.2">
      <c r="A12" s="188" t="s">
        <v>2368</v>
      </c>
      <c r="B12" s="187" t="s">
        <v>2369</v>
      </c>
      <c r="C12" s="260" t="s">
        <v>3545</v>
      </c>
      <c r="D12" s="173" t="s">
        <v>4078</v>
      </c>
      <c r="E12" s="189" t="str">
        <f>L12&amp;M12</f>
        <v>山口市下小鯖2698-1</v>
      </c>
      <c r="F12" s="189" t="s">
        <v>1835</v>
      </c>
      <c r="G12" s="203">
        <v>44621</v>
      </c>
      <c r="H12" s="190" t="s">
        <v>2370</v>
      </c>
      <c r="I12" s="191"/>
      <c r="J12" s="192" t="s">
        <v>1110</v>
      </c>
      <c r="K12" s="193">
        <v>35202</v>
      </c>
      <c r="L12" s="193" t="s">
        <v>93</v>
      </c>
      <c r="M12" s="193" t="s">
        <v>2371</v>
      </c>
      <c r="N12" s="193" t="s">
        <v>2372</v>
      </c>
      <c r="O12" s="194" t="str">
        <f>IF(P12="","",IF(OR(P12="国",P12="県",P12="市町",P12="組合その他"),"（公立）","（私立）"))</f>
        <v>（私立）</v>
      </c>
      <c r="P12" s="195" t="s">
        <v>82</v>
      </c>
    </row>
    <row r="13" spans="1:16" ht="13.5" customHeight="1" x14ac:dyDescent="0.2">
      <c r="A13" s="54">
        <f>COUNTA(A10:A12)</f>
        <v>3</v>
      </c>
    </row>
    <row r="14" spans="1:16" ht="13.5" customHeight="1" thickBot="1" x14ac:dyDescent="0.25">
      <c r="A14" s="55" t="s">
        <v>88</v>
      </c>
      <c r="C14" s="56" t="s">
        <v>89</v>
      </c>
      <c r="M14" s="56" t="s">
        <v>91</v>
      </c>
    </row>
    <row r="15" spans="1:16" ht="13.5" customHeight="1" thickTop="1" x14ac:dyDescent="0.2">
      <c r="C15" s="57" t="s">
        <v>92</v>
      </c>
      <c r="D15" s="58">
        <f>COUNTIF($L$10:$L$12,C15)</f>
        <v>0</v>
      </c>
      <c r="M15" s="59"/>
      <c r="N15" s="60" t="s">
        <v>75</v>
      </c>
      <c r="O15" s="60" t="s">
        <v>84</v>
      </c>
      <c r="P15" s="61" t="s">
        <v>64</v>
      </c>
    </row>
    <row r="16" spans="1:16" ht="13.5" customHeight="1" x14ac:dyDescent="0.2">
      <c r="A16" s="580"/>
      <c r="B16" s="580"/>
      <c r="C16" s="581" t="s">
        <v>69</v>
      </c>
      <c r="D16" s="582">
        <f t="shared" ref="D16:D27" si="0">COUNTIF($L$10:$L$12,C16)</f>
        <v>1</v>
      </c>
      <c r="E16" s="580"/>
      <c r="F16" s="580"/>
      <c r="G16" s="580"/>
      <c r="H16" s="580"/>
      <c r="I16" s="580"/>
      <c r="J16" s="580"/>
      <c r="K16" s="580"/>
      <c r="L16" s="580"/>
      <c r="M16" s="627" t="s">
        <v>86</v>
      </c>
      <c r="N16" s="590" t="s">
        <v>76</v>
      </c>
      <c r="O16" s="590">
        <f t="shared" ref="O16:O23" si="1">COUNTIF($P$10:$P$12,N16)</f>
        <v>0</v>
      </c>
      <c r="P16" s="591" t="e">
        <f>SUMIF($P$10:$P$10,N16,#REF!)</f>
        <v>#REF!</v>
      </c>
    </row>
    <row r="17" spans="1:16" ht="13.5" customHeight="1" x14ac:dyDescent="0.2">
      <c r="C17" s="62" t="s">
        <v>93</v>
      </c>
      <c r="D17" s="63">
        <f t="shared" si="0"/>
        <v>2</v>
      </c>
      <c r="M17" s="617"/>
      <c r="N17" s="64" t="s">
        <v>77</v>
      </c>
      <c r="O17" s="64">
        <f t="shared" si="1"/>
        <v>0</v>
      </c>
      <c r="P17" s="65" t="e">
        <f>SUMIF($P$10:$P$10,N17,#REF!)</f>
        <v>#REF!</v>
      </c>
    </row>
    <row r="18" spans="1:16" ht="13.5" customHeight="1" x14ac:dyDescent="0.2">
      <c r="C18" s="62" t="s">
        <v>71</v>
      </c>
      <c r="D18" s="63">
        <f t="shared" si="0"/>
        <v>0</v>
      </c>
      <c r="M18" s="617"/>
      <c r="N18" s="64" t="s">
        <v>78</v>
      </c>
      <c r="O18" s="64">
        <f t="shared" si="1"/>
        <v>0</v>
      </c>
      <c r="P18" s="65" t="e">
        <f>SUMIF($P$10:$P$10,N18,#REF!)</f>
        <v>#REF!</v>
      </c>
    </row>
    <row r="19" spans="1:16" ht="13.5" customHeight="1" thickBot="1" x14ac:dyDescent="0.25">
      <c r="C19" s="62" t="s">
        <v>94</v>
      </c>
      <c r="D19" s="63">
        <f t="shared" si="0"/>
        <v>0</v>
      </c>
      <c r="M19" s="618"/>
      <c r="N19" s="66" t="s">
        <v>79</v>
      </c>
      <c r="O19" s="66">
        <f t="shared" si="1"/>
        <v>0</v>
      </c>
      <c r="P19" s="67" t="e">
        <f>SUMIF($P$10:$P$10,N19,#REF!)</f>
        <v>#REF!</v>
      </c>
    </row>
    <row r="20" spans="1:16" ht="13.5" customHeight="1" thickTop="1" x14ac:dyDescent="0.2">
      <c r="C20" s="62" t="s">
        <v>95</v>
      </c>
      <c r="D20" s="63">
        <f t="shared" si="0"/>
        <v>0</v>
      </c>
      <c r="M20" s="617" t="s">
        <v>87</v>
      </c>
      <c r="N20" s="68" t="s">
        <v>80</v>
      </c>
      <c r="O20" s="68">
        <f t="shared" si="1"/>
        <v>2</v>
      </c>
      <c r="P20" s="69" t="e">
        <f>SUMIF($P$10:$P$10,N20,#REF!)</f>
        <v>#REF!</v>
      </c>
    </row>
    <row r="21" spans="1:16" ht="13.5" customHeight="1" x14ac:dyDescent="0.2">
      <c r="C21" s="62" t="s">
        <v>72</v>
      </c>
      <c r="D21" s="63">
        <f t="shared" si="0"/>
        <v>0</v>
      </c>
      <c r="M21" s="617"/>
      <c r="N21" s="64" t="s">
        <v>81</v>
      </c>
      <c r="O21" s="64">
        <f t="shared" si="1"/>
        <v>0</v>
      </c>
      <c r="P21" s="65" t="e">
        <f>SUMIF($P$10:$P$10,N21,#REF!)</f>
        <v>#REF!</v>
      </c>
    </row>
    <row r="22" spans="1:16" ht="13.5" customHeight="1" x14ac:dyDescent="0.2">
      <c r="C22" s="62" t="s">
        <v>96</v>
      </c>
      <c r="D22" s="63">
        <f t="shared" si="0"/>
        <v>0</v>
      </c>
      <c r="M22" s="617"/>
      <c r="N22" s="64" t="s">
        <v>82</v>
      </c>
      <c r="O22" s="64">
        <f t="shared" si="1"/>
        <v>1</v>
      </c>
      <c r="P22" s="65" t="e">
        <f>SUMIF($P$10:$P$10,N22,#REF!)</f>
        <v>#REF!</v>
      </c>
    </row>
    <row r="23" spans="1:16" ht="13.5" customHeight="1" thickBot="1" x14ac:dyDescent="0.25">
      <c r="C23" s="62" t="s">
        <v>70</v>
      </c>
      <c r="D23" s="63">
        <f t="shared" si="0"/>
        <v>0</v>
      </c>
      <c r="M23" s="619"/>
      <c r="N23" s="70" t="s">
        <v>83</v>
      </c>
      <c r="O23" s="70">
        <f t="shared" si="1"/>
        <v>0</v>
      </c>
      <c r="P23" s="71" t="e">
        <f>SUMIF($P$10:$P$10,N23,#REF!)</f>
        <v>#REF!</v>
      </c>
    </row>
    <row r="24" spans="1:16" ht="13.5" customHeight="1" thickTop="1" x14ac:dyDescent="0.2">
      <c r="C24" s="62" t="s">
        <v>97</v>
      </c>
      <c r="D24" s="63">
        <f t="shared" si="0"/>
        <v>0</v>
      </c>
      <c r="O24" s="72">
        <f>SUM(O16:O23)</f>
        <v>3</v>
      </c>
      <c r="P24" s="72" t="e">
        <f>SUM(P16:P23)</f>
        <v>#REF!</v>
      </c>
    </row>
    <row r="25" spans="1:16" ht="13.5" customHeight="1" x14ac:dyDescent="0.2">
      <c r="C25" s="62" t="s">
        <v>98</v>
      </c>
      <c r="D25" s="63">
        <f t="shared" si="0"/>
        <v>0</v>
      </c>
    </row>
    <row r="26" spans="1:16" ht="13.5" customHeight="1" x14ac:dyDescent="0.2">
      <c r="A26" s="580"/>
      <c r="B26" s="580"/>
      <c r="C26" s="581" t="s">
        <v>99</v>
      </c>
      <c r="D26" s="582">
        <f t="shared" si="0"/>
        <v>0</v>
      </c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</row>
    <row r="27" spans="1:16" ht="13.5" customHeight="1" thickBot="1" x14ac:dyDescent="0.25">
      <c r="C27" s="170" t="s">
        <v>100</v>
      </c>
      <c r="D27" s="73">
        <f t="shared" si="0"/>
        <v>0</v>
      </c>
    </row>
    <row r="28" spans="1:16" ht="56.5" customHeight="1" thickTop="1" x14ac:dyDescent="0.2">
      <c r="A28" s="607"/>
      <c r="B28" s="607"/>
      <c r="C28" s="608" t="s">
        <v>101</v>
      </c>
      <c r="D28" s="609">
        <f>SUM(D15:D27)</f>
        <v>3</v>
      </c>
      <c r="E28" s="607"/>
      <c r="F28" s="607"/>
      <c r="G28" s="607"/>
      <c r="H28" s="607"/>
    </row>
    <row r="29" spans="1:16" ht="13.5" customHeight="1" x14ac:dyDescent="0.2">
      <c r="C29" s="76" t="s">
        <v>379</v>
      </c>
      <c r="D29" s="77">
        <f>COUNTIF($L$10:$L$12,C29)</f>
        <v>0</v>
      </c>
    </row>
    <row r="30" spans="1:16" ht="13.5" customHeight="1" x14ac:dyDescent="0.2">
      <c r="C30" s="62" t="s">
        <v>380</v>
      </c>
      <c r="D30" s="63">
        <f t="shared" ref="D30:D37" si="2">COUNTIF($L$10:$L$12,C30)</f>
        <v>0</v>
      </c>
    </row>
    <row r="31" spans="1:16" ht="13.5" customHeight="1" x14ac:dyDescent="0.2">
      <c r="C31" s="62" t="s">
        <v>381</v>
      </c>
      <c r="D31" s="63">
        <f t="shared" si="2"/>
        <v>0</v>
      </c>
    </row>
    <row r="32" spans="1:16" ht="13.5" customHeight="1" x14ac:dyDescent="0.2">
      <c r="C32" s="62" t="s">
        <v>382</v>
      </c>
      <c r="D32" s="63">
        <f t="shared" si="2"/>
        <v>0</v>
      </c>
    </row>
    <row r="33" spans="3:5" ht="13.5" customHeight="1" x14ac:dyDescent="0.2">
      <c r="C33" s="62" t="s">
        <v>383</v>
      </c>
      <c r="D33" s="63">
        <f t="shared" si="2"/>
        <v>0</v>
      </c>
    </row>
    <row r="34" spans="3:5" ht="13.5" customHeight="1" x14ac:dyDescent="0.2">
      <c r="C34" s="62" t="s">
        <v>102</v>
      </c>
      <c r="D34" s="63">
        <f t="shared" si="2"/>
        <v>0</v>
      </c>
    </row>
    <row r="35" spans="3:5" ht="13.5" customHeight="1" x14ac:dyDescent="0.2">
      <c r="C35" s="62" t="s">
        <v>103</v>
      </c>
      <c r="D35" s="63">
        <f t="shared" si="2"/>
        <v>0</v>
      </c>
    </row>
    <row r="36" spans="3:5" ht="13.5" customHeight="1" x14ac:dyDescent="0.2">
      <c r="C36" s="62" t="s">
        <v>384</v>
      </c>
      <c r="D36" s="63">
        <f t="shared" si="2"/>
        <v>0</v>
      </c>
    </row>
    <row r="37" spans="3:5" ht="13.5" customHeight="1" thickBot="1" x14ac:dyDescent="0.25">
      <c r="C37" s="170" t="s">
        <v>104</v>
      </c>
      <c r="D37" s="73">
        <f t="shared" si="2"/>
        <v>0</v>
      </c>
    </row>
    <row r="38" spans="3:5" ht="13.5" customHeight="1" thickTop="1" thickBot="1" x14ac:dyDescent="0.25">
      <c r="C38" s="74" t="s">
        <v>105</v>
      </c>
      <c r="D38" s="75">
        <f>SUM(D29:D37)</f>
        <v>0</v>
      </c>
    </row>
    <row r="39" spans="3:5" ht="13.5" customHeight="1" thickTop="1" thickBot="1" x14ac:dyDescent="0.25">
      <c r="C39" s="121" t="s">
        <v>106</v>
      </c>
      <c r="D39" s="122">
        <f>D28+D38</f>
        <v>3</v>
      </c>
      <c r="E39" s="53" t="str">
        <f>IF(D39=A13,"","おかしいぞ～？")</f>
        <v/>
      </c>
    </row>
    <row r="40" spans="3:5" ht="13.5" customHeight="1" thickTop="1" x14ac:dyDescent="0.2"/>
    <row r="159" spans="3:3" x14ac:dyDescent="0.2">
      <c r="C159" s="198"/>
    </row>
  </sheetData>
  <mergeCells count="3">
    <mergeCell ref="B5:D5"/>
    <mergeCell ref="M16:M19"/>
    <mergeCell ref="M20:M23"/>
  </mergeCells>
  <phoneticPr fontId="3"/>
  <dataValidations count="2">
    <dataValidation type="list" allowBlank="1" showInputMessage="1" showErrorMessage="1" sqref="P11:P12" xr:uid="{C0536320-D1E0-4B6F-B443-C2117AE802EB}">
      <formula1>$N$16:$N$23</formula1>
    </dataValidation>
    <dataValidation type="list" allowBlank="1" showInputMessage="1" showErrorMessage="1" sqref="P10" xr:uid="{B6FF6093-CC5E-41D5-8B31-02CBCEDEB705}">
      <formula1>$N$17:$N$24</formula1>
    </dataValidation>
  </dataValidations>
  <printOptions horizontalCentered="1"/>
  <pageMargins left="1" right="1" top="1" bottom="1" header="0.5" footer="0.5"/>
  <pageSetup paperSize="9" scale="81" firstPageNumber="98" fitToHeight="0" orientation="portrait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(1) 療養介護事業所</vt:lpstr>
      <vt:lpstr>(2)生活介護事業所</vt:lpstr>
      <vt:lpstr>(3) 自立訓練（機能訓練・生活訓練）事業所①機能訓練</vt:lpstr>
      <vt:lpstr>(3)自立訓練（機能訓練・生活訓練）事業所②生活訓練事業所</vt:lpstr>
      <vt:lpstr>(4)就労移行支援事業所 </vt:lpstr>
      <vt:lpstr>(5)就労継続支援事業所①就労継続支援事業所Ａ型</vt:lpstr>
      <vt:lpstr>(5)就労継続支援事業所②就労継続支援事業所Ｂ型 </vt:lpstr>
      <vt:lpstr>(6)就労定着支援</vt:lpstr>
      <vt:lpstr>(7)自立生活援助</vt:lpstr>
      <vt:lpstr>(8)共同生活援助事業所</vt:lpstr>
      <vt:lpstr>(9)多機能型事業所</vt:lpstr>
      <vt:lpstr>'(1) 療養介護事業所'!Print_Area</vt:lpstr>
      <vt:lpstr>'(2)生活介護事業所'!Print_Area</vt:lpstr>
      <vt:lpstr>'(3) 自立訓練（機能訓練・生活訓練）事業所①機能訓練'!Print_Area</vt:lpstr>
      <vt:lpstr>'(3)自立訓練（機能訓練・生活訓練）事業所②生活訓練事業所'!Print_Area</vt:lpstr>
      <vt:lpstr>'(4)就労移行支援事業所 '!Print_Area</vt:lpstr>
      <vt:lpstr>'(5)就労継続支援事業所①就労継続支援事業所Ａ型'!Print_Area</vt:lpstr>
      <vt:lpstr>'(5)就労継続支援事業所②就労継続支援事業所Ｂ型 '!Print_Area</vt:lpstr>
      <vt:lpstr>'(6)就労定着支援'!Print_Area</vt:lpstr>
      <vt:lpstr>'(7)自立生活援助'!Print_Area</vt:lpstr>
      <vt:lpstr>'(8)共同生活援助事業所'!Print_Area</vt:lpstr>
      <vt:lpstr>'(9)多機能型事業所'!Print_Area</vt:lpstr>
      <vt:lpstr>'(1) 療養介護事業所'!Print_Titles</vt:lpstr>
      <vt:lpstr>'(2)生活介護事業所'!Print_Titles</vt:lpstr>
      <vt:lpstr>'(3) 自立訓練（機能訓練・生活訓練）事業所①機能訓練'!Print_Titles</vt:lpstr>
      <vt:lpstr>'(4)就労移行支援事業所 '!Print_Titles</vt:lpstr>
      <vt:lpstr>'(5)就労継続支援事業所①就労継続支援事業所Ａ型'!Print_Titles</vt:lpstr>
      <vt:lpstr>'(5)就労継続支援事業所②就労継続支援事業所Ｂ型 '!Print_Titles</vt:lpstr>
      <vt:lpstr>'(6)就労定着支援'!Print_Titles</vt:lpstr>
      <vt:lpstr>'(8)共同生活援助事業所'!Print_Titles</vt:lpstr>
      <vt:lpstr>'(9)多機能型事業所'!Print_Titles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大田　惇貴</cp:lastModifiedBy>
  <cp:lastPrinted>2025-05-28T07:13:47Z</cp:lastPrinted>
  <dcterms:created xsi:type="dcterms:W3CDTF">2004-04-01T04:18:14Z</dcterms:created>
  <dcterms:modified xsi:type="dcterms:W3CDTF">2025-05-30T01:19:08Z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