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0.17.41.28\share\06 選挙管理委員会事務局\01最近の選挙\Ｒ７参議院\R7参院選・調査物\02-1_特報第2号｜選挙に関する報告\13-2_0707月11時（選挙期日前13日11時まで）\16 期日前投票の中間状況（選挙期日14 日前現在）\☆インフォメ・記者配布等\"/>
    </mc:Choice>
  </mc:AlternateContent>
  <xr:revisionPtr revIDLastSave="0" documentId="13_ncr:1_{47500046-191F-49C8-97E1-3516E102922B}" xr6:coauthVersionLast="36" xr6:coauthVersionMax="36" xr10:uidLastSave="{00000000-0000-0000-0000-000000000000}"/>
  <bookViews>
    <workbookView xWindow="0" yWindow="0" windowWidth="19200" windowHeight="8090" xr2:uid="{00000000-000D-0000-FFFF-FFFF00000000}"/>
  </bookViews>
  <sheets>
    <sheet name="Sheet1" sheetId="1" r:id="rId1"/>
  </sheets>
  <definedNames>
    <definedName name="_xlnm.Print_Area" localSheetId="0">Sheet1!$A$1:$J$33</definedName>
  </definedNames>
  <calcPr calcId="191029"/>
</workbook>
</file>

<file path=xl/calcChain.xml><?xml version="1.0" encoding="utf-8"?>
<calcChain xmlns="http://schemas.openxmlformats.org/spreadsheetml/2006/main">
  <c r="F26" i="1" l="1"/>
  <c r="E26" i="1"/>
  <c r="F22" i="1"/>
  <c r="E22" i="1"/>
  <c r="F20" i="1"/>
  <c r="G20" i="1" s="1"/>
  <c r="E20" i="1"/>
  <c r="F18" i="1"/>
  <c r="E18" i="1"/>
  <c r="F28" i="1"/>
  <c r="E28" i="1"/>
  <c r="G28" i="1" s="1"/>
  <c r="G27" i="1"/>
  <c r="G26" i="1"/>
  <c r="G25" i="1"/>
  <c r="G24" i="1"/>
  <c r="G23" i="1"/>
  <c r="G22" i="1"/>
  <c r="G21" i="1"/>
  <c r="G19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B22" i="1"/>
  <c r="C22" i="1"/>
  <c r="J22" i="1" s="1"/>
  <c r="J23" i="1"/>
  <c r="J11" i="1"/>
  <c r="J25" i="1"/>
  <c r="C20" i="1"/>
  <c r="C26" i="1"/>
  <c r="C28" i="1"/>
  <c r="B20" i="1"/>
  <c r="D20" i="1" s="1"/>
  <c r="B26" i="1"/>
  <c r="H26" i="1" s="1"/>
  <c r="B28" i="1"/>
  <c r="H25" i="1"/>
  <c r="H24" i="1"/>
  <c r="H23" i="1"/>
  <c r="H21" i="1"/>
  <c r="H19" i="1"/>
  <c r="B18" i="1"/>
  <c r="H17" i="1"/>
  <c r="H16" i="1"/>
  <c r="H14" i="1"/>
  <c r="H13" i="1"/>
  <c r="H12" i="1"/>
  <c r="H11" i="1"/>
  <c r="H10" i="1"/>
  <c r="H9" i="1"/>
  <c r="H8" i="1"/>
  <c r="H7" i="1"/>
  <c r="C18" i="1"/>
  <c r="J27" i="1"/>
  <c r="J24" i="1"/>
  <c r="J21" i="1"/>
  <c r="J19" i="1"/>
  <c r="J17" i="1"/>
  <c r="J16" i="1"/>
  <c r="J15" i="1"/>
  <c r="J14" i="1"/>
  <c r="J13" i="1"/>
  <c r="J12" i="1"/>
  <c r="J10" i="1"/>
  <c r="J9" i="1"/>
  <c r="J8" i="1"/>
  <c r="J7" i="1"/>
  <c r="J6" i="1"/>
  <c r="J5" i="1"/>
  <c r="I27" i="1"/>
  <c r="I25" i="1"/>
  <c r="I24" i="1"/>
  <c r="I23" i="1"/>
  <c r="I21" i="1"/>
  <c r="I19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H27" i="1"/>
  <c r="H15" i="1"/>
  <c r="H6" i="1"/>
  <c r="H5" i="1"/>
  <c r="D27" i="1"/>
  <c r="D25" i="1"/>
  <c r="D24" i="1"/>
  <c r="D23" i="1"/>
  <c r="D21" i="1"/>
  <c r="D19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G18" i="1" l="1"/>
  <c r="J28" i="1"/>
  <c r="D22" i="1"/>
  <c r="I22" i="1"/>
  <c r="I28" i="1"/>
  <c r="H28" i="1"/>
  <c r="I20" i="1"/>
  <c r="F29" i="1"/>
  <c r="F30" i="1" s="1"/>
  <c r="J18" i="1"/>
  <c r="C29" i="1"/>
  <c r="C30" i="1" s="1"/>
  <c r="I26" i="1"/>
  <c r="J26" i="1"/>
  <c r="I18" i="1"/>
  <c r="D28" i="1"/>
  <c r="D18" i="1"/>
  <c r="J20" i="1"/>
  <c r="E29" i="1"/>
  <c r="G29" i="1" s="1"/>
  <c r="D26" i="1"/>
  <c r="H22" i="1"/>
  <c r="B29" i="1"/>
  <c r="H20" i="1"/>
  <c r="H18" i="1"/>
  <c r="D29" i="1" l="1"/>
  <c r="I29" i="1"/>
  <c r="J29" i="1"/>
  <c r="H29" i="1"/>
  <c r="E30" i="1"/>
  <c r="G30" i="1" s="1"/>
  <c r="B30" i="1"/>
  <c r="D30" i="1" s="1"/>
  <c r="J30" i="1"/>
  <c r="I30" i="1"/>
  <c r="H30" i="1" l="1"/>
</calcChain>
</file>

<file path=xl/sharedStrings.xml><?xml version="1.0" encoding="utf-8"?>
<sst xmlns="http://schemas.openxmlformats.org/spreadsheetml/2006/main" count="44" uniqueCount="44">
  <si>
    <t>下 関 市</t>
    <rPh sb="0" eb="5">
      <t>シモノセキシ</t>
    </rPh>
    <phoneticPr fontId="3"/>
  </si>
  <si>
    <t>宇 部 市</t>
    <rPh sb="0" eb="5">
      <t>ウベシ</t>
    </rPh>
    <phoneticPr fontId="3"/>
  </si>
  <si>
    <t>山 口 市</t>
    <rPh sb="0" eb="5">
      <t>ヤマグチシ</t>
    </rPh>
    <phoneticPr fontId="3"/>
  </si>
  <si>
    <t>萩　　市</t>
    <rPh sb="0" eb="4">
      <t>ハギシ</t>
    </rPh>
    <phoneticPr fontId="3"/>
  </si>
  <si>
    <t>防 府 市</t>
    <rPh sb="0" eb="5">
      <t>ホウフシ</t>
    </rPh>
    <phoneticPr fontId="3"/>
  </si>
  <si>
    <t>下 松 市</t>
    <rPh sb="0" eb="5">
      <t>クダマツシ</t>
    </rPh>
    <phoneticPr fontId="3"/>
  </si>
  <si>
    <t>岩 国 市</t>
    <rPh sb="0" eb="5">
      <t>イワクニシ</t>
    </rPh>
    <phoneticPr fontId="3"/>
  </si>
  <si>
    <t>光　　市</t>
    <rPh sb="0" eb="4">
      <t>ヒカリシ</t>
    </rPh>
    <phoneticPr fontId="3"/>
  </si>
  <si>
    <t>長 門 市</t>
    <rPh sb="0" eb="5">
      <t>ナガトシ</t>
    </rPh>
    <phoneticPr fontId="3"/>
  </si>
  <si>
    <t>柳 井 市</t>
    <rPh sb="0" eb="5">
      <t>ヤナイシ</t>
    </rPh>
    <phoneticPr fontId="3"/>
  </si>
  <si>
    <t>美 祢 市</t>
    <rPh sb="0" eb="5">
      <t>ミネシ</t>
    </rPh>
    <phoneticPr fontId="3"/>
  </si>
  <si>
    <t>周 南 市</t>
    <rPh sb="0" eb="1">
      <t>シュウ</t>
    </rPh>
    <rPh sb="2" eb="3">
      <t>ミナミ</t>
    </rPh>
    <rPh sb="4" eb="5">
      <t>シ</t>
    </rPh>
    <phoneticPr fontId="3"/>
  </si>
  <si>
    <t>山陽小野田市</t>
    <rPh sb="0" eb="2">
      <t>サンヨウ</t>
    </rPh>
    <rPh sb="2" eb="6">
      <t>オノダシ</t>
    </rPh>
    <phoneticPr fontId="3"/>
  </si>
  <si>
    <t>周防大島町</t>
    <rPh sb="0" eb="2">
      <t>スオウ</t>
    </rPh>
    <rPh sb="2" eb="5">
      <t>オオジマチョウ</t>
    </rPh>
    <phoneticPr fontId="3"/>
  </si>
  <si>
    <t>大島郡計</t>
    <rPh sb="0" eb="3">
      <t>オオシマグン</t>
    </rPh>
    <rPh sb="3" eb="4">
      <t>ケイ</t>
    </rPh>
    <phoneticPr fontId="3"/>
  </si>
  <si>
    <t>和 木 町</t>
    <rPh sb="0" eb="5">
      <t>ワキチョウ</t>
    </rPh>
    <phoneticPr fontId="3"/>
  </si>
  <si>
    <t>玖珂郡計</t>
    <rPh sb="0" eb="3">
      <t>クガグン</t>
    </rPh>
    <rPh sb="3" eb="4">
      <t>ケイ</t>
    </rPh>
    <phoneticPr fontId="3"/>
  </si>
  <si>
    <t>上 関 町</t>
    <rPh sb="0" eb="5">
      <t>カミノセキチョウ</t>
    </rPh>
    <phoneticPr fontId="3"/>
  </si>
  <si>
    <t>田布施町</t>
    <rPh sb="0" eb="4">
      <t>タブセチョウ</t>
    </rPh>
    <phoneticPr fontId="3"/>
  </si>
  <si>
    <t>平 生 町</t>
    <rPh sb="0" eb="5">
      <t>ヒラオチョウ</t>
    </rPh>
    <phoneticPr fontId="3"/>
  </si>
  <si>
    <t>熊毛郡計</t>
    <rPh sb="0" eb="3">
      <t>クマゲグン</t>
    </rPh>
    <rPh sb="3" eb="4">
      <t>ケイ</t>
    </rPh>
    <phoneticPr fontId="3"/>
  </si>
  <si>
    <t>阿 武 町</t>
    <rPh sb="0" eb="5">
      <t>アブチョウ</t>
    </rPh>
    <phoneticPr fontId="3"/>
  </si>
  <si>
    <t>阿武郡計</t>
    <rPh sb="0" eb="3">
      <t>アブグン</t>
    </rPh>
    <rPh sb="3" eb="4">
      <t>ケイ</t>
    </rPh>
    <phoneticPr fontId="3"/>
  </si>
  <si>
    <t>町    計</t>
    <rPh sb="0" eb="1">
      <t>マチ</t>
    </rPh>
    <rPh sb="5" eb="6">
      <t>ケイ</t>
    </rPh>
    <phoneticPr fontId="3"/>
  </si>
  <si>
    <t>県　　計</t>
    <rPh sb="0" eb="1">
      <t>ケン</t>
    </rPh>
    <rPh sb="3" eb="4">
      <t>ケイ</t>
    </rPh>
    <phoneticPr fontId="3"/>
  </si>
  <si>
    <t>区　　分</t>
    <phoneticPr fontId="3"/>
  </si>
  <si>
    <t>市   計</t>
    <rPh sb="0" eb="1">
      <t>シ</t>
    </rPh>
    <rPh sb="4" eb="5">
      <t>ケイ</t>
    </rPh>
    <phoneticPr fontId="3"/>
  </si>
  <si>
    <t>増　　減　　等</t>
    <rPh sb="0" eb="1">
      <t>ゾウ</t>
    </rPh>
    <rPh sb="3" eb="4">
      <t>ゲン</t>
    </rPh>
    <rPh sb="6" eb="7">
      <t>トウ</t>
    </rPh>
    <phoneticPr fontId="3"/>
  </si>
  <si>
    <t>登録者数増減　　Ａ－Ｄ</t>
    <rPh sb="0" eb="3">
      <t>トウロクシャ</t>
    </rPh>
    <rPh sb="3" eb="4">
      <t>スウ</t>
    </rPh>
    <rPh sb="4" eb="6">
      <t>ゾウゲン</t>
    </rPh>
    <phoneticPr fontId="3"/>
  </si>
  <si>
    <t>投票者数増減　　Ｂ－Ｅ</t>
    <rPh sb="0" eb="3">
      <t>トウヒョウシャ</t>
    </rPh>
    <rPh sb="3" eb="4">
      <t>スウ</t>
    </rPh>
    <rPh sb="4" eb="6">
      <t>ゾウゲン</t>
    </rPh>
    <phoneticPr fontId="3"/>
  </si>
  <si>
    <t>投票者数対比　　Ｂ／Ｅ</t>
    <rPh sb="0" eb="3">
      <t>トウヒョウシャ</t>
    </rPh>
    <rPh sb="3" eb="4">
      <t>スウ</t>
    </rPh>
    <rPh sb="4" eb="6">
      <t>タイヒ</t>
    </rPh>
    <phoneticPr fontId="3"/>
  </si>
  <si>
    <t xml:space="preserve">  </t>
    <phoneticPr fontId="3"/>
  </si>
  <si>
    <t>　　</t>
    <phoneticPr fontId="3"/>
  </si>
  <si>
    <t>※　選挙人名簿登録者数は、在外選挙人を含む。</t>
    <rPh sb="2" eb="4">
      <t>センキョ</t>
    </rPh>
    <rPh sb="4" eb="5">
      <t>ニン</t>
    </rPh>
    <rPh sb="5" eb="7">
      <t>メイボ</t>
    </rPh>
    <rPh sb="7" eb="9">
      <t>トウロク</t>
    </rPh>
    <rPh sb="9" eb="10">
      <t>シャ</t>
    </rPh>
    <rPh sb="10" eb="11">
      <t>スウ</t>
    </rPh>
    <rPh sb="13" eb="15">
      <t>ザイガイ</t>
    </rPh>
    <rPh sb="15" eb="17">
      <t>センキョ</t>
    </rPh>
    <rPh sb="17" eb="18">
      <t>ニン</t>
    </rPh>
    <rPh sb="19" eb="20">
      <t>フク</t>
    </rPh>
    <phoneticPr fontId="3"/>
  </si>
  <si>
    <t>期日前投票率Ｃ
Ｂ／Ａ</t>
    <rPh sb="0" eb="2">
      <t>キジツ</t>
    </rPh>
    <rPh sb="2" eb="3">
      <t>ゼン</t>
    </rPh>
    <rPh sb="3" eb="5">
      <t>トウヒョウ</t>
    </rPh>
    <rPh sb="5" eb="6">
      <t>リツ</t>
    </rPh>
    <phoneticPr fontId="3"/>
  </si>
  <si>
    <t>期日前投票率Ｆ
Ｅ／Ｄ</t>
    <rPh sb="0" eb="2">
      <t>キジツ</t>
    </rPh>
    <rPh sb="2" eb="3">
      <t>ゼン</t>
    </rPh>
    <rPh sb="3" eb="5">
      <t>トウヒョウ</t>
    </rPh>
    <rPh sb="5" eb="6">
      <t>リツ</t>
    </rPh>
    <phoneticPr fontId="3"/>
  </si>
  <si>
    <t>　　第２７回参議院議員通常選挙  期日前投票の中間状況（１回目）</t>
    <rPh sb="2" eb="3">
      <t>ダイ</t>
    </rPh>
    <rPh sb="5" eb="6">
      <t>カイ</t>
    </rPh>
    <rPh sb="6" eb="9">
      <t>サンギイン</t>
    </rPh>
    <rPh sb="9" eb="11">
      <t>ギイン</t>
    </rPh>
    <rPh sb="11" eb="13">
      <t>ツウジョウ</t>
    </rPh>
    <rPh sb="13" eb="15">
      <t>センキョ</t>
    </rPh>
    <rPh sb="17" eb="20">
      <t>キジツマエ</t>
    </rPh>
    <rPh sb="20" eb="22">
      <t>トウヒョウ</t>
    </rPh>
    <rPh sb="23" eb="25">
      <t>チュウカン</t>
    </rPh>
    <rPh sb="25" eb="27">
      <t>ジョウキョウ</t>
    </rPh>
    <rPh sb="29" eb="31">
      <t>カイメ</t>
    </rPh>
    <phoneticPr fontId="3"/>
  </si>
  <si>
    <t>R7.7.6現在</t>
    <rPh sb="6" eb="8">
      <t>ゲンザイ</t>
    </rPh>
    <phoneticPr fontId="3"/>
  </si>
  <si>
    <t xml:space="preserve">前回（R4.7.10執行) </t>
    <rPh sb="0" eb="2">
      <t>ゼンカイ</t>
    </rPh>
    <phoneticPr fontId="3"/>
  </si>
  <si>
    <t xml:space="preserve">今回（R7.7.20執行) </t>
    <rPh sb="0" eb="2">
      <t>コンカイ</t>
    </rPh>
    <phoneticPr fontId="3"/>
  </si>
  <si>
    <t>選挙人名簿登録者数Ｄ
(4.6.21)</t>
    <rPh sb="0" eb="3">
      <t>センキョニン</t>
    </rPh>
    <rPh sb="3" eb="5">
      <t>メイボ</t>
    </rPh>
    <rPh sb="5" eb="7">
      <t>トウロク</t>
    </rPh>
    <rPh sb="7" eb="8">
      <t>シャ</t>
    </rPh>
    <rPh sb="8" eb="9">
      <t>スウ</t>
    </rPh>
    <phoneticPr fontId="3"/>
  </si>
  <si>
    <t>期日前投票者数Ｅ  
 (4.6.26)</t>
    <rPh sb="0" eb="2">
      <t>キジツ</t>
    </rPh>
    <rPh sb="2" eb="3">
      <t>ゼン</t>
    </rPh>
    <rPh sb="3" eb="6">
      <t>トウヒョウシャ</t>
    </rPh>
    <rPh sb="6" eb="7">
      <t>カズ</t>
    </rPh>
    <phoneticPr fontId="3"/>
  </si>
  <si>
    <t>期日前投票者数Ｂ  
 (7.7.6)</t>
    <rPh sb="0" eb="2">
      <t>キジツ</t>
    </rPh>
    <rPh sb="2" eb="3">
      <t>ゼン</t>
    </rPh>
    <rPh sb="3" eb="6">
      <t>トウヒョウシャ</t>
    </rPh>
    <rPh sb="6" eb="7">
      <t>カズ</t>
    </rPh>
    <phoneticPr fontId="3"/>
  </si>
  <si>
    <t>選挙人名簿登録者数Ａ
(7.7.2)</t>
    <rPh sb="0" eb="3">
      <t>センキョニン</t>
    </rPh>
    <rPh sb="3" eb="5">
      <t>メイボ</t>
    </rPh>
    <rPh sb="5" eb="7">
      <t>トウロク</t>
    </rPh>
    <rPh sb="7" eb="8">
      <t>シャ</t>
    </rPh>
    <rPh sb="8" eb="9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</si>
</sst>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 ;[Red]\-#,##0.00\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38" fontId="2" fillId="0" borderId="0" xfId="1" applyFont="1" applyFill="1" applyAlignment="1" applyProtection="1"/>
    <xf numFmtId="38" fontId="5" fillId="0" borderId="0" xfId="1" applyFont="1" applyFill="1" applyAlignment="1" applyProtection="1"/>
    <xf numFmtId="38" fontId="5" fillId="0" borderId="1" xfId="1" applyFont="1" applyFill="1" applyBorder="1" applyAlignment="1" applyProtection="1">
      <alignment horizontal="center" vertical="center" wrapText="1"/>
    </xf>
    <xf numFmtId="38" fontId="5" fillId="0" borderId="1" xfId="1" applyFont="1" applyFill="1" applyBorder="1" applyAlignment="1" applyProtection="1">
      <alignment vertical="center" wrapText="1"/>
    </xf>
    <xf numFmtId="38" fontId="5" fillId="0" borderId="2" xfId="1" applyFont="1" applyFill="1" applyBorder="1" applyAlignment="1" applyProtection="1">
      <alignment vertical="center" wrapText="1"/>
    </xf>
    <xf numFmtId="38" fontId="5" fillId="0" borderId="3" xfId="1" applyFont="1" applyFill="1" applyBorder="1" applyAlignment="1" applyProtection="1">
      <alignment vertical="center" wrapText="1"/>
    </xf>
    <xf numFmtId="0" fontId="5" fillId="0" borderId="3" xfId="1" applyNumberFormat="1" applyFont="1" applyFill="1" applyBorder="1" applyAlignment="1" applyProtection="1">
      <alignment vertical="center" wrapText="1"/>
    </xf>
    <xf numFmtId="38" fontId="2" fillId="0" borderId="3" xfId="1" applyFont="1" applyFill="1" applyBorder="1" applyAlignment="1" applyProtection="1">
      <alignment horizontal="center"/>
    </xf>
    <xf numFmtId="37" fontId="9" fillId="0" borderId="2" xfId="0" applyNumberFormat="1" applyFont="1" applyFill="1" applyBorder="1" applyAlignment="1" applyProtection="1"/>
    <xf numFmtId="37" fontId="9" fillId="0" borderId="2" xfId="0" applyNumberFormat="1" applyFont="1" applyFill="1" applyBorder="1" applyAlignment="1" applyProtection="1">
      <protection locked="0"/>
    </xf>
    <xf numFmtId="10" fontId="9" fillId="0" borderId="3" xfId="1" applyNumberFormat="1" applyFont="1" applyFill="1" applyBorder="1" applyAlignment="1" applyProtection="1"/>
    <xf numFmtId="38" fontId="9" fillId="0" borderId="3" xfId="1" applyFont="1" applyFill="1" applyBorder="1" applyAlignment="1" applyProtection="1"/>
    <xf numFmtId="176" fontId="9" fillId="0" borderId="3" xfId="1" applyNumberFormat="1" applyFont="1" applyFill="1" applyBorder="1" applyAlignment="1" applyProtection="1"/>
    <xf numFmtId="38" fontId="2" fillId="0" borderId="4" xfId="1" applyFont="1" applyFill="1" applyBorder="1" applyAlignment="1" applyProtection="1">
      <alignment horizontal="center"/>
    </xf>
    <xf numFmtId="37" fontId="9" fillId="0" borderId="5" xfId="0" applyNumberFormat="1" applyFont="1" applyFill="1" applyBorder="1" applyAlignment="1" applyProtection="1"/>
    <xf numFmtId="37" fontId="9" fillId="0" borderId="5" xfId="0" applyNumberFormat="1" applyFont="1" applyFill="1" applyBorder="1" applyAlignment="1" applyProtection="1">
      <protection locked="0"/>
    </xf>
    <xf numFmtId="10" fontId="9" fillId="0" borderId="4" xfId="1" applyNumberFormat="1" applyFont="1" applyFill="1" applyBorder="1" applyAlignment="1" applyProtection="1"/>
    <xf numFmtId="38" fontId="9" fillId="0" borderId="4" xfId="1" applyFont="1" applyFill="1" applyBorder="1" applyAlignment="1" applyProtection="1"/>
    <xf numFmtId="176" fontId="9" fillId="0" borderId="4" xfId="1" applyNumberFormat="1" applyFont="1" applyFill="1" applyBorder="1" applyAlignment="1" applyProtection="1"/>
    <xf numFmtId="38" fontId="2" fillId="0" borderId="6" xfId="1" applyFont="1" applyFill="1" applyBorder="1" applyAlignment="1" applyProtection="1">
      <alignment horizontal="center"/>
    </xf>
    <xf numFmtId="37" fontId="9" fillId="0" borderId="7" xfId="0" applyNumberFormat="1" applyFont="1" applyFill="1" applyBorder="1" applyAlignment="1" applyProtection="1"/>
    <xf numFmtId="10" fontId="9" fillId="0" borderId="8" xfId="1" applyNumberFormat="1" applyFont="1" applyFill="1" applyBorder="1" applyAlignment="1" applyProtection="1"/>
    <xf numFmtId="38" fontId="9" fillId="0" borderId="8" xfId="1" applyFont="1" applyFill="1" applyBorder="1" applyAlignment="1" applyProtection="1"/>
    <xf numFmtId="176" fontId="9" fillId="0" borderId="9" xfId="1" applyNumberFormat="1" applyFont="1" applyFill="1" applyBorder="1" applyAlignment="1" applyProtection="1"/>
    <xf numFmtId="38" fontId="2" fillId="0" borderId="10" xfId="1" applyFont="1" applyFill="1" applyBorder="1" applyAlignment="1" applyProtection="1">
      <alignment horizontal="center"/>
    </xf>
    <xf numFmtId="10" fontId="9" fillId="0" borderId="10" xfId="1" applyNumberFormat="1" applyFont="1" applyFill="1" applyBorder="1" applyAlignment="1" applyProtection="1"/>
    <xf numFmtId="38" fontId="9" fillId="0" borderId="10" xfId="1" applyFont="1" applyFill="1" applyBorder="1" applyAlignment="1" applyProtection="1"/>
    <xf numFmtId="176" fontId="9" fillId="0" borderId="10" xfId="1" applyNumberFormat="1" applyFont="1" applyFill="1" applyBorder="1" applyAlignment="1" applyProtection="1"/>
    <xf numFmtId="38" fontId="2" fillId="0" borderId="1" xfId="1" applyFont="1" applyFill="1" applyBorder="1" applyAlignment="1" applyProtection="1">
      <alignment horizontal="center"/>
    </xf>
    <xf numFmtId="10" fontId="9" fillId="0" borderId="1" xfId="1" applyNumberFormat="1" applyFont="1" applyFill="1" applyBorder="1" applyAlignment="1" applyProtection="1"/>
    <xf numFmtId="38" fontId="9" fillId="0" borderId="1" xfId="1" applyFont="1" applyFill="1" applyBorder="1" applyAlignment="1" applyProtection="1"/>
    <xf numFmtId="176" fontId="9" fillId="0" borderId="1" xfId="1" applyNumberFormat="1" applyFont="1" applyFill="1" applyBorder="1" applyAlignment="1" applyProtection="1">
      <alignment horizontal="right"/>
    </xf>
    <xf numFmtId="176" fontId="9" fillId="0" borderId="1" xfId="1" applyNumberFormat="1" applyFont="1" applyFill="1" applyBorder="1" applyAlignment="1" applyProtection="1"/>
    <xf numFmtId="38" fontId="4" fillId="0" borderId="0" xfId="1" applyFont="1" applyFill="1" applyAlignment="1" applyProtection="1"/>
    <xf numFmtId="38" fontId="8" fillId="0" borderId="0" xfId="1" applyFont="1" applyFill="1" applyAlignment="1" applyProtection="1"/>
    <xf numFmtId="0" fontId="0" fillId="0" borderId="0" xfId="0" applyNumberFormat="1" applyFill="1" applyAlignment="1" applyProtection="1">
      <alignment vertical="top" wrapText="1"/>
    </xf>
    <xf numFmtId="38" fontId="5" fillId="0" borderId="11" xfId="1" applyFont="1" applyFill="1" applyBorder="1" applyAlignment="1" applyProtection="1">
      <alignment horizontal="center" vertical="center"/>
    </xf>
    <xf numFmtId="38" fontId="5" fillId="0" borderId="12" xfId="1" applyFont="1" applyFill="1" applyBorder="1" applyAlignment="1" applyProtection="1">
      <alignment horizontal="center" vertical="center"/>
    </xf>
    <xf numFmtId="38" fontId="5" fillId="0" borderId="13" xfId="1" applyFont="1" applyFill="1" applyBorder="1" applyAlignment="1" applyProtection="1">
      <alignment horizontal="center" vertical="center"/>
    </xf>
    <xf numFmtId="38" fontId="6" fillId="0" borderId="0" xfId="1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38" fontId="5" fillId="0" borderId="11" xfId="1" applyFont="1" applyFill="1" applyBorder="1" applyAlignment="1" applyProtection="1">
      <alignment horizontal="center" vertical="center" wrapText="1"/>
    </xf>
    <xf numFmtId="0" fontId="0" fillId="0" borderId="12" xfId="0" applyFill="1" applyBorder="1" applyAlignment="1" applyProtection="1">
      <alignment vertical="center" wrapText="1"/>
    </xf>
    <xf numFmtId="38" fontId="2" fillId="0" borderId="14" xfId="1" applyFont="1" applyFill="1" applyBorder="1" applyAlignment="1" applyProtection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view="pageBreakPreview" topLeftCell="A18" zoomScaleNormal="100" workbookViewId="0">
      <selection activeCell="R8" sqref="R8"/>
    </sheetView>
  </sheetViews>
  <sheetFormatPr defaultColWidth="9" defaultRowHeight="14" x14ac:dyDescent="0.2"/>
  <cols>
    <col min="1" max="1" width="14.36328125" style="1" customWidth="1"/>
    <col min="2" max="2" width="13.08984375" style="1" bestFit="1" customWidth="1"/>
    <col min="3" max="4" width="11.7265625" style="1" customWidth="1"/>
    <col min="5" max="5" width="13.08984375" style="1" bestFit="1" customWidth="1"/>
    <col min="6" max="7" width="11.7265625" style="1" customWidth="1"/>
    <col min="8" max="9" width="10.453125" style="1" bestFit="1" customWidth="1"/>
    <col min="10" max="10" width="9.36328125" style="1" customWidth="1"/>
    <col min="11" max="16384" width="9" style="1"/>
  </cols>
  <sheetData>
    <row r="1" spans="1:10" ht="20.25" customHeight="1" x14ac:dyDescent="0.2">
      <c r="A1" s="40" t="s">
        <v>36</v>
      </c>
      <c r="B1" s="40"/>
      <c r="C1" s="40"/>
      <c r="D1" s="40"/>
      <c r="E1" s="40"/>
      <c r="F1" s="40"/>
      <c r="G1" s="40"/>
      <c r="H1" s="41"/>
      <c r="I1" s="41"/>
      <c r="J1" s="41"/>
    </row>
    <row r="2" spans="1:10" ht="22.5" customHeight="1" x14ac:dyDescent="0.2">
      <c r="H2" s="1" t="s">
        <v>31</v>
      </c>
      <c r="I2" s="46" t="s">
        <v>37</v>
      </c>
      <c r="J2" s="46"/>
    </row>
    <row r="3" spans="1:10" s="2" customFormat="1" ht="30" customHeight="1" x14ac:dyDescent="0.2">
      <c r="A3" s="42" t="s">
        <v>25</v>
      </c>
      <c r="B3" s="44" t="s">
        <v>39</v>
      </c>
      <c r="C3" s="45"/>
      <c r="D3" s="45"/>
      <c r="E3" s="44" t="s">
        <v>38</v>
      </c>
      <c r="F3" s="45"/>
      <c r="G3" s="45"/>
      <c r="H3" s="37" t="s">
        <v>27</v>
      </c>
      <c r="I3" s="38"/>
      <c r="J3" s="39"/>
    </row>
    <row r="4" spans="1:10" s="2" customFormat="1" ht="59.25" customHeight="1" x14ac:dyDescent="0.2">
      <c r="A4" s="43"/>
      <c r="B4" s="3" t="s">
        <v>43</v>
      </c>
      <c r="C4" s="4" t="s">
        <v>42</v>
      </c>
      <c r="D4" s="5" t="s">
        <v>34</v>
      </c>
      <c r="E4" s="3" t="s">
        <v>40</v>
      </c>
      <c r="F4" s="4" t="s">
        <v>41</v>
      </c>
      <c r="G4" s="5" t="s">
        <v>35</v>
      </c>
      <c r="H4" s="6" t="s">
        <v>28</v>
      </c>
      <c r="I4" s="7" t="s">
        <v>29</v>
      </c>
      <c r="J4" s="7" t="s">
        <v>30</v>
      </c>
    </row>
    <row r="5" spans="1:10" ht="32.15" customHeight="1" x14ac:dyDescent="0.25">
      <c r="A5" s="8" t="s">
        <v>0</v>
      </c>
      <c r="B5" s="9">
        <v>206935</v>
      </c>
      <c r="C5" s="10">
        <v>1106</v>
      </c>
      <c r="D5" s="11">
        <f>+C5/B5</f>
        <v>5.3446734481842123E-3</v>
      </c>
      <c r="E5" s="9">
        <v>215536</v>
      </c>
      <c r="F5" s="10">
        <v>1777</v>
      </c>
      <c r="G5" s="11">
        <f>+F5/E5</f>
        <v>8.2445623932892887E-3</v>
      </c>
      <c r="H5" s="12">
        <f>+B5-E5</f>
        <v>-8601</v>
      </c>
      <c r="I5" s="12">
        <f>+C5-F5</f>
        <v>-671</v>
      </c>
      <c r="J5" s="13">
        <f>+C5/F5</f>
        <v>0.62239729881823302</v>
      </c>
    </row>
    <row r="6" spans="1:10" ht="32.15" customHeight="1" x14ac:dyDescent="0.25">
      <c r="A6" s="8" t="s">
        <v>1</v>
      </c>
      <c r="B6" s="9">
        <v>132811</v>
      </c>
      <c r="C6" s="10">
        <v>2064</v>
      </c>
      <c r="D6" s="11">
        <f t="shared" ref="D6:D30" si="0">+C6/B6</f>
        <v>1.5540881402895845E-2</v>
      </c>
      <c r="E6" s="9">
        <v>136885</v>
      </c>
      <c r="F6" s="10">
        <v>1271</v>
      </c>
      <c r="G6" s="11">
        <f t="shared" ref="G6:G30" si="1">+F6/E6</f>
        <v>9.2851663805384073E-3</v>
      </c>
      <c r="H6" s="12">
        <f t="shared" ref="H6:H30" si="2">+B6-E6</f>
        <v>-4074</v>
      </c>
      <c r="I6" s="12">
        <f t="shared" ref="I6:I30" si="3">+C6-F6</f>
        <v>793</v>
      </c>
      <c r="J6" s="13">
        <f t="shared" ref="J6:J30" si="4">+C6/F6</f>
        <v>1.6239181746656177</v>
      </c>
    </row>
    <row r="7" spans="1:10" ht="32.15" customHeight="1" x14ac:dyDescent="0.25">
      <c r="A7" s="8" t="s">
        <v>2</v>
      </c>
      <c r="B7" s="9">
        <v>156825</v>
      </c>
      <c r="C7" s="10">
        <v>3056</v>
      </c>
      <c r="D7" s="11">
        <f t="shared" si="0"/>
        <v>1.9486688984536905E-2</v>
      </c>
      <c r="E7" s="9">
        <v>158864</v>
      </c>
      <c r="F7" s="10">
        <v>2639</v>
      </c>
      <c r="G7" s="11">
        <f t="shared" si="1"/>
        <v>1.661169302044516E-2</v>
      </c>
      <c r="H7" s="12">
        <f t="shared" si="2"/>
        <v>-2039</v>
      </c>
      <c r="I7" s="12">
        <f t="shared" si="3"/>
        <v>417</v>
      </c>
      <c r="J7" s="13">
        <f t="shared" si="4"/>
        <v>1.1580143993937098</v>
      </c>
    </row>
    <row r="8" spans="1:10" ht="32.15" customHeight="1" x14ac:dyDescent="0.25">
      <c r="A8" s="8" t="s">
        <v>3</v>
      </c>
      <c r="B8" s="9">
        <v>36817</v>
      </c>
      <c r="C8" s="10">
        <v>949</v>
      </c>
      <c r="D8" s="11">
        <f t="shared" si="0"/>
        <v>2.5776136024119291E-2</v>
      </c>
      <c r="E8" s="9">
        <v>39278</v>
      </c>
      <c r="F8" s="10">
        <v>1084</v>
      </c>
      <c r="G8" s="11">
        <f t="shared" si="1"/>
        <v>2.7598146545139774E-2</v>
      </c>
      <c r="H8" s="12">
        <f t="shared" si="2"/>
        <v>-2461</v>
      </c>
      <c r="I8" s="12">
        <f t="shared" si="3"/>
        <v>-135</v>
      </c>
      <c r="J8" s="13">
        <f t="shared" si="4"/>
        <v>0.87546125461254609</v>
      </c>
    </row>
    <row r="9" spans="1:10" ht="32.15" customHeight="1" x14ac:dyDescent="0.25">
      <c r="A9" s="8" t="s">
        <v>4</v>
      </c>
      <c r="B9" s="9">
        <v>95264</v>
      </c>
      <c r="C9" s="10">
        <v>1987</v>
      </c>
      <c r="D9" s="11">
        <f t="shared" si="0"/>
        <v>2.0857826671145448E-2</v>
      </c>
      <c r="E9" s="9">
        <v>95742</v>
      </c>
      <c r="F9" s="10">
        <v>3210</v>
      </c>
      <c r="G9" s="11">
        <f t="shared" si="1"/>
        <v>3.3527605439618975E-2</v>
      </c>
      <c r="H9" s="12">
        <f t="shared" si="2"/>
        <v>-478</v>
      </c>
      <c r="I9" s="12">
        <f t="shared" si="3"/>
        <v>-1223</v>
      </c>
      <c r="J9" s="13">
        <f t="shared" si="4"/>
        <v>0.61900311526479745</v>
      </c>
    </row>
    <row r="10" spans="1:10" ht="32.15" customHeight="1" x14ac:dyDescent="0.25">
      <c r="A10" s="8" t="s">
        <v>5</v>
      </c>
      <c r="B10" s="9">
        <v>46863</v>
      </c>
      <c r="C10" s="10">
        <v>1257</v>
      </c>
      <c r="D10" s="11">
        <f t="shared" si="0"/>
        <v>2.6822866653863388E-2</v>
      </c>
      <c r="E10" s="9">
        <v>47284</v>
      </c>
      <c r="F10" s="10">
        <v>1228</v>
      </c>
      <c r="G10" s="11">
        <f t="shared" si="1"/>
        <v>2.5970730056678791E-2</v>
      </c>
      <c r="H10" s="12">
        <f t="shared" si="2"/>
        <v>-421</v>
      </c>
      <c r="I10" s="12">
        <f t="shared" si="3"/>
        <v>29</v>
      </c>
      <c r="J10" s="13">
        <f t="shared" si="4"/>
        <v>1.023615635179153</v>
      </c>
    </row>
    <row r="11" spans="1:10" ht="32.15" customHeight="1" x14ac:dyDescent="0.25">
      <c r="A11" s="8" t="s">
        <v>6</v>
      </c>
      <c r="B11" s="9">
        <v>106032</v>
      </c>
      <c r="C11" s="10">
        <v>2061</v>
      </c>
      <c r="D11" s="11">
        <f t="shared" si="0"/>
        <v>1.9437528293345406E-2</v>
      </c>
      <c r="E11" s="9">
        <v>110609</v>
      </c>
      <c r="F11" s="10">
        <v>3217</v>
      </c>
      <c r="G11" s="11">
        <f t="shared" si="1"/>
        <v>2.9084432550696596E-2</v>
      </c>
      <c r="H11" s="12">
        <f t="shared" si="2"/>
        <v>-4577</v>
      </c>
      <c r="I11" s="12">
        <f t="shared" si="3"/>
        <v>-1156</v>
      </c>
      <c r="J11" s="13">
        <f>+C11/F11</f>
        <v>0.64065899906745416</v>
      </c>
    </row>
    <row r="12" spans="1:10" ht="32.15" customHeight="1" x14ac:dyDescent="0.25">
      <c r="A12" s="8" t="s">
        <v>7</v>
      </c>
      <c r="B12" s="9">
        <v>41185</v>
      </c>
      <c r="C12" s="10">
        <v>800</v>
      </c>
      <c r="D12" s="11">
        <f t="shared" si="0"/>
        <v>1.9424547772247176E-2</v>
      </c>
      <c r="E12" s="9">
        <v>42691</v>
      </c>
      <c r="F12" s="10">
        <v>830</v>
      </c>
      <c r="G12" s="11">
        <f t="shared" si="1"/>
        <v>1.9442036963294371E-2</v>
      </c>
      <c r="H12" s="12">
        <f t="shared" si="2"/>
        <v>-1506</v>
      </c>
      <c r="I12" s="12">
        <f t="shared" si="3"/>
        <v>-30</v>
      </c>
      <c r="J12" s="13">
        <f t="shared" si="4"/>
        <v>0.96385542168674698</v>
      </c>
    </row>
    <row r="13" spans="1:10" ht="32.15" customHeight="1" x14ac:dyDescent="0.25">
      <c r="A13" s="8" t="s">
        <v>8</v>
      </c>
      <c r="B13" s="9">
        <v>26388</v>
      </c>
      <c r="C13" s="10">
        <v>506</v>
      </c>
      <c r="D13" s="11">
        <f t="shared" si="0"/>
        <v>1.9175382749734727E-2</v>
      </c>
      <c r="E13" s="9">
        <v>28196</v>
      </c>
      <c r="F13" s="10">
        <v>614</v>
      </c>
      <c r="G13" s="11">
        <f t="shared" si="1"/>
        <v>2.1776138459355936E-2</v>
      </c>
      <c r="H13" s="12">
        <f t="shared" si="2"/>
        <v>-1808</v>
      </c>
      <c r="I13" s="12">
        <f t="shared" si="3"/>
        <v>-108</v>
      </c>
      <c r="J13" s="13">
        <f t="shared" si="4"/>
        <v>0.82410423452768733</v>
      </c>
    </row>
    <row r="14" spans="1:10" ht="32.15" customHeight="1" x14ac:dyDescent="0.25">
      <c r="A14" s="8" t="s">
        <v>9</v>
      </c>
      <c r="B14" s="9">
        <v>25412</v>
      </c>
      <c r="C14" s="10">
        <v>719</v>
      </c>
      <c r="D14" s="11">
        <f t="shared" si="0"/>
        <v>2.8293719502597198E-2</v>
      </c>
      <c r="E14" s="9">
        <v>26446</v>
      </c>
      <c r="F14" s="10">
        <v>737</v>
      </c>
      <c r="G14" s="11">
        <f t="shared" si="1"/>
        <v>2.7868108598653862E-2</v>
      </c>
      <c r="H14" s="12">
        <f t="shared" si="2"/>
        <v>-1034</v>
      </c>
      <c r="I14" s="12">
        <f t="shared" si="3"/>
        <v>-18</v>
      </c>
      <c r="J14" s="13">
        <f t="shared" si="4"/>
        <v>0.97557666214382632</v>
      </c>
    </row>
    <row r="15" spans="1:10" ht="32.15" customHeight="1" x14ac:dyDescent="0.25">
      <c r="A15" s="8" t="s">
        <v>10</v>
      </c>
      <c r="B15" s="9">
        <v>18668</v>
      </c>
      <c r="C15" s="10">
        <v>363</v>
      </c>
      <c r="D15" s="11">
        <f t="shared" si="0"/>
        <v>1.9445039640025714E-2</v>
      </c>
      <c r="E15" s="9">
        <v>20041</v>
      </c>
      <c r="F15" s="10">
        <v>400</v>
      </c>
      <c r="G15" s="11">
        <f t="shared" si="1"/>
        <v>1.9959083878049996E-2</v>
      </c>
      <c r="H15" s="12">
        <f t="shared" si="2"/>
        <v>-1373</v>
      </c>
      <c r="I15" s="12">
        <f t="shared" si="3"/>
        <v>-37</v>
      </c>
      <c r="J15" s="13">
        <f t="shared" si="4"/>
        <v>0.90749999999999997</v>
      </c>
    </row>
    <row r="16" spans="1:10" ht="32.15" customHeight="1" x14ac:dyDescent="0.25">
      <c r="A16" s="8" t="s">
        <v>11</v>
      </c>
      <c r="B16" s="9">
        <v>114775</v>
      </c>
      <c r="C16" s="10">
        <v>2808</v>
      </c>
      <c r="D16" s="11">
        <f t="shared" si="0"/>
        <v>2.4465258113700719E-2</v>
      </c>
      <c r="E16" s="9">
        <v>118395</v>
      </c>
      <c r="F16" s="10">
        <v>2594</v>
      </c>
      <c r="G16" s="11">
        <f t="shared" si="1"/>
        <v>2.1909709024874362E-2</v>
      </c>
      <c r="H16" s="12">
        <f t="shared" si="2"/>
        <v>-3620</v>
      </c>
      <c r="I16" s="12">
        <f t="shared" si="3"/>
        <v>214</v>
      </c>
      <c r="J16" s="13">
        <f t="shared" si="4"/>
        <v>1.0824980724749422</v>
      </c>
    </row>
    <row r="17" spans="1:10" ht="32.15" customHeight="1" thickBot="1" x14ac:dyDescent="0.3">
      <c r="A17" s="14" t="s">
        <v>12</v>
      </c>
      <c r="B17" s="15">
        <v>50152</v>
      </c>
      <c r="C17" s="16">
        <v>769</v>
      </c>
      <c r="D17" s="17">
        <f t="shared" si="0"/>
        <v>1.5333386505024724E-2</v>
      </c>
      <c r="E17" s="15">
        <v>51378</v>
      </c>
      <c r="F17" s="16">
        <v>925</v>
      </c>
      <c r="G17" s="17">
        <f t="shared" si="1"/>
        <v>1.8003814862392463E-2</v>
      </c>
      <c r="H17" s="18">
        <f t="shared" si="2"/>
        <v>-1226</v>
      </c>
      <c r="I17" s="18">
        <f t="shared" si="3"/>
        <v>-156</v>
      </c>
      <c r="J17" s="19">
        <f t="shared" si="4"/>
        <v>0.8313513513513513</v>
      </c>
    </row>
    <row r="18" spans="1:10" ht="32.15" customHeight="1" thickBot="1" x14ac:dyDescent="0.3">
      <c r="A18" s="20" t="s">
        <v>26</v>
      </c>
      <c r="B18" s="21">
        <f>SUM(B5:B17)</f>
        <v>1058127</v>
      </c>
      <c r="C18" s="21">
        <f>SUM(C5:C17)</f>
        <v>18445</v>
      </c>
      <c r="D18" s="22">
        <f t="shared" si="0"/>
        <v>1.7431744960671073E-2</v>
      </c>
      <c r="E18" s="21">
        <f>SUM(E5:E17)</f>
        <v>1091345</v>
      </c>
      <c r="F18" s="21">
        <f>SUM(F5:F17)</f>
        <v>20526</v>
      </c>
      <c r="G18" s="22">
        <f t="shared" si="1"/>
        <v>1.8807984642803147E-2</v>
      </c>
      <c r="H18" s="23">
        <f t="shared" si="2"/>
        <v>-33218</v>
      </c>
      <c r="I18" s="23">
        <f t="shared" si="3"/>
        <v>-2081</v>
      </c>
      <c r="J18" s="24">
        <f t="shared" si="4"/>
        <v>0.89861638897008667</v>
      </c>
    </row>
    <row r="19" spans="1:10" ht="32.15" customHeight="1" thickBot="1" x14ac:dyDescent="0.3">
      <c r="A19" s="25" t="s">
        <v>13</v>
      </c>
      <c r="B19" s="15">
        <v>12247</v>
      </c>
      <c r="C19" s="16">
        <v>207</v>
      </c>
      <c r="D19" s="26">
        <f t="shared" si="0"/>
        <v>1.6902098473095453E-2</v>
      </c>
      <c r="E19" s="15">
        <v>13369</v>
      </c>
      <c r="F19" s="16">
        <v>268</v>
      </c>
      <c r="G19" s="26">
        <f t="shared" si="1"/>
        <v>2.0046375944348868E-2</v>
      </c>
      <c r="H19" s="27">
        <f t="shared" si="2"/>
        <v>-1122</v>
      </c>
      <c r="I19" s="27">
        <f t="shared" si="3"/>
        <v>-61</v>
      </c>
      <c r="J19" s="28">
        <f t="shared" si="4"/>
        <v>0.77238805970149249</v>
      </c>
    </row>
    <row r="20" spans="1:10" ht="32.15" customHeight="1" thickBot="1" x14ac:dyDescent="0.3">
      <c r="A20" s="20" t="s">
        <v>14</v>
      </c>
      <c r="B20" s="23">
        <f>SUM(B19)</f>
        <v>12247</v>
      </c>
      <c r="C20" s="23">
        <f>SUM(C19)</f>
        <v>207</v>
      </c>
      <c r="D20" s="22">
        <f t="shared" si="0"/>
        <v>1.6902098473095453E-2</v>
      </c>
      <c r="E20" s="23">
        <f>SUM(E19)</f>
        <v>13369</v>
      </c>
      <c r="F20" s="23">
        <f>SUM(F19)</f>
        <v>268</v>
      </c>
      <c r="G20" s="22">
        <f t="shared" si="1"/>
        <v>2.0046375944348868E-2</v>
      </c>
      <c r="H20" s="23">
        <f t="shared" si="2"/>
        <v>-1122</v>
      </c>
      <c r="I20" s="23">
        <f t="shared" si="3"/>
        <v>-61</v>
      </c>
      <c r="J20" s="24">
        <f t="shared" si="4"/>
        <v>0.77238805970149249</v>
      </c>
    </row>
    <row r="21" spans="1:10" ht="32.15" customHeight="1" thickBot="1" x14ac:dyDescent="0.3">
      <c r="A21" s="25" t="s">
        <v>15</v>
      </c>
      <c r="B21" s="15">
        <v>4649</v>
      </c>
      <c r="C21" s="16">
        <v>125</v>
      </c>
      <c r="D21" s="26">
        <f t="shared" si="0"/>
        <v>2.6887502688750269E-2</v>
      </c>
      <c r="E21" s="15">
        <v>4866</v>
      </c>
      <c r="F21" s="16">
        <v>139</v>
      </c>
      <c r="G21" s="26">
        <f t="shared" si="1"/>
        <v>2.8565556925606247E-2</v>
      </c>
      <c r="H21" s="27">
        <f t="shared" si="2"/>
        <v>-217</v>
      </c>
      <c r="I21" s="27">
        <f t="shared" si="3"/>
        <v>-14</v>
      </c>
      <c r="J21" s="28">
        <f t="shared" si="4"/>
        <v>0.89928057553956831</v>
      </c>
    </row>
    <row r="22" spans="1:10" ht="32.15" customHeight="1" thickBot="1" x14ac:dyDescent="0.3">
      <c r="A22" s="20" t="s">
        <v>16</v>
      </c>
      <c r="B22" s="23">
        <f>SUM(B21)</f>
        <v>4649</v>
      </c>
      <c r="C22" s="23">
        <f>SUM(C21)</f>
        <v>125</v>
      </c>
      <c r="D22" s="22">
        <f t="shared" si="0"/>
        <v>2.6887502688750269E-2</v>
      </c>
      <c r="E22" s="23">
        <f>SUM(E21)</f>
        <v>4866</v>
      </c>
      <c r="F22" s="23">
        <f>SUM(F21)</f>
        <v>139</v>
      </c>
      <c r="G22" s="22">
        <f t="shared" si="1"/>
        <v>2.8565556925606247E-2</v>
      </c>
      <c r="H22" s="23">
        <f t="shared" si="2"/>
        <v>-217</v>
      </c>
      <c r="I22" s="23">
        <f t="shared" si="3"/>
        <v>-14</v>
      </c>
      <c r="J22" s="24">
        <f t="shared" si="4"/>
        <v>0.89928057553956831</v>
      </c>
    </row>
    <row r="23" spans="1:10" ht="32.15" customHeight="1" x14ac:dyDescent="0.25">
      <c r="A23" s="29" t="s">
        <v>17</v>
      </c>
      <c r="B23" s="9">
        <v>2018</v>
      </c>
      <c r="C23" s="10">
        <v>32</v>
      </c>
      <c r="D23" s="30">
        <f t="shared" si="0"/>
        <v>1.5857284440039643E-2</v>
      </c>
      <c r="E23" s="9">
        <v>2282</v>
      </c>
      <c r="F23" s="10">
        <v>36</v>
      </c>
      <c r="G23" s="30">
        <f t="shared" si="1"/>
        <v>1.5775635407537247E-2</v>
      </c>
      <c r="H23" s="31">
        <f t="shared" si="2"/>
        <v>-264</v>
      </c>
      <c r="I23" s="31">
        <f t="shared" si="3"/>
        <v>-4</v>
      </c>
      <c r="J23" s="32">
        <f>+C23/F23</f>
        <v>0.88888888888888884</v>
      </c>
    </row>
    <row r="24" spans="1:10" ht="32.15" customHeight="1" x14ac:dyDescent="0.25">
      <c r="A24" s="8" t="s">
        <v>18</v>
      </c>
      <c r="B24" s="9">
        <v>12303</v>
      </c>
      <c r="C24" s="10">
        <v>464</v>
      </c>
      <c r="D24" s="11">
        <f t="shared" si="0"/>
        <v>3.771437860684386E-2</v>
      </c>
      <c r="E24" s="9">
        <v>12775</v>
      </c>
      <c r="F24" s="10">
        <v>418</v>
      </c>
      <c r="G24" s="11">
        <f t="shared" si="1"/>
        <v>3.2720156555772997E-2</v>
      </c>
      <c r="H24" s="12">
        <f t="shared" si="2"/>
        <v>-472</v>
      </c>
      <c r="I24" s="12">
        <f t="shared" si="3"/>
        <v>46</v>
      </c>
      <c r="J24" s="13">
        <f t="shared" si="4"/>
        <v>1.1100478468899522</v>
      </c>
    </row>
    <row r="25" spans="1:10" ht="32.15" customHeight="1" thickBot="1" x14ac:dyDescent="0.3">
      <c r="A25" s="14" t="s">
        <v>19</v>
      </c>
      <c r="B25" s="15">
        <v>9418</v>
      </c>
      <c r="C25" s="16">
        <v>223</v>
      </c>
      <c r="D25" s="17">
        <f t="shared" si="0"/>
        <v>2.3678063283074962E-2</v>
      </c>
      <c r="E25" s="15">
        <v>9940</v>
      </c>
      <c r="F25" s="16">
        <v>270</v>
      </c>
      <c r="G25" s="17">
        <f t="shared" si="1"/>
        <v>2.716297786720322E-2</v>
      </c>
      <c r="H25" s="18">
        <f t="shared" si="2"/>
        <v>-522</v>
      </c>
      <c r="I25" s="18">
        <f t="shared" si="3"/>
        <v>-47</v>
      </c>
      <c r="J25" s="19">
        <f>+C25/F25</f>
        <v>0.82592592592592595</v>
      </c>
    </row>
    <row r="26" spans="1:10" ht="32.15" customHeight="1" thickBot="1" x14ac:dyDescent="0.3">
      <c r="A26" s="20" t="s">
        <v>20</v>
      </c>
      <c r="B26" s="21">
        <f>SUM(B23:B25)</f>
        <v>23739</v>
      </c>
      <c r="C26" s="21">
        <f>SUM(C23:C25)</f>
        <v>719</v>
      </c>
      <c r="D26" s="22">
        <f t="shared" si="0"/>
        <v>3.0287712203546906E-2</v>
      </c>
      <c r="E26" s="21">
        <f>SUM(E23:E25)</f>
        <v>24997</v>
      </c>
      <c r="F26" s="21">
        <f>SUM(F23:F25)</f>
        <v>724</v>
      </c>
      <c r="G26" s="22">
        <f t="shared" si="1"/>
        <v>2.8963475617074051E-2</v>
      </c>
      <c r="H26" s="23">
        <f t="shared" si="2"/>
        <v>-1258</v>
      </c>
      <c r="I26" s="23">
        <f t="shared" si="3"/>
        <v>-5</v>
      </c>
      <c r="J26" s="24">
        <f t="shared" si="4"/>
        <v>0.99309392265193375</v>
      </c>
    </row>
    <row r="27" spans="1:10" ht="32.15" customHeight="1" thickBot="1" x14ac:dyDescent="0.3">
      <c r="A27" s="29" t="s">
        <v>21</v>
      </c>
      <c r="B27" s="9">
        <v>2609</v>
      </c>
      <c r="C27" s="10">
        <v>20</v>
      </c>
      <c r="D27" s="30">
        <f t="shared" si="0"/>
        <v>7.6657723265619012E-3</v>
      </c>
      <c r="E27" s="9">
        <v>2779</v>
      </c>
      <c r="F27" s="10">
        <v>61</v>
      </c>
      <c r="G27" s="30">
        <f t="shared" si="1"/>
        <v>2.1950341849586181E-2</v>
      </c>
      <c r="H27" s="31">
        <f t="shared" si="2"/>
        <v>-170</v>
      </c>
      <c r="I27" s="31">
        <f t="shared" si="3"/>
        <v>-41</v>
      </c>
      <c r="J27" s="33">
        <f t="shared" si="4"/>
        <v>0.32786885245901637</v>
      </c>
    </row>
    <row r="28" spans="1:10" ht="32.15" customHeight="1" thickBot="1" x14ac:dyDescent="0.3">
      <c r="A28" s="20" t="s">
        <v>22</v>
      </c>
      <c r="B28" s="23">
        <f>SUM(B27:B27)</f>
        <v>2609</v>
      </c>
      <c r="C28" s="23">
        <f>SUM(C27:C27)</f>
        <v>20</v>
      </c>
      <c r="D28" s="22">
        <f t="shared" si="0"/>
        <v>7.6657723265619012E-3</v>
      </c>
      <c r="E28" s="23">
        <f>SUM(E27:E27)</f>
        <v>2779</v>
      </c>
      <c r="F28" s="23">
        <f>SUM(F27:F27)</f>
        <v>61</v>
      </c>
      <c r="G28" s="22">
        <f t="shared" si="1"/>
        <v>2.1950341849586181E-2</v>
      </c>
      <c r="H28" s="23">
        <f t="shared" si="2"/>
        <v>-170</v>
      </c>
      <c r="I28" s="23">
        <f t="shared" si="3"/>
        <v>-41</v>
      </c>
      <c r="J28" s="24">
        <f t="shared" si="4"/>
        <v>0.32786885245901637</v>
      </c>
    </row>
    <row r="29" spans="1:10" ht="32.15" customHeight="1" thickBot="1" x14ac:dyDescent="0.3">
      <c r="A29" s="20" t="s">
        <v>23</v>
      </c>
      <c r="B29" s="23">
        <f>B20+B22+B26+B28</f>
        <v>43244</v>
      </c>
      <c r="C29" s="23">
        <f>C20+C22+C26+C28</f>
        <v>1071</v>
      </c>
      <c r="D29" s="22">
        <f t="shared" si="0"/>
        <v>2.4766441587272224E-2</v>
      </c>
      <c r="E29" s="23">
        <f>E20+E22+E26+E28</f>
        <v>46011</v>
      </c>
      <c r="F29" s="23">
        <f>F20+F22+F26+F28</f>
        <v>1192</v>
      </c>
      <c r="G29" s="22">
        <f t="shared" si="1"/>
        <v>2.5906848362348134E-2</v>
      </c>
      <c r="H29" s="23">
        <f t="shared" si="2"/>
        <v>-2767</v>
      </c>
      <c r="I29" s="23">
        <f t="shared" si="3"/>
        <v>-121</v>
      </c>
      <c r="J29" s="24">
        <f t="shared" si="4"/>
        <v>0.89848993288590606</v>
      </c>
    </row>
    <row r="30" spans="1:10" ht="32.15" customHeight="1" thickBot="1" x14ac:dyDescent="0.3">
      <c r="A30" s="20" t="s">
        <v>24</v>
      </c>
      <c r="B30" s="23">
        <f>B18+B29</f>
        <v>1101371</v>
      </c>
      <c r="C30" s="23">
        <f>C18+C29</f>
        <v>19516</v>
      </c>
      <c r="D30" s="22">
        <f t="shared" si="0"/>
        <v>1.7719732951021954E-2</v>
      </c>
      <c r="E30" s="23">
        <f>E18+E29</f>
        <v>1137356</v>
      </c>
      <c r="F30" s="23">
        <f>F18+F29</f>
        <v>21718</v>
      </c>
      <c r="G30" s="22">
        <f t="shared" si="1"/>
        <v>1.9095164574680225E-2</v>
      </c>
      <c r="H30" s="23">
        <f t="shared" si="2"/>
        <v>-35985</v>
      </c>
      <c r="I30" s="23">
        <f t="shared" si="3"/>
        <v>-2202</v>
      </c>
      <c r="J30" s="24">
        <f t="shared" si="4"/>
        <v>0.89860944838382906</v>
      </c>
    </row>
    <row r="31" spans="1:10" s="34" customFormat="1" ht="7.5" customHeight="1" x14ac:dyDescent="0.2">
      <c r="A31" s="36"/>
      <c r="B31" s="36"/>
      <c r="C31" s="36"/>
      <c r="D31" s="36"/>
      <c r="E31" s="36"/>
      <c r="F31" s="36"/>
      <c r="G31" s="36"/>
      <c r="H31" s="36"/>
      <c r="I31" s="36"/>
      <c r="J31" s="36"/>
    </row>
    <row r="32" spans="1:10" x14ac:dyDescent="0.2">
      <c r="A32" s="35" t="s">
        <v>33</v>
      </c>
    </row>
    <row r="33" spans="1:10" x14ac:dyDescent="0.2">
      <c r="A33" s="35" t="s">
        <v>32</v>
      </c>
    </row>
    <row r="36" spans="1:10" s="34" customFormat="1" ht="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</sheetData>
  <mergeCells count="7">
    <mergeCell ref="A31:J31"/>
    <mergeCell ref="H3:J3"/>
    <mergeCell ref="A1:J1"/>
    <mergeCell ref="A3:A4"/>
    <mergeCell ref="B3:D3"/>
    <mergeCell ref="E3:G3"/>
    <mergeCell ref="I2:J2"/>
  </mergeCells>
  <phoneticPr fontId="3"/>
  <pageMargins left="0.77" right="0.2" top="0.94" bottom="0.2" header="0.51200000000000001" footer="0.5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山口県</dc:creator>
  <cp:lastModifiedBy>野口　直広</cp:lastModifiedBy>
  <cp:lastPrinted>2022-06-27T00:37:49Z</cp:lastPrinted>
  <dcterms:created xsi:type="dcterms:W3CDTF">2007-07-11T06:07:00Z</dcterms:created>
  <dcterms:modified xsi:type="dcterms:W3CDTF">2025-07-07T00:15:11Z</dcterms:modified>
</cp:coreProperties>
</file>