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9_週休2日\R070919_R7.10要領改定\02施行\"/>
    </mc:Choice>
  </mc:AlternateContent>
  <xr:revisionPtr revIDLastSave="0" documentId="13_ncr:1_{A4A57AF6-B391-42C7-8C64-81748B82F738}" xr6:coauthVersionLast="47" xr6:coauthVersionMax="47" xr10:uidLastSave="{00000000-0000-0000-0000-000000000000}"/>
  <bookViews>
    <workbookView xWindow="-14655" yWindow="-16320" windowWidth="29040" windowHeight="1644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11" r:id="rId3"/>
    <sheet name="様式（交替制）" sheetId="13" r:id="rId4"/>
    <sheet name="DAY" sheetId="4" state="hidden" r:id="rId5"/>
    <sheet name="HOL（2028年まで）" sheetId="6" state="hidden" r:id="rId6"/>
  </sheets>
  <definedNames>
    <definedName name="_xlnm._FilterDatabase" localSheetId="4" hidden="1">DAY!$A$1:$E$196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DAY!$A$1:$E$1189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1" l="1"/>
  <c r="AK322" i="13" l="1"/>
  <c r="AH322" i="13"/>
  <c r="AK306" i="13"/>
  <c r="AH306" i="13"/>
  <c r="AK290" i="13"/>
  <c r="AH290" i="13"/>
  <c r="AK274" i="13"/>
  <c r="AH274" i="13"/>
  <c r="AK258" i="13"/>
  <c r="AH258" i="13"/>
  <c r="AK242" i="13"/>
  <c r="AH242" i="13"/>
  <c r="AK226" i="13"/>
  <c r="AH226" i="13"/>
  <c r="AK210" i="13"/>
  <c r="AH210" i="13"/>
  <c r="AK194" i="13"/>
  <c r="AH194" i="13"/>
  <c r="AK178" i="13"/>
  <c r="AH178" i="13"/>
  <c r="AK162" i="13"/>
  <c r="AH162" i="13"/>
  <c r="AK146" i="13"/>
  <c r="AH146" i="13"/>
  <c r="AK130" i="13"/>
  <c r="AH130" i="13"/>
  <c r="AK114" i="13"/>
  <c r="AH114" i="13"/>
  <c r="AK98" i="13"/>
  <c r="AH98" i="13"/>
  <c r="AK82" i="13"/>
  <c r="AH82" i="13"/>
  <c r="AK66" i="13"/>
  <c r="AH66" i="13"/>
  <c r="AK50" i="13"/>
  <c r="AH50" i="13"/>
  <c r="AK34" i="13"/>
  <c r="AH34" i="13"/>
  <c r="AK18" i="13"/>
  <c r="AH18" i="13"/>
  <c r="AG16" i="11"/>
  <c r="Z7" i="13" l="1"/>
  <c r="AN323" i="13"/>
  <c r="AN307" i="13"/>
  <c r="AN291" i="13"/>
  <c r="AN275" i="13"/>
  <c r="AN259" i="13"/>
  <c r="AN243" i="13"/>
  <c r="AN227" i="13"/>
  <c r="AN211" i="13"/>
  <c r="AN195" i="13"/>
  <c r="AN179" i="13"/>
  <c r="AN163" i="13"/>
  <c r="AN147" i="13"/>
  <c r="AN131" i="13"/>
  <c r="AN115" i="13"/>
  <c r="AN99" i="13"/>
  <c r="AN83" i="13"/>
  <c r="AN67" i="13"/>
  <c r="AN51" i="13"/>
  <c r="AN35" i="13"/>
  <c r="AN19" i="13"/>
  <c r="AM20" i="11"/>
  <c r="D371" i="13"/>
  <c r="E371" i="13" s="1"/>
  <c r="E18" i="13" s="1"/>
  <c r="AA347" i="13"/>
  <c r="O347" i="13"/>
  <c r="C347" i="13"/>
  <c r="AA339" i="13"/>
  <c r="O339" i="13"/>
  <c r="C339" i="13"/>
  <c r="AR335" i="13"/>
  <c r="AR334" i="13"/>
  <c r="AJ334" i="13"/>
  <c r="AI334" i="13"/>
  <c r="AG334" i="13"/>
  <c r="AF334" i="13"/>
  <c r="B334" i="13"/>
  <c r="AR333" i="13"/>
  <c r="AR332" i="13"/>
  <c r="AJ332" i="13"/>
  <c r="AI332" i="13"/>
  <c r="AO333" i="13" s="1"/>
  <c r="AI333" i="13" s="1"/>
  <c r="AG332" i="13"/>
  <c r="AF332" i="13"/>
  <c r="B332" i="13"/>
  <c r="AR331" i="13"/>
  <c r="AR330" i="13"/>
  <c r="AJ330" i="13"/>
  <c r="AI330" i="13"/>
  <c r="AG330" i="13"/>
  <c r="AF330" i="13"/>
  <c r="AN331" i="13" s="1"/>
  <c r="AF331" i="13" s="1"/>
  <c r="B330" i="13"/>
  <c r="AR329" i="13"/>
  <c r="AR328" i="13"/>
  <c r="AJ328" i="13"/>
  <c r="AI328" i="13"/>
  <c r="AG328" i="13"/>
  <c r="AN329" i="13" s="1"/>
  <c r="AF329" i="13" s="1"/>
  <c r="AF328" i="13"/>
  <c r="B328" i="13"/>
  <c r="AR327" i="13"/>
  <c r="AR326" i="13"/>
  <c r="AJ326" i="13"/>
  <c r="AI326" i="13"/>
  <c r="AG326" i="13"/>
  <c r="AF326" i="13"/>
  <c r="B326" i="13"/>
  <c r="AR325" i="13"/>
  <c r="AR324" i="13"/>
  <c r="AJ324" i="13"/>
  <c r="AO325" i="13" s="1"/>
  <c r="AI325" i="13" s="1"/>
  <c r="AI324" i="13"/>
  <c r="AG324" i="13"/>
  <c r="AF324" i="13"/>
  <c r="B324" i="13"/>
  <c r="AR323" i="13"/>
  <c r="AR322" i="13"/>
  <c r="AR321" i="13"/>
  <c r="AR320" i="13"/>
  <c r="AR319" i="13"/>
  <c r="AO319" i="13"/>
  <c r="AI319" i="13" s="1"/>
  <c r="AR318" i="13"/>
  <c r="AJ318" i="13"/>
  <c r="AI318" i="13"/>
  <c r="AG318" i="13"/>
  <c r="AF318" i="13"/>
  <c r="B318" i="13"/>
  <c r="AR317" i="13"/>
  <c r="AR316" i="13"/>
  <c r="AJ316" i="13"/>
  <c r="AI316" i="13"/>
  <c r="AG316" i="13"/>
  <c r="AF316" i="13"/>
  <c r="B316" i="13"/>
  <c r="AR315" i="13"/>
  <c r="AR314" i="13"/>
  <c r="AJ314" i="13"/>
  <c r="AO315" i="13" s="1"/>
  <c r="AI315" i="13" s="1"/>
  <c r="AI314" i="13"/>
  <c r="AG314" i="13"/>
  <c r="AF314" i="13"/>
  <c r="B314" i="13"/>
  <c r="AR313" i="13"/>
  <c r="AR312" i="13"/>
  <c r="AJ312" i="13"/>
  <c r="AI312" i="13"/>
  <c r="AG312" i="13"/>
  <c r="AF312" i="13"/>
  <c r="AN313" i="13" s="1"/>
  <c r="AF313" i="13" s="1"/>
  <c r="B312" i="13"/>
  <c r="AR311" i="13"/>
  <c r="AR310" i="13"/>
  <c r="AJ310" i="13"/>
  <c r="AI310" i="13"/>
  <c r="AG310" i="13"/>
  <c r="AF310" i="13"/>
  <c r="B310" i="13"/>
  <c r="AR309" i="13"/>
  <c r="AR308" i="13"/>
  <c r="AJ308" i="13"/>
  <c r="AO309" i="13" s="1"/>
  <c r="AI309" i="13" s="1"/>
  <c r="AI308" i="13"/>
  <c r="AG308" i="13"/>
  <c r="AF308" i="13"/>
  <c r="B308" i="13"/>
  <c r="AR307" i="13"/>
  <c r="AR306" i="13"/>
  <c r="AR305" i="13"/>
  <c r="AR304" i="13"/>
  <c r="AR303" i="13"/>
  <c r="AR302" i="13"/>
  <c r="AJ302" i="13"/>
  <c r="AO303" i="13" s="1"/>
  <c r="AI303" i="13" s="1"/>
  <c r="AI302" i="13"/>
  <c r="AG302" i="13"/>
  <c r="AF302" i="13"/>
  <c r="B302" i="13"/>
  <c r="AR301" i="13"/>
  <c r="AR300" i="13"/>
  <c r="AJ300" i="13"/>
  <c r="AI300" i="13"/>
  <c r="AG300" i="13"/>
  <c r="AN301" i="13" s="1"/>
  <c r="AF301" i="13" s="1"/>
  <c r="AF300" i="13"/>
  <c r="B300" i="13"/>
  <c r="AR299" i="13"/>
  <c r="AR298" i="13"/>
  <c r="AJ298" i="13"/>
  <c r="AO299" i="13" s="1"/>
  <c r="AI299" i="13" s="1"/>
  <c r="AI298" i="13"/>
  <c r="AG298" i="13"/>
  <c r="AF298" i="13"/>
  <c r="B298" i="13"/>
  <c r="AR297" i="13"/>
  <c r="AR296" i="13"/>
  <c r="AJ296" i="13"/>
  <c r="AI296" i="13"/>
  <c r="AG296" i="13"/>
  <c r="AN297" i="13" s="1"/>
  <c r="AF297" i="13" s="1"/>
  <c r="AF296" i="13"/>
  <c r="B296" i="13"/>
  <c r="AR295" i="13"/>
  <c r="AR294" i="13"/>
  <c r="AJ294" i="13"/>
  <c r="AI294" i="13"/>
  <c r="AO295" i="13" s="1"/>
  <c r="AI295" i="13" s="1"/>
  <c r="AG294" i="13"/>
  <c r="AF294" i="13"/>
  <c r="B294" i="13"/>
  <c r="AR293" i="13"/>
  <c r="AR292" i="13"/>
  <c r="AJ292" i="13"/>
  <c r="AI292" i="13"/>
  <c r="AG292" i="13"/>
  <c r="AN293" i="13" s="1"/>
  <c r="AF293" i="13" s="1"/>
  <c r="AF292" i="13"/>
  <c r="B292" i="13"/>
  <c r="AR291" i="13"/>
  <c r="AR290" i="13"/>
  <c r="AR289" i="13"/>
  <c r="AR288" i="13"/>
  <c r="AR287" i="13"/>
  <c r="AR286" i="13"/>
  <c r="AJ286" i="13"/>
  <c r="AI286" i="13"/>
  <c r="AO287" i="13" s="1"/>
  <c r="AI287" i="13" s="1"/>
  <c r="AG286" i="13"/>
  <c r="AF286" i="13"/>
  <c r="B286" i="13"/>
  <c r="AR285" i="13"/>
  <c r="AR284" i="13"/>
  <c r="AJ284" i="13"/>
  <c r="AO285" i="13" s="1"/>
  <c r="AI285" i="13" s="1"/>
  <c r="AI284" i="13"/>
  <c r="AG284" i="13"/>
  <c r="AF284" i="13"/>
  <c r="B284" i="13"/>
  <c r="AR283" i="13"/>
  <c r="AR282" i="13"/>
  <c r="AJ282" i="13"/>
  <c r="AI282" i="13"/>
  <c r="AG282" i="13"/>
  <c r="AF282" i="13"/>
  <c r="AN283" i="13" s="1"/>
  <c r="AF283" i="13" s="1"/>
  <c r="B282" i="13"/>
  <c r="AR281" i="13"/>
  <c r="AR280" i="13"/>
  <c r="AJ280" i="13"/>
  <c r="AI280" i="13"/>
  <c r="AG280" i="13"/>
  <c r="AN281" i="13" s="1"/>
  <c r="AF281" i="13" s="1"/>
  <c r="AF280" i="13"/>
  <c r="B280" i="13"/>
  <c r="AR279" i="13"/>
  <c r="AR278" i="13"/>
  <c r="AJ278" i="13"/>
  <c r="AI278" i="13"/>
  <c r="AO279" i="13" s="1"/>
  <c r="AI279" i="13" s="1"/>
  <c r="AG278" i="13"/>
  <c r="AF278" i="13"/>
  <c r="B278" i="13"/>
  <c r="AR277" i="13"/>
  <c r="AR276" i="13"/>
  <c r="AJ276" i="13"/>
  <c r="AI276" i="13"/>
  <c r="AG276" i="13"/>
  <c r="AN277" i="13" s="1"/>
  <c r="AF277" i="13" s="1"/>
  <c r="AF276" i="13"/>
  <c r="B276" i="13"/>
  <c r="AR275" i="13"/>
  <c r="AR274" i="13"/>
  <c r="AR273" i="13"/>
  <c r="AR272" i="13"/>
  <c r="AR271" i="13"/>
  <c r="AR270" i="13"/>
  <c r="AJ270" i="13"/>
  <c r="AO271" i="13" s="1"/>
  <c r="AI271" i="13" s="1"/>
  <c r="AI270" i="13"/>
  <c r="AG270" i="13"/>
  <c r="AF270" i="13"/>
  <c r="B270" i="13"/>
  <c r="AR269" i="13"/>
  <c r="AR268" i="13"/>
  <c r="AJ268" i="13"/>
  <c r="AI268" i="13"/>
  <c r="AG268" i="13"/>
  <c r="AN269" i="13" s="1"/>
  <c r="AF269" i="13" s="1"/>
  <c r="AF268" i="13"/>
  <c r="B268" i="13"/>
  <c r="AR267" i="13"/>
  <c r="AR266" i="13"/>
  <c r="AJ266" i="13"/>
  <c r="AO267" i="13" s="1"/>
  <c r="AI267" i="13" s="1"/>
  <c r="AI266" i="13"/>
  <c r="AG266" i="13"/>
  <c r="AF266" i="13"/>
  <c r="B266" i="13"/>
  <c r="AR265" i="13"/>
  <c r="AR264" i="13"/>
  <c r="AJ264" i="13"/>
  <c r="AI264" i="13"/>
  <c r="AG264" i="13"/>
  <c r="AN265" i="13" s="1"/>
  <c r="AF265" i="13" s="1"/>
  <c r="AF264" i="13"/>
  <c r="B264" i="13"/>
  <c r="AR263" i="13"/>
  <c r="AR262" i="13"/>
  <c r="AJ262" i="13"/>
  <c r="AO263" i="13" s="1"/>
  <c r="AI263" i="13" s="1"/>
  <c r="AI262" i="13"/>
  <c r="AG262" i="13"/>
  <c r="AF262" i="13"/>
  <c r="B262" i="13"/>
  <c r="AR261" i="13"/>
  <c r="AR260" i="13"/>
  <c r="AJ260" i="13"/>
  <c r="AI260" i="13"/>
  <c r="AG260" i="13"/>
  <c r="AF260" i="13"/>
  <c r="B260" i="13"/>
  <c r="AR259" i="13"/>
  <c r="AR258" i="13"/>
  <c r="AR257" i="13"/>
  <c r="AR256" i="13"/>
  <c r="AR255" i="13"/>
  <c r="AR254" i="13"/>
  <c r="AJ254" i="13"/>
  <c r="AI254" i="13"/>
  <c r="AO255" i="13" s="1"/>
  <c r="AI255" i="13" s="1"/>
  <c r="AG254" i="13"/>
  <c r="AN255" i="13" s="1"/>
  <c r="AF255" i="13" s="1"/>
  <c r="AF254" i="13"/>
  <c r="B254" i="13"/>
  <c r="AR253" i="13"/>
  <c r="AR252" i="13"/>
  <c r="AJ252" i="13"/>
  <c r="AI252" i="13"/>
  <c r="AG252" i="13"/>
  <c r="AF252" i="13"/>
  <c r="B252" i="13"/>
  <c r="AR251" i="13"/>
  <c r="AR250" i="13"/>
  <c r="AJ250" i="13"/>
  <c r="AO251" i="13" s="1"/>
  <c r="AI251" i="13" s="1"/>
  <c r="AI250" i="13"/>
  <c r="AG250" i="13"/>
  <c r="AF250" i="13"/>
  <c r="B250" i="13"/>
  <c r="AR249" i="13"/>
  <c r="AR248" i="13"/>
  <c r="AJ248" i="13"/>
  <c r="AI248" i="13"/>
  <c r="AG248" i="13"/>
  <c r="AF248" i="13"/>
  <c r="B248" i="13"/>
  <c r="AR247" i="13"/>
  <c r="AR246" i="13"/>
  <c r="AJ246" i="13"/>
  <c r="AI246" i="13"/>
  <c r="AG246" i="13"/>
  <c r="AF246" i="13"/>
  <c r="B246" i="13"/>
  <c r="AR245" i="13"/>
  <c r="AR244" i="13"/>
  <c r="AJ244" i="13"/>
  <c r="AI244" i="13"/>
  <c r="AG244" i="13"/>
  <c r="AN245" i="13" s="1"/>
  <c r="AF245" i="13" s="1"/>
  <c r="AF244" i="13"/>
  <c r="B244" i="13"/>
  <c r="AR243" i="13"/>
  <c r="AR242" i="13"/>
  <c r="AR241" i="13"/>
  <c r="AR240" i="13"/>
  <c r="AR239" i="13"/>
  <c r="AR238" i="13"/>
  <c r="AJ238" i="13"/>
  <c r="AI238" i="13"/>
  <c r="AG238" i="13"/>
  <c r="AF238" i="13"/>
  <c r="B238" i="13"/>
  <c r="AR237" i="13"/>
  <c r="AR236" i="13"/>
  <c r="AJ236" i="13"/>
  <c r="AI236" i="13"/>
  <c r="AG236" i="13"/>
  <c r="AF236" i="13"/>
  <c r="B236" i="13"/>
  <c r="AR235" i="13"/>
  <c r="AR234" i="13"/>
  <c r="AJ234" i="13"/>
  <c r="AO235" i="13" s="1"/>
  <c r="AI235" i="13" s="1"/>
  <c r="AI234" i="13"/>
  <c r="AG234" i="13"/>
  <c r="AF234" i="13"/>
  <c r="B234" i="13"/>
  <c r="AR233" i="13"/>
  <c r="AR232" i="13"/>
  <c r="AJ232" i="13"/>
  <c r="AI232" i="13"/>
  <c r="AG232" i="13"/>
  <c r="AN233" i="13" s="1"/>
  <c r="AF233" i="13" s="1"/>
  <c r="AF232" i="13"/>
  <c r="B232" i="13"/>
  <c r="AR231" i="13"/>
  <c r="AR230" i="13"/>
  <c r="AJ230" i="13"/>
  <c r="AI230" i="13"/>
  <c r="AG230" i="13"/>
  <c r="AF230" i="13"/>
  <c r="B230" i="13"/>
  <c r="AR229" i="13"/>
  <c r="AR228" i="13"/>
  <c r="AJ228" i="13"/>
  <c r="AI228" i="13"/>
  <c r="AG228" i="13"/>
  <c r="AF228" i="13"/>
  <c r="B228" i="13"/>
  <c r="AR227" i="13"/>
  <c r="AR226" i="13"/>
  <c r="AR225" i="13"/>
  <c r="AR224" i="13"/>
  <c r="AR223" i="13"/>
  <c r="AR222" i="13"/>
  <c r="AJ222" i="13"/>
  <c r="AI222" i="13"/>
  <c r="AG222" i="13"/>
  <c r="AN223" i="13" s="1"/>
  <c r="AF223" i="13" s="1"/>
  <c r="AF222" i="13"/>
  <c r="B222" i="13"/>
  <c r="AR221" i="13"/>
  <c r="AR220" i="13"/>
  <c r="AJ220" i="13"/>
  <c r="AI220" i="13"/>
  <c r="AG220" i="13"/>
  <c r="AF220" i="13"/>
  <c r="B220" i="13"/>
  <c r="AR219" i="13"/>
  <c r="AR218" i="13"/>
  <c r="AJ218" i="13"/>
  <c r="AI218" i="13"/>
  <c r="AG218" i="13"/>
  <c r="AF218" i="13"/>
  <c r="B218" i="13"/>
  <c r="AR217" i="13"/>
  <c r="AR216" i="13"/>
  <c r="AJ216" i="13"/>
  <c r="AI216" i="13"/>
  <c r="AG216" i="13"/>
  <c r="AF216" i="13"/>
  <c r="B216" i="13"/>
  <c r="AR215" i="13"/>
  <c r="AR214" i="13"/>
  <c r="AJ214" i="13"/>
  <c r="AI214" i="13"/>
  <c r="AG214" i="13"/>
  <c r="AF214" i="13"/>
  <c r="B214" i="13"/>
  <c r="AR213" i="13"/>
  <c r="AR212" i="13"/>
  <c r="AJ212" i="13"/>
  <c r="AI212" i="13"/>
  <c r="AG212" i="13"/>
  <c r="AF212" i="13"/>
  <c r="B212" i="13"/>
  <c r="AR211" i="13"/>
  <c r="AR210" i="13"/>
  <c r="AR209" i="13"/>
  <c r="AR208" i="13"/>
  <c r="AR207" i="13"/>
  <c r="AR206" i="13"/>
  <c r="AJ206" i="13"/>
  <c r="AI206" i="13"/>
  <c r="AG206" i="13"/>
  <c r="AF206" i="13"/>
  <c r="B206" i="13"/>
  <c r="AR205" i="13"/>
  <c r="AR204" i="13"/>
  <c r="AJ204" i="13"/>
  <c r="AI204" i="13"/>
  <c r="AG204" i="13"/>
  <c r="AF204" i="13"/>
  <c r="B204" i="13"/>
  <c r="AR203" i="13"/>
  <c r="AR202" i="13"/>
  <c r="AJ202" i="13"/>
  <c r="AI202" i="13"/>
  <c r="AG202" i="13"/>
  <c r="AN203" i="13" s="1"/>
  <c r="AF203" i="13" s="1"/>
  <c r="AF202" i="13"/>
  <c r="B202" i="13"/>
  <c r="AR201" i="13"/>
  <c r="AR200" i="13"/>
  <c r="AJ200" i="13"/>
  <c r="AI200" i="13"/>
  <c r="AG200" i="13"/>
  <c r="AF200" i="13"/>
  <c r="B200" i="13"/>
  <c r="AR199" i="13"/>
  <c r="AR198" i="13"/>
  <c r="AJ198" i="13"/>
  <c r="AO199" i="13" s="1"/>
  <c r="AI199" i="13" s="1"/>
  <c r="AI198" i="13"/>
  <c r="AG198" i="13"/>
  <c r="AF198" i="13"/>
  <c r="B198" i="13"/>
  <c r="AR197" i="13"/>
  <c r="AR196" i="13"/>
  <c r="AJ196" i="13"/>
  <c r="AO197" i="13" s="1"/>
  <c r="AI197" i="13" s="1"/>
  <c r="AI196" i="13"/>
  <c r="AG196" i="13"/>
  <c r="AF196" i="13"/>
  <c r="B196" i="13"/>
  <c r="AR195" i="13"/>
  <c r="AR194" i="13"/>
  <c r="AR193" i="13"/>
  <c r="AR192" i="13"/>
  <c r="AR191" i="13"/>
  <c r="AR190" i="13"/>
  <c r="AJ190" i="13"/>
  <c r="AO191" i="13" s="1"/>
  <c r="AI191" i="13" s="1"/>
  <c r="AI190" i="13"/>
  <c r="AG190" i="13"/>
  <c r="AF190" i="13"/>
  <c r="B190" i="13"/>
  <c r="AR189" i="13"/>
  <c r="AR188" i="13"/>
  <c r="AJ188" i="13"/>
  <c r="AO189" i="13" s="1"/>
  <c r="AI189" i="13" s="1"/>
  <c r="AI188" i="13"/>
  <c r="AG188" i="13"/>
  <c r="AF188" i="13"/>
  <c r="B188" i="13"/>
  <c r="AR187" i="13"/>
  <c r="AR186" i="13"/>
  <c r="AJ186" i="13"/>
  <c r="AI186" i="13"/>
  <c r="AG186" i="13"/>
  <c r="AF186" i="13"/>
  <c r="B186" i="13"/>
  <c r="AR185" i="13"/>
  <c r="AR184" i="13"/>
  <c r="AJ184" i="13"/>
  <c r="AO185" i="13" s="1"/>
  <c r="AI185" i="13" s="1"/>
  <c r="AI184" i="13"/>
  <c r="AG184" i="13"/>
  <c r="AF184" i="13"/>
  <c r="B184" i="13"/>
  <c r="AR183" i="13"/>
  <c r="AR182" i="13"/>
  <c r="AJ182" i="13"/>
  <c r="AI182" i="13"/>
  <c r="AG182" i="13"/>
  <c r="AN183" i="13" s="1"/>
  <c r="AF183" i="13" s="1"/>
  <c r="AF182" i="13"/>
  <c r="B182" i="13"/>
  <c r="AR181" i="13"/>
  <c r="AR180" i="13"/>
  <c r="AJ180" i="13"/>
  <c r="AI180" i="13"/>
  <c r="AG180" i="13"/>
  <c r="AF180" i="13"/>
  <c r="B180" i="13"/>
  <c r="AR179" i="13"/>
  <c r="AR178" i="13"/>
  <c r="AR177" i="13"/>
  <c r="AR176" i="13"/>
  <c r="AR175" i="13"/>
  <c r="AR174" i="13"/>
  <c r="AJ174" i="13"/>
  <c r="AI174" i="13"/>
  <c r="AG174" i="13"/>
  <c r="AF174" i="13"/>
  <c r="B174" i="13"/>
  <c r="AR173" i="13"/>
  <c r="AR172" i="13"/>
  <c r="AJ172" i="13"/>
  <c r="AI172" i="13"/>
  <c r="AG172" i="13"/>
  <c r="AF172" i="13"/>
  <c r="B172" i="13"/>
  <c r="AR171" i="13"/>
  <c r="AR170" i="13"/>
  <c r="AJ170" i="13"/>
  <c r="AI170" i="13"/>
  <c r="AG170" i="13"/>
  <c r="AF170" i="13"/>
  <c r="B170" i="13"/>
  <c r="AR169" i="13"/>
  <c r="AR168" i="13"/>
  <c r="AJ168" i="13"/>
  <c r="AI168" i="13"/>
  <c r="AG168" i="13"/>
  <c r="AF168" i="13"/>
  <c r="B168" i="13"/>
  <c r="AR167" i="13"/>
  <c r="AR166" i="13"/>
  <c r="AJ166" i="13"/>
  <c r="AI166" i="13"/>
  <c r="AG166" i="13"/>
  <c r="AN167" i="13" s="1"/>
  <c r="AF167" i="13" s="1"/>
  <c r="AF166" i="13"/>
  <c r="B166" i="13"/>
  <c r="AR165" i="13"/>
  <c r="AR164" i="13"/>
  <c r="AJ164" i="13"/>
  <c r="AI164" i="13"/>
  <c r="AG164" i="13"/>
  <c r="AF164" i="13"/>
  <c r="B164" i="13"/>
  <c r="AR163" i="13"/>
  <c r="AR162" i="13"/>
  <c r="AR161" i="13"/>
  <c r="AR160" i="13"/>
  <c r="AR159" i="13"/>
  <c r="AR158" i="13"/>
  <c r="AJ158" i="13"/>
  <c r="AO159" i="13" s="1"/>
  <c r="AI159" i="13" s="1"/>
  <c r="AI158" i="13"/>
  <c r="AG158" i="13"/>
  <c r="AN159" i="13" s="1"/>
  <c r="AF159" i="13" s="1"/>
  <c r="AF158" i="13"/>
  <c r="B158" i="13"/>
  <c r="AR157" i="13"/>
  <c r="AR156" i="13"/>
  <c r="AJ156" i="13"/>
  <c r="AO157" i="13" s="1"/>
  <c r="AI157" i="13" s="1"/>
  <c r="AI156" i="13"/>
  <c r="AG156" i="13"/>
  <c r="AN157" i="13" s="1"/>
  <c r="AF157" i="13" s="1"/>
  <c r="AF156" i="13"/>
  <c r="B156" i="13"/>
  <c r="AR155" i="13"/>
  <c r="AR154" i="13"/>
  <c r="AJ154" i="13"/>
  <c r="AI154" i="13"/>
  <c r="AG154" i="13"/>
  <c r="AF154" i="13"/>
  <c r="B154" i="13"/>
  <c r="AR153" i="13"/>
  <c r="AR152" i="13"/>
  <c r="AJ152" i="13"/>
  <c r="AO153" i="13" s="1"/>
  <c r="AI153" i="13" s="1"/>
  <c r="AI152" i="13"/>
  <c r="AG152" i="13"/>
  <c r="AN153" i="13" s="1"/>
  <c r="AF153" i="13" s="1"/>
  <c r="AF152" i="13"/>
  <c r="B152" i="13"/>
  <c r="AR151" i="13"/>
  <c r="AN151" i="13"/>
  <c r="AF151" i="13" s="1"/>
  <c r="AR150" i="13"/>
  <c r="AJ150" i="13"/>
  <c r="AI150" i="13"/>
  <c r="AG150" i="13"/>
  <c r="AF150" i="13"/>
  <c r="B150" i="13"/>
  <c r="AR149" i="13"/>
  <c r="AR148" i="13"/>
  <c r="AJ148" i="13"/>
  <c r="AI148" i="13"/>
  <c r="AG148" i="13"/>
  <c r="AF148" i="13"/>
  <c r="B148" i="13"/>
  <c r="AR147" i="13"/>
  <c r="AR146" i="13"/>
  <c r="AR145" i="13"/>
  <c r="AR144" i="13"/>
  <c r="AR143" i="13"/>
  <c r="AR142" i="13"/>
  <c r="AJ142" i="13"/>
  <c r="AO143" i="13" s="1"/>
  <c r="AI143" i="13" s="1"/>
  <c r="AI142" i="13"/>
  <c r="AG142" i="13"/>
  <c r="AF142" i="13"/>
  <c r="B142" i="13"/>
  <c r="AR141" i="13"/>
  <c r="AR140" i="13"/>
  <c r="AJ140" i="13"/>
  <c r="AO141" i="13" s="1"/>
  <c r="AI141" i="13" s="1"/>
  <c r="AI140" i="13"/>
  <c r="AG140" i="13"/>
  <c r="AF140" i="13"/>
  <c r="B140" i="13"/>
  <c r="AR139" i="13"/>
  <c r="AR138" i="13"/>
  <c r="AJ138" i="13"/>
  <c r="AI138" i="13"/>
  <c r="AO139" i="13" s="1"/>
  <c r="AI139" i="13" s="1"/>
  <c r="AG138" i="13"/>
  <c r="AN139" i="13" s="1"/>
  <c r="AF139" i="13" s="1"/>
  <c r="AF138" i="13"/>
  <c r="B138" i="13"/>
  <c r="AR137" i="13"/>
  <c r="AR136" i="13"/>
  <c r="AJ136" i="13"/>
  <c r="AI136" i="13"/>
  <c r="AG136" i="13"/>
  <c r="AN137" i="13" s="1"/>
  <c r="AF137" i="13" s="1"/>
  <c r="AF136" i="13"/>
  <c r="B136" i="13"/>
  <c r="AR135" i="13"/>
  <c r="AR134" i="13"/>
  <c r="AJ134" i="13"/>
  <c r="AO135" i="13" s="1"/>
  <c r="AI135" i="13" s="1"/>
  <c r="AI134" i="13"/>
  <c r="AG134" i="13"/>
  <c r="AN135" i="13" s="1"/>
  <c r="AF135" i="13" s="1"/>
  <c r="AF134" i="13"/>
  <c r="B134" i="13"/>
  <c r="AR133" i="13"/>
  <c r="AN133" i="13"/>
  <c r="AF133" i="13" s="1"/>
  <c r="AR132" i="13"/>
  <c r="AJ132" i="13"/>
  <c r="AO133" i="13" s="1"/>
  <c r="AI133" i="13" s="1"/>
  <c r="AI132" i="13"/>
  <c r="AG132" i="13"/>
  <c r="AF132" i="13"/>
  <c r="B132" i="13"/>
  <c r="AR131" i="13"/>
  <c r="AR130" i="13"/>
  <c r="AR129" i="13"/>
  <c r="AR128" i="13"/>
  <c r="AR127" i="13"/>
  <c r="AR126" i="13"/>
  <c r="AJ126" i="13"/>
  <c r="AI126" i="13"/>
  <c r="AG126" i="13"/>
  <c r="AF126" i="13"/>
  <c r="AN127" i="13" s="1"/>
  <c r="AF127" i="13" s="1"/>
  <c r="B126" i="13"/>
  <c r="AR125" i="13"/>
  <c r="AR124" i="13"/>
  <c r="AJ124" i="13"/>
  <c r="AO125" i="13" s="1"/>
  <c r="AI125" i="13" s="1"/>
  <c r="AI124" i="13"/>
  <c r="AG124" i="13"/>
  <c r="AF124" i="13"/>
  <c r="B124" i="13"/>
  <c r="AR123" i="13"/>
  <c r="AR122" i="13"/>
  <c r="AJ122" i="13"/>
  <c r="AI122" i="13"/>
  <c r="AG122" i="13"/>
  <c r="AF122" i="13"/>
  <c r="B122" i="13"/>
  <c r="AR121" i="13"/>
  <c r="AR120" i="13"/>
  <c r="AJ120" i="13"/>
  <c r="AI120" i="13"/>
  <c r="AG120" i="13"/>
  <c r="AF120" i="13"/>
  <c r="B120" i="13"/>
  <c r="AR119" i="13"/>
  <c r="AR118" i="13"/>
  <c r="AJ118" i="13"/>
  <c r="AI118" i="13"/>
  <c r="AG118" i="13"/>
  <c r="AF118" i="13"/>
  <c r="B118" i="13"/>
  <c r="AR117" i="13"/>
  <c r="AR116" i="13"/>
  <c r="AJ116" i="13"/>
  <c r="AI116" i="13"/>
  <c r="AG116" i="13"/>
  <c r="AF116" i="13"/>
  <c r="AN117" i="13" s="1"/>
  <c r="AF117" i="13" s="1"/>
  <c r="B116" i="13"/>
  <c r="AR115" i="13"/>
  <c r="AR114" i="13"/>
  <c r="AR113" i="13"/>
  <c r="AR112" i="13"/>
  <c r="AR111" i="13"/>
  <c r="AR110" i="13"/>
  <c r="AJ110" i="13"/>
  <c r="AI110" i="13"/>
  <c r="AG110" i="13"/>
  <c r="AN111" i="13" s="1"/>
  <c r="AF111" i="13" s="1"/>
  <c r="AF110" i="13"/>
  <c r="B110" i="13"/>
  <c r="AR109" i="13"/>
  <c r="AR108" i="13"/>
  <c r="AJ108" i="13"/>
  <c r="AI108" i="13"/>
  <c r="AG108" i="13"/>
  <c r="AF108" i="13"/>
  <c r="B108" i="13"/>
  <c r="AR107" i="13"/>
  <c r="AO107" i="13"/>
  <c r="AI107" i="13" s="1"/>
  <c r="AR106" i="13"/>
  <c r="AJ106" i="13"/>
  <c r="AI106" i="13"/>
  <c r="AG106" i="13"/>
  <c r="AF106" i="13"/>
  <c r="B106" i="13"/>
  <c r="AR105" i="13"/>
  <c r="AR104" i="13"/>
  <c r="AJ104" i="13"/>
  <c r="AI104" i="13"/>
  <c r="AG104" i="13"/>
  <c r="AF104" i="13"/>
  <c r="AN105" i="13" s="1"/>
  <c r="AF105" i="13" s="1"/>
  <c r="B104" i="13"/>
  <c r="AR103" i="13"/>
  <c r="AR102" i="13"/>
  <c r="AJ102" i="13"/>
  <c r="AO103" i="13" s="1"/>
  <c r="AI103" i="13" s="1"/>
  <c r="AI102" i="13"/>
  <c r="AG102" i="13"/>
  <c r="AF102" i="13"/>
  <c r="AN103" i="13" s="1"/>
  <c r="AF103" i="13" s="1"/>
  <c r="B102" i="13"/>
  <c r="AR101" i="13"/>
  <c r="AR100" i="13"/>
  <c r="AJ100" i="13"/>
  <c r="AI100" i="13"/>
  <c r="AG100" i="13"/>
  <c r="AN101" i="13" s="1"/>
  <c r="AF101" i="13" s="1"/>
  <c r="AF100" i="13"/>
  <c r="B100" i="13"/>
  <c r="AR99" i="13"/>
  <c r="AR98" i="13"/>
  <c r="AR97" i="13"/>
  <c r="AR96" i="13"/>
  <c r="AR95" i="13"/>
  <c r="AR94" i="13"/>
  <c r="AJ94" i="13"/>
  <c r="AI94" i="13"/>
  <c r="AG94" i="13"/>
  <c r="AF94" i="13"/>
  <c r="B94" i="13"/>
  <c r="AR93" i="13"/>
  <c r="AR92" i="13"/>
  <c r="AJ92" i="13"/>
  <c r="AI92" i="13"/>
  <c r="AG92" i="13"/>
  <c r="AF92" i="13"/>
  <c r="B92" i="13"/>
  <c r="AR91" i="13"/>
  <c r="AR90" i="13"/>
  <c r="AJ90" i="13"/>
  <c r="AI90" i="13"/>
  <c r="AG90" i="13"/>
  <c r="AN91" i="13" s="1"/>
  <c r="AF91" i="13" s="1"/>
  <c r="AF90" i="13"/>
  <c r="B90" i="13"/>
  <c r="AR89" i="13"/>
  <c r="AR88" i="13"/>
  <c r="AJ88" i="13"/>
  <c r="AI88" i="13"/>
  <c r="AG88" i="13"/>
  <c r="AF88" i="13"/>
  <c r="B88" i="13"/>
  <c r="AR87" i="13"/>
  <c r="AR86" i="13"/>
  <c r="AJ86" i="13"/>
  <c r="AI86" i="13"/>
  <c r="AG86" i="13"/>
  <c r="AF86" i="13"/>
  <c r="B86" i="13"/>
  <c r="AR85" i="13"/>
  <c r="AR84" i="13"/>
  <c r="AJ84" i="13"/>
  <c r="AI84" i="13"/>
  <c r="AG84" i="13"/>
  <c r="AN85" i="13" s="1"/>
  <c r="AF85" i="13" s="1"/>
  <c r="AF84" i="13"/>
  <c r="B84" i="13"/>
  <c r="AR83" i="13"/>
  <c r="AR82" i="13"/>
  <c r="AR81" i="13"/>
  <c r="AR80" i="13"/>
  <c r="AR79" i="13"/>
  <c r="AR78" i="13"/>
  <c r="AJ78" i="13"/>
  <c r="AI78" i="13"/>
  <c r="AO79" i="13" s="1"/>
  <c r="AI79" i="13" s="1"/>
  <c r="AG78" i="13"/>
  <c r="AN79" i="13" s="1"/>
  <c r="AF79" i="13" s="1"/>
  <c r="AF78" i="13"/>
  <c r="B78" i="13"/>
  <c r="AR77" i="13"/>
  <c r="AR76" i="13"/>
  <c r="AJ76" i="13"/>
  <c r="AI76" i="13"/>
  <c r="AG76" i="13"/>
  <c r="AF76" i="13"/>
  <c r="B76" i="13"/>
  <c r="AR75" i="13"/>
  <c r="AO75" i="13"/>
  <c r="AI75" i="13" s="1"/>
  <c r="AR74" i="13"/>
  <c r="AJ74" i="13"/>
  <c r="AI74" i="13"/>
  <c r="AG74" i="13"/>
  <c r="AF74" i="13"/>
  <c r="B74" i="13"/>
  <c r="AR73" i="13"/>
  <c r="AR72" i="13"/>
  <c r="AJ72" i="13"/>
  <c r="AI72" i="13"/>
  <c r="AG72" i="13"/>
  <c r="AF72" i="13"/>
  <c r="B72" i="13"/>
  <c r="AR71" i="13"/>
  <c r="AR70" i="13"/>
  <c r="AJ70" i="13"/>
  <c r="AI70" i="13"/>
  <c r="AG70" i="13"/>
  <c r="AF70" i="13"/>
  <c r="B70" i="13"/>
  <c r="AR69" i="13"/>
  <c r="AR68" i="13"/>
  <c r="AJ68" i="13"/>
  <c r="AI68" i="13"/>
  <c r="AG68" i="13"/>
  <c r="AN69" i="13" s="1"/>
  <c r="AF69" i="13" s="1"/>
  <c r="AF68" i="13"/>
  <c r="B68" i="13"/>
  <c r="AR67" i="13"/>
  <c r="AR66" i="13"/>
  <c r="AR65" i="13"/>
  <c r="AR64" i="13"/>
  <c r="AR63" i="13"/>
  <c r="AR62" i="13"/>
  <c r="AJ62" i="13"/>
  <c r="AI62" i="13"/>
  <c r="AG62" i="13"/>
  <c r="AF62" i="13"/>
  <c r="B62" i="13"/>
  <c r="AR61" i="13"/>
  <c r="AR60" i="13"/>
  <c r="AJ60" i="13"/>
  <c r="AI60" i="13"/>
  <c r="AG60" i="13"/>
  <c r="AF60" i="13"/>
  <c r="B60" i="13"/>
  <c r="AR59" i="13"/>
  <c r="AR58" i="13"/>
  <c r="AJ58" i="13"/>
  <c r="AI58" i="13"/>
  <c r="AG58" i="13"/>
  <c r="AN59" i="13" s="1"/>
  <c r="AF59" i="13" s="1"/>
  <c r="AF58" i="13"/>
  <c r="B58" i="13"/>
  <c r="AR57" i="13"/>
  <c r="AR56" i="13"/>
  <c r="AJ56" i="13"/>
  <c r="AI56" i="13"/>
  <c r="AG56" i="13"/>
  <c r="AF56" i="13"/>
  <c r="B56" i="13"/>
  <c r="AR55" i="13"/>
  <c r="AR54" i="13"/>
  <c r="AJ54" i="13"/>
  <c r="AI54" i="13"/>
  <c r="AG54" i="13"/>
  <c r="AN55" i="13" s="1"/>
  <c r="AF55" i="13" s="1"/>
  <c r="AF54" i="13"/>
  <c r="B54" i="13"/>
  <c r="AR53" i="13"/>
  <c r="AR52" i="13"/>
  <c r="AJ52" i="13"/>
  <c r="AI52" i="13"/>
  <c r="AG52" i="13"/>
  <c r="AF52" i="13"/>
  <c r="B52" i="13"/>
  <c r="AR51" i="13"/>
  <c r="AR50" i="13"/>
  <c r="AR49" i="13"/>
  <c r="AR48" i="13"/>
  <c r="AR47" i="13"/>
  <c r="AO47" i="13"/>
  <c r="AI47" i="13" s="1"/>
  <c r="AR46" i="13"/>
  <c r="AJ46" i="13"/>
  <c r="AI46" i="13"/>
  <c r="AG46" i="13"/>
  <c r="AF46" i="13"/>
  <c r="B46" i="13"/>
  <c r="AR45" i="13"/>
  <c r="AR44" i="13"/>
  <c r="AJ44" i="13"/>
  <c r="AI44" i="13"/>
  <c r="AG44" i="13"/>
  <c r="AF44" i="13"/>
  <c r="B44" i="13"/>
  <c r="AR43" i="13"/>
  <c r="AR42" i="13"/>
  <c r="AJ42" i="13"/>
  <c r="AI42" i="13"/>
  <c r="AG42" i="13"/>
  <c r="AF42" i="13"/>
  <c r="B42" i="13"/>
  <c r="AR41" i="13"/>
  <c r="AR40" i="13"/>
  <c r="AJ40" i="13"/>
  <c r="AI40" i="13"/>
  <c r="AG40" i="13"/>
  <c r="AF40" i="13"/>
  <c r="B40" i="13"/>
  <c r="AR39" i="13"/>
  <c r="AR38" i="13"/>
  <c r="AJ38" i="13"/>
  <c r="AI38" i="13"/>
  <c r="AG38" i="13"/>
  <c r="AF38" i="13"/>
  <c r="B38" i="13"/>
  <c r="AR37" i="13"/>
  <c r="AR36" i="13"/>
  <c r="AJ36" i="13"/>
  <c r="AI36" i="13"/>
  <c r="AG36" i="13"/>
  <c r="AF36" i="13"/>
  <c r="B36" i="13"/>
  <c r="AR35" i="13"/>
  <c r="AR34" i="13"/>
  <c r="AR33" i="13"/>
  <c r="AR32" i="13"/>
  <c r="AR31" i="13"/>
  <c r="AR30" i="13"/>
  <c r="AJ30" i="13"/>
  <c r="AI30" i="13"/>
  <c r="AG30" i="13"/>
  <c r="AF30" i="13"/>
  <c r="AR29" i="13"/>
  <c r="AR28" i="13"/>
  <c r="AJ28" i="13"/>
  <c r="AI28" i="13"/>
  <c r="AG28" i="13"/>
  <c r="AF28" i="13"/>
  <c r="AR27" i="13"/>
  <c r="AR26" i="13"/>
  <c r="AJ26" i="13"/>
  <c r="AI26" i="13"/>
  <c r="AG26" i="13"/>
  <c r="AF26" i="13"/>
  <c r="AR25" i="13"/>
  <c r="AR24" i="13"/>
  <c r="AJ24" i="13"/>
  <c r="AI24" i="13"/>
  <c r="AG24" i="13"/>
  <c r="AF24" i="13"/>
  <c r="AR23" i="13"/>
  <c r="AR22" i="13"/>
  <c r="AJ22" i="13"/>
  <c r="AI22" i="13"/>
  <c r="AG22" i="13"/>
  <c r="AF22" i="13"/>
  <c r="AR21" i="13"/>
  <c r="AR20" i="13"/>
  <c r="AJ20" i="13"/>
  <c r="AI20" i="13"/>
  <c r="AG20" i="13"/>
  <c r="AF20" i="13"/>
  <c r="AR19" i="13"/>
  <c r="AR18" i="13"/>
  <c r="AR17" i="13"/>
  <c r="D16" i="13"/>
  <c r="AN15" i="13"/>
  <c r="AN12" i="13"/>
  <c r="AJ130" i="11"/>
  <c r="AG130" i="11"/>
  <c r="AJ124" i="11"/>
  <c r="AG124" i="11"/>
  <c r="AJ118" i="11"/>
  <c r="AG118" i="11"/>
  <c r="AJ112" i="11"/>
  <c r="AG112" i="11"/>
  <c r="AJ106" i="11"/>
  <c r="AG106" i="11"/>
  <c r="AJ100" i="11"/>
  <c r="AG100" i="11"/>
  <c r="AJ94" i="11"/>
  <c r="AG94" i="11"/>
  <c r="AJ88" i="11"/>
  <c r="AG88" i="11"/>
  <c r="AJ82" i="11"/>
  <c r="AG82" i="11"/>
  <c r="AJ76" i="11"/>
  <c r="AG76" i="11"/>
  <c r="AJ70" i="11"/>
  <c r="AG70" i="11"/>
  <c r="AJ64" i="11"/>
  <c r="AG64" i="11"/>
  <c r="AJ58" i="11"/>
  <c r="AG58" i="11"/>
  <c r="AJ52" i="11"/>
  <c r="AG52" i="11"/>
  <c r="AJ46" i="11"/>
  <c r="AG46" i="11"/>
  <c r="AJ40" i="11"/>
  <c r="AG40" i="11"/>
  <c r="AJ34" i="11"/>
  <c r="AG34" i="11"/>
  <c r="AJ28" i="11"/>
  <c r="AG28" i="11"/>
  <c r="AJ22" i="11"/>
  <c r="AG22" i="11"/>
  <c r="AJ16" i="11"/>
  <c r="AM134" i="11"/>
  <c r="AM128" i="11"/>
  <c r="AM122" i="11"/>
  <c r="AM116" i="11"/>
  <c r="AM110" i="11"/>
  <c r="AM104" i="11"/>
  <c r="AM98" i="11"/>
  <c r="AM92" i="11"/>
  <c r="AM86" i="11"/>
  <c r="AM80" i="11"/>
  <c r="AM74" i="11"/>
  <c r="AM68" i="11"/>
  <c r="AM62" i="11"/>
  <c r="AM56" i="11"/>
  <c r="AM50" i="11"/>
  <c r="AM44" i="11"/>
  <c r="AM38" i="11"/>
  <c r="AM32" i="11"/>
  <c r="AM26" i="11"/>
  <c r="C160" i="11"/>
  <c r="D160" i="11" s="1"/>
  <c r="E160" i="11" s="1"/>
  <c r="F160" i="11" s="1"/>
  <c r="G160" i="11" s="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AQ136" i="11"/>
  <c r="AQ135" i="11"/>
  <c r="AQ134" i="11"/>
  <c r="AI134" i="11"/>
  <c r="AH134" i="11"/>
  <c r="AF134" i="11"/>
  <c r="AE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I62" i="11"/>
  <c r="AQ61" i="11"/>
  <c r="AQ60" i="11"/>
  <c r="AQ59" i="11"/>
  <c r="AQ58" i="11"/>
  <c r="AQ57" i="11"/>
  <c r="AQ56" i="11"/>
  <c r="AF56" i="11"/>
  <c r="AE56" i="11"/>
  <c r="AQ55" i="11"/>
  <c r="AQ54" i="11"/>
  <c r="AQ53" i="11"/>
  <c r="AQ52" i="11"/>
  <c r="AQ51" i="11"/>
  <c r="AQ50" i="11"/>
  <c r="AI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F38" i="11"/>
  <c r="AE38" i="11"/>
  <c r="AQ37" i="11"/>
  <c r="AQ36" i="11"/>
  <c r="AQ35" i="11"/>
  <c r="AQ34" i="11"/>
  <c r="AQ33" i="11"/>
  <c r="AQ32" i="11"/>
  <c r="AI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F20" i="11"/>
  <c r="AE20" i="11"/>
  <c r="AQ19" i="11"/>
  <c r="AQ18" i="11"/>
  <c r="AQ17" i="11"/>
  <c r="AM15" i="11"/>
  <c r="D19" i="13" l="1"/>
  <c r="D17" i="13"/>
  <c r="D18" i="13"/>
  <c r="Y160" i="11"/>
  <c r="AN27" i="13"/>
  <c r="AF27" i="13" s="1"/>
  <c r="E17" i="13"/>
  <c r="E16" i="13"/>
  <c r="AO95" i="13"/>
  <c r="AI95" i="13" s="1"/>
  <c r="AN121" i="13"/>
  <c r="AF121" i="13" s="1"/>
  <c r="AN205" i="13"/>
  <c r="AF205" i="13" s="1"/>
  <c r="AO237" i="13"/>
  <c r="AI237" i="13" s="1"/>
  <c r="AO247" i="13"/>
  <c r="AI247" i="13" s="1"/>
  <c r="AN287" i="13"/>
  <c r="AF287" i="13" s="1"/>
  <c r="AO331" i="13"/>
  <c r="AI331" i="13" s="1"/>
  <c r="AO59" i="13"/>
  <c r="AI59" i="13" s="1"/>
  <c r="AO43" i="13"/>
  <c r="AI43" i="13" s="1"/>
  <c r="AO85" i="13"/>
  <c r="AI85" i="13" s="1"/>
  <c r="AO137" i="13"/>
  <c r="AI137" i="13" s="1"/>
  <c r="AO105" i="13"/>
  <c r="AI105" i="13" s="1"/>
  <c r="AN109" i="13"/>
  <c r="AF109" i="13" s="1"/>
  <c r="AN199" i="13"/>
  <c r="AF199" i="13" s="1"/>
  <c r="AO215" i="13"/>
  <c r="AI215" i="13" s="1"/>
  <c r="AO231" i="13"/>
  <c r="AI231" i="13" s="1"/>
  <c r="AN261" i="13"/>
  <c r="AF261" i="13" s="1"/>
  <c r="AN271" i="13"/>
  <c r="AF271" i="13" s="1"/>
  <c r="AI349" i="13"/>
  <c r="AI350" i="13" s="1"/>
  <c r="AI351" i="13" s="1"/>
  <c r="AO57" i="13"/>
  <c r="AI57" i="13" s="1"/>
  <c r="AN61" i="13"/>
  <c r="AF61" i="13" s="1"/>
  <c r="AO93" i="13"/>
  <c r="AI93" i="13" s="1"/>
  <c r="AN119" i="13"/>
  <c r="AF119" i="13" s="1"/>
  <c r="AO219" i="13"/>
  <c r="AI219" i="13" s="1"/>
  <c r="AK212" i="13" s="1"/>
  <c r="AN239" i="13"/>
  <c r="AF239" i="13" s="1"/>
  <c r="AO281" i="13"/>
  <c r="AI281" i="13" s="1"/>
  <c r="AN285" i="13"/>
  <c r="AF285" i="13" s="1"/>
  <c r="AO329" i="13"/>
  <c r="AI329" i="13" s="1"/>
  <c r="AO41" i="13"/>
  <c r="AI41" i="13" s="1"/>
  <c r="AN71" i="13"/>
  <c r="AF71" i="13" s="1"/>
  <c r="AO77" i="13"/>
  <c r="AI77" i="13" s="1"/>
  <c r="AO119" i="13"/>
  <c r="AI119" i="13" s="1"/>
  <c r="AO171" i="13"/>
  <c r="AI171" i="13" s="1"/>
  <c r="AN181" i="13"/>
  <c r="AF181" i="13" s="1"/>
  <c r="AO187" i="13"/>
  <c r="AI187" i="13" s="1"/>
  <c r="AN191" i="13"/>
  <c r="AF191" i="13" s="1"/>
  <c r="AN213" i="13"/>
  <c r="AF213" i="13" s="1"/>
  <c r="AO223" i="13"/>
  <c r="AI223" i="13" s="1"/>
  <c r="AO265" i="13"/>
  <c r="AI265" i="13" s="1"/>
  <c r="AN295" i="13"/>
  <c r="AF295" i="13" s="1"/>
  <c r="AN317" i="13"/>
  <c r="AF317" i="13" s="1"/>
  <c r="AO181" i="13"/>
  <c r="AI181" i="13" s="1"/>
  <c r="AN201" i="13"/>
  <c r="AF201" i="13" s="1"/>
  <c r="AO213" i="13"/>
  <c r="AI213" i="13" s="1"/>
  <c r="AN217" i="13"/>
  <c r="AF217" i="13" s="1"/>
  <c r="AO269" i="13"/>
  <c r="AI269" i="13" s="1"/>
  <c r="AO317" i="13"/>
  <c r="AI317" i="13" s="1"/>
  <c r="AF340" i="13"/>
  <c r="AN185" i="13"/>
  <c r="AF185" i="13" s="1"/>
  <c r="AO207" i="13"/>
  <c r="AI207" i="13" s="1"/>
  <c r="AI340" i="13"/>
  <c r="AO91" i="13"/>
  <c r="AI91" i="13" s="1"/>
  <c r="AO117" i="13"/>
  <c r="AI117" i="13" s="1"/>
  <c r="AO149" i="13"/>
  <c r="AI149" i="13" s="1"/>
  <c r="AO165" i="13"/>
  <c r="AI165" i="13" s="1"/>
  <c r="AO217" i="13"/>
  <c r="AI217" i="13" s="1"/>
  <c r="AN221" i="13"/>
  <c r="AF221" i="13" s="1"/>
  <c r="AF348" i="13"/>
  <c r="AO55" i="13"/>
  <c r="AI55" i="13" s="1"/>
  <c r="F371" i="13"/>
  <c r="E19" i="13"/>
  <c r="AN41" i="13"/>
  <c r="AF41" i="13" s="1"/>
  <c r="AN63" i="13"/>
  <c r="AF63" i="13" s="1"/>
  <c r="AN45" i="13"/>
  <c r="AF45" i="13" s="1"/>
  <c r="AN53" i="13"/>
  <c r="AF53" i="13" s="1"/>
  <c r="AO63" i="13"/>
  <c r="AI63" i="13" s="1"/>
  <c r="AO53" i="13"/>
  <c r="AI53" i="13" s="1"/>
  <c r="AF341" i="13"/>
  <c r="T349" i="13"/>
  <c r="AN39" i="13"/>
  <c r="AF39" i="13" s="1"/>
  <c r="AO45" i="13"/>
  <c r="AI45" i="13" s="1"/>
  <c r="AO71" i="13"/>
  <c r="AI71" i="13" s="1"/>
  <c r="AO239" i="13"/>
  <c r="AI239" i="13" s="1"/>
  <c r="W348" i="13"/>
  <c r="AO111" i="13"/>
  <c r="AI111" i="13" s="1"/>
  <c r="K348" i="13"/>
  <c r="AN43" i="13"/>
  <c r="AF43" i="13" s="1"/>
  <c r="AO89" i="13"/>
  <c r="AI89" i="13" s="1"/>
  <c r="AN93" i="13"/>
  <c r="AF93" i="13" s="1"/>
  <c r="AO169" i="13"/>
  <c r="AI169" i="13" s="1"/>
  <c r="AO297" i="13"/>
  <c r="AI297" i="13" s="1"/>
  <c r="AI348" i="13"/>
  <c r="AN173" i="13"/>
  <c r="AF173" i="13" s="1"/>
  <c r="AO203" i="13"/>
  <c r="AI203" i="13" s="1"/>
  <c r="AN319" i="13"/>
  <c r="AF319" i="13" s="1"/>
  <c r="AN335" i="13"/>
  <c r="AF335" i="13" s="1"/>
  <c r="AN47" i="13"/>
  <c r="AF47" i="13" s="1"/>
  <c r="AO61" i="13"/>
  <c r="AI61" i="13" s="1"/>
  <c r="AN73" i="13"/>
  <c r="AF73" i="13" s="1"/>
  <c r="AN87" i="13"/>
  <c r="AF87" i="13" s="1"/>
  <c r="AN155" i="13"/>
  <c r="AF155" i="13" s="1"/>
  <c r="AO173" i="13"/>
  <c r="AI173" i="13" s="1"/>
  <c r="AN189" i="13"/>
  <c r="AF189" i="13" s="1"/>
  <c r="AO221" i="13"/>
  <c r="AI221" i="13" s="1"/>
  <c r="AO233" i="13"/>
  <c r="AI233" i="13" s="1"/>
  <c r="AN267" i="13"/>
  <c r="AF267" i="13" s="1"/>
  <c r="AO313" i="13"/>
  <c r="AI313" i="13" s="1"/>
  <c r="AO87" i="13"/>
  <c r="AI87" i="13" s="1"/>
  <c r="AN123" i="13"/>
  <c r="AF123" i="13" s="1"/>
  <c r="AO201" i="13"/>
  <c r="AI201" i="13" s="1"/>
  <c r="AN249" i="13"/>
  <c r="AF249" i="13" s="1"/>
  <c r="AO261" i="13"/>
  <c r="AI261" i="13" s="1"/>
  <c r="AK260" i="13" s="1"/>
  <c r="AO301" i="13"/>
  <c r="AI301" i="13" s="1"/>
  <c r="AN207" i="13"/>
  <c r="AF207" i="13" s="1"/>
  <c r="AN237" i="13"/>
  <c r="AF237" i="13" s="1"/>
  <c r="AO73" i="13"/>
  <c r="AI73" i="13" s="1"/>
  <c r="AN77" i="13"/>
  <c r="AF77" i="13" s="1"/>
  <c r="AN95" i="13"/>
  <c r="AF95" i="13" s="1"/>
  <c r="AO123" i="13"/>
  <c r="AI123" i="13" s="1"/>
  <c r="AN143" i="13"/>
  <c r="AF143" i="13" s="1"/>
  <c r="AO155" i="13"/>
  <c r="AI155" i="13" s="1"/>
  <c r="AO167" i="13"/>
  <c r="AI167" i="13" s="1"/>
  <c r="AO183" i="13"/>
  <c r="AI183" i="13" s="1"/>
  <c r="AN231" i="13"/>
  <c r="AF231" i="13" s="1"/>
  <c r="AO249" i="13"/>
  <c r="AI249" i="13" s="1"/>
  <c r="AO283" i="13"/>
  <c r="AI283" i="13" s="1"/>
  <c r="AN299" i="13"/>
  <c r="AF299" i="13" s="1"/>
  <c r="AN187" i="13"/>
  <c r="AF187" i="13" s="1"/>
  <c r="AN253" i="13"/>
  <c r="AF253" i="13" s="1"/>
  <c r="AO311" i="13"/>
  <c r="AI311" i="13" s="1"/>
  <c r="AO109" i="13"/>
  <c r="AI109" i="13" s="1"/>
  <c r="AO127" i="13"/>
  <c r="AI127" i="13" s="1"/>
  <c r="AO293" i="13"/>
  <c r="AI293" i="13" s="1"/>
  <c r="AN141" i="13"/>
  <c r="AF141" i="13" s="1"/>
  <c r="AH132" i="13" s="1"/>
  <c r="AO205" i="13"/>
  <c r="AI205" i="13" s="1"/>
  <c r="AO253" i="13"/>
  <c r="AI253" i="13" s="1"/>
  <c r="AN327" i="13"/>
  <c r="AF327" i="13" s="1"/>
  <c r="AN89" i="13"/>
  <c r="AF89" i="13" s="1"/>
  <c r="AN107" i="13"/>
  <c r="AF107" i="13" s="1"/>
  <c r="AH100" i="13" s="1"/>
  <c r="AN169" i="13"/>
  <c r="AF169" i="13" s="1"/>
  <c r="AN235" i="13"/>
  <c r="AF235" i="13" s="1"/>
  <c r="AN303" i="13"/>
  <c r="AF303" i="13" s="1"/>
  <c r="AN309" i="13"/>
  <c r="AF309" i="13" s="1"/>
  <c r="AN57" i="13"/>
  <c r="AF57" i="13" s="1"/>
  <c r="AH52" i="13" s="1"/>
  <c r="AN75" i="13"/>
  <c r="AF75" i="13" s="1"/>
  <c r="AO121" i="13"/>
  <c r="AI121" i="13" s="1"/>
  <c r="AK116" i="13" s="1"/>
  <c r="AN125" i="13"/>
  <c r="AF125" i="13" s="1"/>
  <c r="AO175" i="13"/>
  <c r="AI175" i="13" s="1"/>
  <c r="AN229" i="13"/>
  <c r="AF229" i="13" s="1"/>
  <c r="AN251" i="13"/>
  <c r="AF251" i="13" s="1"/>
  <c r="AN263" i="13"/>
  <c r="AF263" i="13" s="1"/>
  <c r="AH260" i="13" s="1"/>
  <c r="AO327" i="13"/>
  <c r="AI327" i="13" s="1"/>
  <c r="AN325" i="13"/>
  <c r="AF325" i="13" s="1"/>
  <c r="AO39" i="13"/>
  <c r="AI39" i="13" s="1"/>
  <c r="T341" i="13"/>
  <c r="AN37" i="13"/>
  <c r="AF37" i="13" s="1"/>
  <c r="H340" i="13"/>
  <c r="H341" i="13"/>
  <c r="K341" i="13"/>
  <c r="T340" i="13"/>
  <c r="AO23" i="13"/>
  <c r="AI23" i="13" s="1"/>
  <c r="AO21" i="13"/>
  <c r="AI21" i="13" s="1"/>
  <c r="AK132" i="13"/>
  <c r="AK84" i="13"/>
  <c r="W349" i="13"/>
  <c r="AO37" i="13"/>
  <c r="AI37" i="13" s="1"/>
  <c r="AO69" i="13"/>
  <c r="AI69" i="13" s="1"/>
  <c r="AO101" i="13"/>
  <c r="AI101" i="13" s="1"/>
  <c r="K349" i="13"/>
  <c r="AN31" i="13"/>
  <c r="AF31" i="13" s="1"/>
  <c r="W340" i="13"/>
  <c r="AO31" i="13"/>
  <c r="AI31" i="13" s="1"/>
  <c r="AH292" i="13"/>
  <c r="AI341" i="13"/>
  <c r="AI342" i="13" s="1"/>
  <c r="AI343" i="13" s="1"/>
  <c r="K340" i="13"/>
  <c r="W341" i="13"/>
  <c r="AN29" i="13"/>
  <c r="AF29" i="13" s="1"/>
  <c r="AN165" i="13"/>
  <c r="AF165" i="13" s="1"/>
  <c r="AN171" i="13"/>
  <c r="AF171" i="13" s="1"/>
  <c r="AN25" i="13"/>
  <c r="AF25" i="13" s="1"/>
  <c r="AO25" i="13"/>
  <c r="AI25" i="13" s="1"/>
  <c r="AN23" i="13"/>
  <c r="AF23" i="13" s="1"/>
  <c r="AF349" i="13"/>
  <c r="AF350" i="13" s="1"/>
  <c r="AF351" i="13" s="1"/>
  <c r="AH180" i="13"/>
  <c r="AO27" i="13"/>
  <c r="AI27" i="13" s="1"/>
  <c r="H348" i="13"/>
  <c r="T348" i="13"/>
  <c r="AN149" i="13"/>
  <c r="AF149" i="13" s="1"/>
  <c r="AO29" i="13"/>
  <c r="AI29" i="13" s="1"/>
  <c r="AN21" i="13"/>
  <c r="H349" i="13"/>
  <c r="AO151" i="13"/>
  <c r="AI151" i="13" s="1"/>
  <c r="AK148" i="13" s="1"/>
  <c r="AN175" i="13"/>
  <c r="AF175" i="13" s="1"/>
  <c r="AN247" i="13"/>
  <c r="AF247" i="13" s="1"/>
  <c r="AH244" i="13" s="1"/>
  <c r="AO277" i="13"/>
  <c r="AI277" i="13" s="1"/>
  <c r="AK276" i="13" s="1"/>
  <c r="AN197" i="13"/>
  <c r="AF197" i="13" s="1"/>
  <c r="AH196" i="13" s="1"/>
  <c r="AN219" i="13"/>
  <c r="AF219" i="13" s="1"/>
  <c r="AO229" i="13"/>
  <c r="AI229" i="13" s="1"/>
  <c r="AO245" i="13"/>
  <c r="AI245" i="13" s="1"/>
  <c r="AK244" i="13" s="1"/>
  <c r="AN279" i="13"/>
  <c r="AF279" i="13" s="1"/>
  <c r="AH276" i="13" s="1"/>
  <c r="AN215" i="13"/>
  <c r="AF215" i="13" s="1"/>
  <c r="AN311" i="13"/>
  <c r="AF311" i="13" s="1"/>
  <c r="AN315" i="13"/>
  <c r="AF315" i="13" s="1"/>
  <c r="AN333" i="13"/>
  <c r="AF333" i="13" s="1"/>
  <c r="AO335" i="13"/>
  <c r="AI335" i="13" s="1"/>
  <c r="AJ142" i="11"/>
  <c r="AG142" i="11"/>
  <c r="AI38" i="11"/>
  <c r="AE44" i="11"/>
  <c r="AI56" i="11"/>
  <c r="AE62" i="11"/>
  <c r="AE26" i="11"/>
  <c r="AF26" i="11"/>
  <c r="AF44" i="11"/>
  <c r="AF62" i="11"/>
  <c r="AH26" i="11"/>
  <c r="AH44" i="11"/>
  <c r="AM21" i="11"/>
  <c r="AI20" i="11"/>
  <c r="AI26" i="11"/>
  <c r="AE32" i="11"/>
  <c r="AI44" i="11"/>
  <c r="AE50" i="11"/>
  <c r="AF32" i="11"/>
  <c r="AF50" i="11"/>
  <c r="AN135" i="11"/>
  <c r="AH135" i="11" s="1"/>
  <c r="AM39" i="11"/>
  <c r="AE39" i="11" s="1"/>
  <c r="AM57" i="11"/>
  <c r="AE57" i="11" s="1"/>
  <c r="AM135" i="11"/>
  <c r="AE135" i="11" s="1"/>
  <c r="AM63" i="11" l="1"/>
  <c r="AE63" i="11" s="1"/>
  <c r="AM51" i="11"/>
  <c r="AE51" i="11" s="1"/>
  <c r="AM45" i="11"/>
  <c r="AE45" i="11" s="1"/>
  <c r="Z160" i="11"/>
  <c r="AI345" i="13"/>
  <c r="AI353" i="13"/>
  <c r="AF353" i="13"/>
  <c r="T350" i="13"/>
  <c r="T351" i="13" s="1"/>
  <c r="T353" i="13" s="1"/>
  <c r="K350" i="13"/>
  <c r="K351" i="13" s="1"/>
  <c r="K353" i="13" s="1"/>
  <c r="W350" i="13"/>
  <c r="W351" i="13" s="1"/>
  <c r="W353" i="13" s="1"/>
  <c r="AF21" i="13"/>
  <c r="AH20" i="13" s="1"/>
  <c r="AN337" i="13"/>
  <c r="T342" i="13"/>
  <c r="T343" i="13" s="1"/>
  <c r="T345" i="13" s="1"/>
  <c r="AK324" i="13"/>
  <c r="AF342" i="13"/>
  <c r="AF343" i="13" s="1"/>
  <c r="AF345" i="13" s="1"/>
  <c r="AK52" i="13"/>
  <c r="AH116" i="13"/>
  <c r="AH84" i="13"/>
  <c r="AK100" i="13"/>
  <c r="AK180" i="13"/>
  <c r="AH68" i="13"/>
  <c r="AK68" i="13"/>
  <c r="AK292" i="13"/>
  <c r="AK164" i="13"/>
  <c r="AK228" i="13"/>
  <c r="AH212" i="13"/>
  <c r="AK308" i="13"/>
  <c r="H342" i="13"/>
  <c r="H343" i="13" s="1"/>
  <c r="H345" i="13" s="1"/>
  <c r="AH36" i="13"/>
  <c r="AH337" i="13" s="1"/>
  <c r="AH148" i="13"/>
  <c r="AK196" i="13"/>
  <c r="AK36" i="13"/>
  <c r="AK337" i="13" s="1"/>
  <c r="AH308" i="13"/>
  <c r="G371" i="13"/>
  <c r="F19" i="13"/>
  <c r="F17" i="13"/>
  <c r="F16" i="13"/>
  <c r="F18" i="13"/>
  <c r="AH228" i="13"/>
  <c r="AH324" i="13"/>
  <c r="W342" i="13"/>
  <c r="W343" i="13" s="1"/>
  <c r="W345" i="13" s="1"/>
  <c r="AK20" i="13"/>
  <c r="AH164" i="13"/>
  <c r="H350" i="13"/>
  <c r="H351" i="13" s="1"/>
  <c r="H353" i="13" s="1"/>
  <c r="K342" i="13"/>
  <c r="K343" i="13" s="1"/>
  <c r="K345" i="13" s="1"/>
  <c r="AM27" i="11"/>
  <c r="AN27" i="11"/>
  <c r="AH27" i="11" s="1"/>
  <c r="AM33" i="11"/>
  <c r="AN45" i="11"/>
  <c r="AH45" i="11" s="1"/>
  <c r="AE21" i="11"/>
  <c r="AA160" i="11" l="1"/>
  <c r="AF11" i="13"/>
  <c r="AE27" i="11"/>
  <c r="H371" i="13"/>
  <c r="G16" i="13"/>
  <c r="G19" i="13"/>
  <c r="G18" i="13"/>
  <c r="G17" i="13"/>
  <c r="AO352" i="13"/>
  <c r="AQ352" i="13"/>
  <c r="AI11" i="13"/>
  <c r="AE33" i="11"/>
  <c r="AB160" i="11" l="1"/>
  <c r="I371" i="13"/>
  <c r="H19" i="13"/>
  <c r="H16" i="13"/>
  <c r="H17" i="13"/>
  <c r="H18" i="13"/>
  <c r="AC160" i="11" l="1"/>
  <c r="J371" i="13"/>
  <c r="I19" i="13"/>
  <c r="I17" i="13"/>
  <c r="I18" i="13"/>
  <c r="I16" i="13"/>
  <c r="AD160" i="11" l="1"/>
  <c r="K371" i="13"/>
  <c r="J18" i="13"/>
  <c r="J17" i="13"/>
  <c r="J16" i="13"/>
  <c r="J19" i="13"/>
  <c r="C161" i="11" l="1"/>
  <c r="L371" i="13"/>
  <c r="K18" i="13"/>
  <c r="K17" i="13"/>
  <c r="K16" i="13"/>
  <c r="K19" i="13"/>
  <c r="D161" i="11" l="1"/>
  <c r="M371" i="13"/>
  <c r="L17" i="13"/>
  <c r="L16" i="13"/>
  <c r="L18" i="13"/>
  <c r="L19" i="13"/>
  <c r="E161" i="11" l="1"/>
  <c r="N371" i="13"/>
  <c r="M18" i="13"/>
  <c r="M17" i="13"/>
  <c r="M16" i="13"/>
  <c r="M19" i="13"/>
  <c r="F161" i="11" l="1"/>
  <c r="O371" i="13"/>
  <c r="N17" i="13"/>
  <c r="N16" i="13"/>
  <c r="N18" i="13"/>
  <c r="N19" i="13"/>
  <c r="G161" i="11" l="1"/>
  <c r="P371" i="13"/>
  <c r="O17" i="13"/>
  <c r="O16" i="13"/>
  <c r="O18" i="13"/>
  <c r="O19" i="13"/>
  <c r="H161" i="11" l="1"/>
  <c r="Q371" i="13"/>
  <c r="P17" i="13"/>
  <c r="P16" i="13"/>
  <c r="P18" i="13"/>
  <c r="P19" i="13"/>
  <c r="I161" i="11" l="1"/>
  <c r="R371" i="13"/>
  <c r="R19" i="13" s="1"/>
  <c r="Q19" i="13"/>
  <c r="Q17" i="13"/>
  <c r="Q18" i="13"/>
  <c r="Q16" i="13"/>
  <c r="J161" i="11" l="1"/>
  <c r="S371" i="13"/>
  <c r="R17" i="13"/>
  <c r="R18" i="13"/>
  <c r="R16" i="13"/>
  <c r="K161" i="11" l="1"/>
  <c r="T371" i="13"/>
  <c r="S16" i="13"/>
  <c r="S18" i="13"/>
  <c r="S19" i="13"/>
  <c r="S17" i="13"/>
  <c r="L161" i="11" l="1"/>
  <c r="U371" i="13"/>
  <c r="T19" i="13"/>
  <c r="T16" i="13"/>
  <c r="T18" i="13"/>
  <c r="T17" i="13"/>
  <c r="M161" i="11" l="1"/>
  <c r="V371" i="13"/>
  <c r="U19" i="13"/>
  <c r="U17" i="13"/>
  <c r="U16" i="13"/>
  <c r="U18" i="13"/>
  <c r="N161" i="11" l="1"/>
  <c r="W371" i="13"/>
  <c r="V18" i="13"/>
  <c r="V19" i="13"/>
  <c r="V17" i="13"/>
  <c r="V16" i="13"/>
  <c r="O161" i="11" l="1"/>
  <c r="X371" i="13"/>
  <c r="W18" i="13"/>
  <c r="W19" i="13"/>
  <c r="W17" i="13"/>
  <c r="W16" i="13"/>
  <c r="P161" i="11" l="1"/>
  <c r="Y371" i="13"/>
  <c r="X18" i="13"/>
  <c r="X17" i="13"/>
  <c r="X16" i="13"/>
  <c r="X19" i="13"/>
  <c r="Q161" i="11" l="1"/>
  <c r="Z371" i="13"/>
  <c r="Y18" i="13"/>
  <c r="Y17" i="13"/>
  <c r="Y16" i="13"/>
  <c r="Y19" i="13"/>
  <c r="R161" i="11" l="1"/>
  <c r="AA371" i="13"/>
  <c r="Z17" i="13"/>
  <c r="Z16" i="13"/>
  <c r="Z19" i="13"/>
  <c r="Z18" i="13"/>
  <c r="S161" i="11" l="1"/>
  <c r="AB371" i="13"/>
  <c r="AA17" i="13"/>
  <c r="AA16" i="13"/>
  <c r="AA18" i="13"/>
  <c r="AA19" i="13"/>
  <c r="AH68" i="11"/>
  <c r="AF68" i="11"/>
  <c r="AI68" i="11"/>
  <c r="T161" i="11" l="1"/>
  <c r="AC371" i="13"/>
  <c r="AB17" i="13"/>
  <c r="AB16" i="13"/>
  <c r="AB18" i="13"/>
  <c r="AB19" i="13"/>
  <c r="AN69" i="11"/>
  <c r="AH69" i="11" s="1"/>
  <c r="U161" i="11" l="1"/>
  <c r="AD371" i="13"/>
  <c r="AC19" i="13"/>
  <c r="AC16" i="13"/>
  <c r="AC17" i="13"/>
  <c r="AC18" i="13"/>
  <c r="V161" i="11" l="1"/>
  <c r="AE371" i="13"/>
  <c r="AD17" i="13"/>
  <c r="AD19" i="13"/>
  <c r="AD16" i="13"/>
  <c r="AD18" i="13"/>
  <c r="W161" i="11" l="1"/>
  <c r="D372" i="13"/>
  <c r="AE16" i="13"/>
  <c r="AE17" i="13"/>
  <c r="AE18" i="13"/>
  <c r="AE19" i="13"/>
  <c r="X161" i="11" l="1"/>
  <c r="E372" i="13"/>
  <c r="D34" i="13"/>
  <c r="D32" i="13"/>
  <c r="D33" i="13"/>
  <c r="D35" i="13"/>
  <c r="Y161" i="11" l="1"/>
  <c r="F372" i="13"/>
  <c r="E32" i="13"/>
  <c r="E33" i="13"/>
  <c r="E34" i="13"/>
  <c r="E35" i="13"/>
  <c r="Z161" i="11" l="1"/>
  <c r="G372" i="13"/>
  <c r="F33" i="13"/>
  <c r="F32" i="13"/>
  <c r="F34" i="13"/>
  <c r="F35" i="13"/>
  <c r="AA161" i="11" l="1"/>
  <c r="H372" i="13"/>
  <c r="G33" i="13"/>
  <c r="G32" i="13"/>
  <c r="G34" i="13"/>
  <c r="G35" i="13"/>
  <c r="AB161" i="11" l="1"/>
  <c r="I372" i="13"/>
  <c r="H35" i="13"/>
  <c r="H32" i="13"/>
  <c r="H33" i="13"/>
  <c r="H34" i="13"/>
  <c r="AC161" i="11" l="1"/>
  <c r="J372" i="13"/>
  <c r="I33" i="13"/>
  <c r="I35" i="13"/>
  <c r="I34" i="13"/>
  <c r="I32" i="13"/>
  <c r="AD161" i="11" l="1"/>
  <c r="K372" i="13"/>
  <c r="J33" i="13"/>
  <c r="J34" i="13"/>
  <c r="J35" i="13"/>
  <c r="J32" i="13"/>
  <c r="C162" i="11" l="1"/>
  <c r="L372" i="13"/>
  <c r="K35" i="13"/>
  <c r="K32" i="13"/>
  <c r="K33" i="13"/>
  <c r="K34" i="13"/>
  <c r="D162" i="11" l="1"/>
  <c r="M372" i="13"/>
  <c r="L32" i="13"/>
  <c r="L33" i="13"/>
  <c r="L34" i="13"/>
  <c r="L35" i="13"/>
  <c r="E162" i="11" l="1"/>
  <c r="N372" i="13"/>
  <c r="M34" i="13"/>
  <c r="M35" i="13"/>
  <c r="M33" i="13"/>
  <c r="M32" i="13"/>
  <c r="F162" i="11" l="1"/>
  <c r="O372" i="13"/>
  <c r="N32" i="13"/>
  <c r="N34" i="13"/>
  <c r="N35" i="13"/>
  <c r="N33" i="13"/>
  <c r="G162" i="11" l="1"/>
  <c r="P372" i="13"/>
  <c r="O34" i="13"/>
  <c r="O35" i="13"/>
  <c r="O32" i="13"/>
  <c r="O33" i="13"/>
  <c r="H162" i="11" l="1"/>
  <c r="Q372" i="13"/>
  <c r="P34" i="13"/>
  <c r="P35" i="13"/>
  <c r="P32" i="13"/>
  <c r="P33" i="13"/>
  <c r="I162" i="11" l="1"/>
  <c r="R372" i="13"/>
  <c r="Q35" i="13"/>
  <c r="Q32" i="13"/>
  <c r="Q33" i="13"/>
  <c r="Q34" i="13"/>
  <c r="J162" i="11" l="1"/>
  <c r="S372" i="13"/>
  <c r="R33" i="13"/>
  <c r="R32" i="13"/>
  <c r="R35" i="13"/>
  <c r="R34" i="13"/>
  <c r="K162" i="11" l="1"/>
  <c r="T372" i="13"/>
  <c r="S33" i="13"/>
  <c r="S32" i="13"/>
  <c r="S34" i="13"/>
  <c r="S35" i="13"/>
  <c r="L162" i="11" l="1"/>
  <c r="U372" i="13"/>
  <c r="T35" i="13"/>
  <c r="T32" i="13"/>
  <c r="T33" i="13"/>
  <c r="T34" i="13"/>
  <c r="M162" i="11" l="1"/>
  <c r="V372" i="13"/>
  <c r="U33" i="13"/>
  <c r="U35" i="13"/>
  <c r="U32" i="13"/>
  <c r="U34" i="13"/>
  <c r="N162" i="11" l="1"/>
  <c r="W372" i="13"/>
  <c r="V32" i="13"/>
  <c r="V33" i="13"/>
  <c r="V34" i="13"/>
  <c r="V35" i="13"/>
  <c r="O162" i="11" l="1"/>
  <c r="X372" i="13"/>
  <c r="W35" i="13"/>
  <c r="W32" i="13"/>
  <c r="W33" i="13"/>
  <c r="W34" i="13"/>
  <c r="P162" i="11" l="1"/>
  <c r="Y372" i="13"/>
  <c r="X32" i="13"/>
  <c r="X33" i="13"/>
  <c r="X34" i="13"/>
  <c r="X35" i="13"/>
  <c r="Q162" i="11" l="1"/>
  <c r="Z372" i="13"/>
  <c r="Y34" i="13"/>
  <c r="Y32" i="13"/>
  <c r="Y33" i="13"/>
  <c r="Y35" i="13"/>
  <c r="R162" i="11" l="1"/>
  <c r="AA372" i="13"/>
  <c r="Z32" i="13"/>
  <c r="Z34" i="13"/>
  <c r="Z33" i="13"/>
  <c r="Z35" i="13"/>
  <c r="S162" i="11" l="1"/>
  <c r="AB372" i="13"/>
  <c r="AA33" i="13"/>
  <c r="AA34" i="13"/>
  <c r="AA35" i="13"/>
  <c r="AA32" i="13"/>
  <c r="AH74" i="11"/>
  <c r="AI74" i="11"/>
  <c r="AE74" i="11"/>
  <c r="T162" i="11" l="1"/>
  <c r="AC372" i="13"/>
  <c r="AB34" i="13"/>
  <c r="AB35" i="13"/>
  <c r="AB32" i="13"/>
  <c r="AB33" i="13"/>
  <c r="AN75" i="11"/>
  <c r="AH75" i="11" s="1"/>
  <c r="U162" i="11" l="1"/>
  <c r="AD372" i="13"/>
  <c r="AC34" i="13"/>
  <c r="AC35" i="13"/>
  <c r="AC32" i="13"/>
  <c r="AC33" i="13"/>
  <c r="V162" i="11" l="1"/>
  <c r="AE372" i="13"/>
  <c r="AD33" i="13"/>
  <c r="AD34" i="13"/>
  <c r="AD35" i="13"/>
  <c r="AD32" i="13"/>
  <c r="W162" i="11" l="1"/>
  <c r="D373" i="13"/>
  <c r="AE33" i="13"/>
  <c r="AE34" i="13"/>
  <c r="AE35" i="13"/>
  <c r="AE32" i="13"/>
  <c r="X162" i="11" l="1"/>
  <c r="E373" i="13"/>
  <c r="D49" i="13"/>
  <c r="D51" i="13"/>
  <c r="D48" i="13"/>
  <c r="D50" i="13"/>
  <c r="Y162" i="11" l="1"/>
  <c r="F373" i="13"/>
  <c r="E48" i="13"/>
  <c r="E49" i="13"/>
  <c r="E51" i="13"/>
  <c r="E50" i="13"/>
  <c r="Z162" i="11" l="1"/>
  <c r="G373" i="13"/>
  <c r="F51" i="13"/>
  <c r="F48" i="13"/>
  <c r="F50" i="13"/>
  <c r="F49" i="13"/>
  <c r="AA162" i="11" l="1"/>
  <c r="H373" i="13"/>
  <c r="G50" i="13"/>
  <c r="G51" i="13"/>
  <c r="G48" i="13"/>
  <c r="G49" i="13"/>
  <c r="AB162" i="11" l="1"/>
  <c r="I373" i="13"/>
  <c r="H50" i="13"/>
  <c r="H48" i="13"/>
  <c r="H51" i="13"/>
  <c r="H49" i="13"/>
  <c r="AC162" i="11" l="1"/>
  <c r="J373" i="13"/>
  <c r="I48" i="13"/>
  <c r="I50" i="13"/>
  <c r="I49" i="13"/>
  <c r="I51" i="13"/>
  <c r="AD162" i="11" l="1"/>
  <c r="K373" i="13"/>
  <c r="J48" i="13"/>
  <c r="J50" i="13"/>
  <c r="J49" i="13"/>
  <c r="J51" i="13"/>
  <c r="C163" i="11" l="1"/>
  <c r="L373" i="13"/>
  <c r="K50" i="13"/>
  <c r="K48" i="13"/>
  <c r="K49" i="13"/>
  <c r="K51" i="13"/>
  <c r="D163" i="11" l="1"/>
  <c r="M373" i="13"/>
  <c r="L49" i="13"/>
  <c r="L50" i="13"/>
  <c r="L48" i="13"/>
  <c r="L51" i="13"/>
  <c r="E163" i="11" l="1"/>
  <c r="N373" i="13"/>
  <c r="M49" i="13"/>
  <c r="M50" i="13"/>
  <c r="M48" i="13"/>
  <c r="M51" i="13"/>
  <c r="F163" i="11" l="1"/>
  <c r="O373" i="13"/>
  <c r="N51" i="13"/>
  <c r="N49" i="13"/>
  <c r="N50" i="13"/>
  <c r="N48" i="13"/>
  <c r="G163" i="11" l="1"/>
  <c r="P373" i="13"/>
  <c r="O51" i="13"/>
  <c r="O50" i="13"/>
  <c r="O49" i="13"/>
  <c r="O48" i="13"/>
  <c r="H163" i="11" l="1"/>
  <c r="Q373" i="13"/>
  <c r="P49" i="13"/>
  <c r="P51" i="13"/>
  <c r="P48" i="13"/>
  <c r="P50" i="13"/>
  <c r="I163" i="11" l="1"/>
  <c r="R373" i="13"/>
  <c r="Q48" i="13"/>
  <c r="Q49" i="13"/>
  <c r="Q51" i="13"/>
  <c r="Q50" i="13"/>
  <c r="J163" i="11" l="1"/>
  <c r="S373" i="13"/>
  <c r="R51" i="13"/>
  <c r="R48" i="13"/>
  <c r="R49" i="13"/>
  <c r="R50" i="13"/>
  <c r="K163" i="11" l="1"/>
  <c r="T373" i="13"/>
  <c r="S50" i="13"/>
  <c r="S51" i="13"/>
  <c r="S48" i="13"/>
  <c r="S49" i="13"/>
  <c r="L163" i="11" l="1"/>
  <c r="U373" i="13"/>
  <c r="T50" i="13"/>
  <c r="T49" i="13"/>
  <c r="T51" i="13"/>
  <c r="T48" i="13"/>
  <c r="M163" i="11" l="1"/>
  <c r="V373" i="13"/>
  <c r="U48" i="13"/>
  <c r="U50" i="13"/>
  <c r="U49" i="13"/>
  <c r="U51" i="13"/>
  <c r="N163" i="11" l="1"/>
  <c r="W373" i="13"/>
  <c r="V48" i="13"/>
  <c r="V49" i="13"/>
  <c r="V51" i="13"/>
  <c r="V50" i="13"/>
  <c r="O163" i="11" l="1"/>
  <c r="X373" i="13"/>
  <c r="W50" i="13"/>
  <c r="W51" i="13"/>
  <c r="W48" i="13"/>
  <c r="W49" i="13"/>
  <c r="P163" i="11" l="1"/>
  <c r="Y373" i="13"/>
  <c r="X49" i="13"/>
  <c r="X50" i="13"/>
  <c r="X51" i="13"/>
  <c r="X48" i="13"/>
  <c r="Q163" i="11" l="1"/>
  <c r="Z373" i="13"/>
  <c r="Y49" i="13"/>
  <c r="Y48" i="13"/>
  <c r="Y50" i="13"/>
  <c r="Y51" i="13"/>
  <c r="R163" i="11" l="1"/>
  <c r="AA373" i="13"/>
  <c r="Z51" i="13"/>
  <c r="Z49" i="13"/>
  <c r="Z48" i="13"/>
  <c r="Z50" i="13"/>
  <c r="S163" i="11" l="1"/>
  <c r="AB373" i="13"/>
  <c r="AA51" i="13"/>
  <c r="AA48" i="13"/>
  <c r="AA50" i="13"/>
  <c r="AA49" i="13"/>
  <c r="AI80" i="11"/>
  <c r="AF80" i="11"/>
  <c r="AH80" i="11"/>
  <c r="T163" i="11" l="1"/>
  <c r="AC373" i="13"/>
  <c r="AB49" i="13"/>
  <c r="AB51" i="13"/>
  <c r="AB48" i="13"/>
  <c r="AB50" i="13"/>
  <c r="AN81" i="11"/>
  <c r="AH81" i="11" s="1"/>
  <c r="U163" i="11" l="1"/>
  <c r="AD373" i="13"/>
  <c r="AC48" i="13"/>
  <c r="AC49" i="13"/>
  <c r="AC50" i="13"/>
  <c r="AC51" i="13"/>
  <c r="V163" i="11" l="1"/>
  <c r="AE373" i="13"/>
  <c r="AD51" i="13"/>
  <c r="AD48" i="13"/>
  <c r="AD50" i="13"/>
  <c r="AD49" i="13"/>
  <c r="W163" i="11" l="1"/>
  <c r="D374" i="13"/>
  <c r="AE50" i="13"/>
  <c r="AE51" i="13"/>
  <c r="AE48" i="13"/>
  <c r="AE49" i="13"/>
  <c r="X163" i="11" l="1"/>
  <c r="E374" i="13"/>
  <c r="D66" i="13"/>
  <c r="D67" i="13"/>
  <c r="D64" i="13"/>
  <c r="D65" i="13"/>
  <c r="Y163" i="11" l="1"/>
  <c r="F374" i="13"/>
  <c r="E67" i="13"/>
  <c r="E66" i="13"/>
  <c r="E64" i="13"/>
  <c r="E65" i="13"/>
  <c r="Z163" i="11" l="1"/>
  <c r="G374" i="13"/>
  <c r="F64" i="13"/>
  <c r="F66" i="13"/>
  <c r="F67" i="13"/>
  <c r="F65" i="13"/>
  <c r="AA163" i="11" l="1"/>
  <c r="H374" i="13"/>
  <c r="G64" i="13"/>
  <c r="G67" i="13"/>
  <c r="G66" i="13"/>
  <c r="G65" i="13"/>
  <c r="AB163" i="11" l="1"/>
  <c r="I374" i="13"/>
  <c r="H64" i="13"/>
  <c r="H66" i="13"/>
  <c r="H67" i="13"/>
  <c r="H65" i="13"/>
  <c r="AC163" i="11" l="1"/>
  <c r="J374" i="13"/>
  <c r="I65" i="13"/>
  <c r="I66" i="13"/>
  <c r="I64" i="13"/>
  <c r="I67" i="13"/>
  <c r="AD163" i="11" l="1"/>
  <c r="K374" i="13"/>
  <c r="J66" i="13"/>
  <c r="J65" i="13"/>
  <c r="J64" i="13"/>
  <c r="J67" i="13"/>
  <c r="C164" i="11" l="1"/>
  <c r="L374" i="13"/>
  <c r="K67" i="13"/>
  <c r="K65" i="13"/>
  <c r="K66" i="13"/>
  <c r="K64" i="13"/>
  <c r="D164" i="11" l="1"/>
  <c r="M374" i="13"/>
  <c r="L67" i="13"/>
  <c r="L66" i="13"/>
  <c r="L65" i="13"/>
  <c r="L64" i="13"/>
  <c r="D40" i="11" l="1"/>
  <c r="D41" i="11"/>
  <c r="E164" i="11"/>
  <c r="N374" i="13"/>
  <c r="M65" i="13"/>
  <c r="M67" i="13"/>
  <c r="M66" i="13"/>
  <c r="M64" i="13"/>
  <c r="E40" i="11" l="1"/>
  <c r="E41" i="11"/>
  <c r="F164" i="11"/>
  <c r="O374" i="13"/>
  <c r="N64" i="13"/>
  <c r="N65" i="13"/>
  <c r="N67" i="13"/>
  <c r="N66" i="13"/>
  <c r="F41" i="11" l="1"/>
  <c r="F40" i="11"/>
  <c r="G164" i="11"/>
  <c r="P374" i="13"/>
  <c r="O65" i="13"/>
  <c r="O67" i="13"/>
  <c r="O64" i="13"/>
  <c r="O66" i="13"/>
  <c r="G40" i="11" l="1"/>
  <c r="G41" i="11"/>
  <c r="H164" i="11"/>
  <c r="Q374" i="13"/>
  <c r="P66" i="13"/>
  <c r="P67" i="13"/>
  <c r="P64" i="13"/>
  <c r="P65" i="13"/>
  <c r="H40" i="11" l="1"/>
  <c r="H41" i="11"/>
  <c r="I164" i="11"/>
  <c r="R374" i="13"/>
  <c r="Q67" i="13"/>
  <c r="Q66" i="13"/>
  <c r="Q65" i="13"/>
  <c r="Q64" i="13"/>
  <c r="I40" i="11" l="1"/>
  <c r="I41" i="11"/>
  <c r="J164" i="11"/>
  <c r="S374" i="13"/>
  <c r="R64" i="13"/>
  <c r="R66" i="13"/>
  <c r="R65" i="13"/>
  <c r="R67" i="13"/>
  <c r="J41" i="11" l="1"/>
  <c r="J40" i="11"/>
  <c r="K164" i="11"/>
  <c r="T374" i="13"/>
  <c r="S64" i="13"/>
  <c r="S66" i="13"/>
  <c r="S65" i="13"/>
  <c r="S67" i="13"/>
  <c r="K41" i="11" l="1"/>
  <c r="K40" i="11"/>
  <c r="L164" i="11"/>
  <c r="U374" i="13"/>
  <c r="T64" i="13"/>
  <c r="T66" i="13"/>
  <c r="T65" i="13"/>
  <c r="T67" i="13"/>
  <c r="L41" i="11" l="1"/>
  <c r="L40" i="11"/>
  <c r="M164" i="11"/>
  <c r="V374" i="13"/>
  <c r="U65" i="13"/>
  <c r="U66" i="13"/>
  <c r="U64" i="13"/>
  <c r="U67" i="13"/>
  <c r="M41" i="11" l="1"/>
  <c r="M40" i="11"/>
  <c r="N164" i="11"/>
  <c r="W374" i="13"/>
  <c r="V66" i="13"/>
  <c r="V65" i="13"/>
  <c r="V64" i="13"/>
  <c r="V67" i="13"/>
  <c r="N41" i="11" l="1"/>
  <c r="N40" i="11"/>
  <c r="O164" i="11"/>
  <c r="X374" i="13"/>
  <c r="W67" i="13"/>
  <c r="W65" i="13"/>
  <c r="W66" i="13"/>
  <c r="W64" i="13"/>
  <c r="O41" i="11" l="1"/>
  <c r="O40" i="11"/>
  <c r="P164" i="11"/>
  <c r="Y374" i="13"/>
  <c r="X67" i="13"/>
  <c r="X65" i="13"/>
  <c r="X64" i="13"/>
  <c r="X66" i="13"/>
  <c r="P41" i="11" l="1"/>
  <c r="P40" i="11"/>
  <c r="Q164" i="11"/>
  <c r="Z374" i="13"/>
  <c r="Y65" i="13"/>
  <c r="Y67" i="13"/>
  <c r="Y64" i="13"/>
  <c r="Y66" i="13"/>
  <c r="Q41" i="11" l="1"/>
  <c r="Q40" i="11"/>
  <c r="R164" i="11"/>
  <c r="AA374" i="13"/>
  <c r="Z64" i="13"/>
  <c r="Z65" i="13"/>
  <c r="Z67" i="13"/>
  <c r="Z66" i="13"/>
  <c r="R40" i="11" l="1"/>
  <c r="R41" i="11"/>
  <c r="S164" i="11"/>
  <c r="AB374" i="13"/>
  <c r="AA65" i="13"/>
  <c r="AA67" i="13"/>
  <c r="AA64" i="13"/>
  <c r="AA66" i="13"/>
  <c r="AE86" i="11"/>
  <c r="AH86" i="11"/>
  <c r="AI86" i="11"/>
  <c r="S40" i="11" l="1"/>
  <c r="S41" i="11"/>
  <c r="T164" i="11"/>
  <c r="AC374" i="13"/>
  <c r="AB66" i="13"/>
  <c r="AB67" i="13"/>
  <c r="AB64" i="13"/>
  <c r="AB65" i="13"/>
  <c r="AN87" i="11"/>
  <c r="AH87" i="11" s="1"/>
  <c r="T40" i="11" l="1"/>
  <c r="T41" i="11"/>
  <c r="U164" i="11"/>
  <c r="AD374" i="13"/>
  <c r="AC67" i="13"/>
  <c r="AC66" i="13"/>
  <c r="AC64" i="13"/>
  <c r="AC65" i="13"/>
  <c r="U40" i="11" l="1"/>
  <c r="U41" i="11"/>
  <c r="V164" i="11"/>
  <c r="AE374" i="13"/>
  <c r="AD64" i="13"/>
  <c r="AD66" i="13"/>
  <c r="AD67" i="13"/>
  <c r="AD65" i="13"/>
  <c r="V41" i="11" l="1"/>
  <c r="V40" i="11"/>
  <c r="W164" i="11"/>
  <c r="D375" i="13"/>
  <c r="AE64" i="13"/>
  <c r="AE67" i="13"/>
  <c r="AE66" i="13"/>
  <c r="AE65" i="13"/>
  <c r="W41" i="11" l="1"/>
  <c r="W40" i="11"/>
  <c r="X164" i="11"/>
  <c r="E375" i="13"/>
  <c r="D83" i="13"/>
  <c r="D82" i="13"/>
  <c r="D80" i="13"/>
  <c r="D81" i="13"/>
  <c r="X41" i="11" l="1"/>
  <c r="X40" i="11"/>
  <c r="Y164" i="11"/>
  <c r="E80" i="13"/>
  <c r="E81" i="13"/>
  <c r="E82" i="13"/>
  <c r="F375" i="13"/>
  <c r="E83" i="13"/>
  <c r="Y41" i="11" l="1"/>
  <c r="Y40" i="11"/>
  <c r="Z164" i="11"/>
  <c r="F80" i="13"/>
  <c r="F81" i="13"/>
  <c r="F82" i="13"/>
  <c r="G375" i="13"/>
  <c r="F83" i="13"/>
  <c r="Z40" i="11" l="1"/>
  <c r="Z41" i="11"/>
  <c r="AA164" i="11"/>
  <c r="G82" i="13"/>
  <c r="G80" i="13"/>
  <c r="G81" i="13"/>
  <c r="H375" i="13"/>
  <c r="G83" i="13"/>
  <c r="AA41" i="11" l="1"/>
  <c r="AA40" i="11"/>
  <c r="AB164" i="11"/>
  <c r="H82" i="13"/>
  <c r="H80" i="13"/>
  <c r="H81" i="13"/>
  <c r="I375" i="13"/>
  <c r="H83" i="13"/>
  <c r="AB40" i="11" l="1"/>
  <c r="AB41" i="11"/>
  <c r="AC164" i="11"/>
  <c r="I82" i="13"/>
  <c r="I80" i="13"/>
  <c r="I81" i="13"/>
  <c r="J375" i="13"/>
  <c r="I83" i="13"/>
  <c r="AC41" i="11" l="1"/>
  <c r="AC40" i="11"/>
  <c r="AD164" i="11"/>
  <c r="J82" i="13"/>
  <c r="J80" i="13"/>
  <c r="J81" i="13"/>
  <c r="K375" i="13"/>
  <c r="J83" i="13"/>
  <c r="AD41" i="11" l="1"/>
  <c r="AD40" i="11"/>
  <c r="C165" i="11"/>
  <c r="K80" i="13"/>
  <c r="K82" i="13"/>
  <c r="K81" i="13"/>
  <c r="L375" i="13"/>
  <c r="K83" i="13"/>
  <c r="D165" i="11" l="1"/>
  <c r="L80" i="13"/>
  <c r="L82" i="13"/>
  <c r="L81" i="13"/>
  <c r="M375" i="13"/>
  <c r="L83" i="13"/>
  <c r="D47" i="11" l="1"/>
  <c r="D46" i="11"/>
  <c r="E165" i="11"/>
  <c r="M81" i="13"/>
  <c r="M80" i="13"/>
  <c r="M82" i="13"/>
  <c r="N375" i="13"/>
  <c r="M83" i="13"/>
  <c r="E47" i="11" l="1"/>
  <c r="E46" i="11"/>
  <c r="F165" i="11"/>
  <c r="N81" i="13"/>
  <c r="N80" i="13"/>
  <c r="N82" i="13"/>
  <c r="O375" i="13"/>
  <c r="N83" i="13"/>
  <c r="F46" i="11" l="1"/>
  <c r="F47" i="11"/>
  <c r="G165" i="11"/>
  <c r="O81" i="13"/>
  <c r="O80" i="13"/>
  <c r="O82" i="13"/>
  <c r="P375" i="13"/>
  <c r="O83" i="13"/>
  <c r="G47" i="11" l="1"/>
  <c r="G46" i="11"/>
  <c r="H165" i="11"/>
  <c r="P82" i="13"/>
  <c r="P81" i="13"/>
  <c r="P80" i="13"/>
  <c r="Q375" i="13"/>
  <c r="P83" i="13"/>
  <c r="H47" i="11" l="1"/>
  <c r="H46" i="11"/>
  <c r="I165" i="11"/>
  <c r="Q82" i="13"/>
  <c r="Q81" i="13"/>
  <c r="Q80" i="13"/>
  <c r="R375" i="13"/>
  <c r="Q83" i="13"/>
  <c r="I47" i="11" l="1"/>
  <c r="I46" i="11"/>
  <c r="J165" i="11"/>
  <c r="R82" i="13"/>
  <c r="R81" i="13"/>
  <c r="R80" i="13"/>
  <c r="S375" i="13"/>
  <c r="R83" i="13"/>
  <c r="J47" i="11" l="1"/>
  <c r="J46" i="11"/>
  <c r="K165" i="11"/>
  <c r="S82" i="13"/>
  <c r="S81" i="13"/>
  <c r="S80" i="13"/>
  <c r="T375" i="13"/>
  <c r="S83" i="13"/>
  <c r="K46" i="11" l="1"/>
  <c r="K47" i="11"/>
  <c r="L165" i="11"/>
  <c r="T82" i="13"/>
  <c r="T81" i="13"/>
  <c r="T80" i="13"/>
  <c r="U375" i="13"/>
  <c r="T83" i="13"/>
  <c r="L46" i="11" l="1"/>
  <c r="L47" i="11"/>
  <c r="M165" i="11"/>
  <c r="U82" i="13"/>
  <c r="U81" i="13"/>
  <c r="U80" i="13"/>
  <c r="V375" i="13"/>
  <c r="U83" i="13"/>
  <c r="M46" i="11" l="1"/>
  <c r="M47" i="11"/>
  <c r="N165" i="11"/>
  <c r="V80" i="13"/>
  <c r="V82" i="13"/>
  <c r="V81" i="13"/>
  <c r="W375" i="13"/>
  <c r="V83" i="13"/>
  <c r="N46" i="11" l="1"/>
  <c r="N47" i="11"/>
  <c r="O165" i="11"/>
  <c r="W80" i="13"/>
  <c r="W82" i="13"/>
  <c r="W81" i="13"/>
  <c r="X375" i="13"/>
  <c r="W83" i="13"/>
  <c r="O46" i="11" l="1"/>
  <c r="O47" i="11"/>
  <c r="P165" i="11"/>
  <c r="X80" i="13"/>
  <c r="X82" i="13"/>
  <c r="X81" i="13"/>
  <c r="Y375" i="13"/>
  <c r="X83" i="13"/>
  <c r="P47" i="11" l="1"/>
  <c r="P46" i="11"/>
  <c r="Q165" i="11"/>
  <c r="Y81" i="13"/>
  <c r="Y80" i="13"/>
  <c r="Y82" i="13"/>
  <c r="Z375" i="13"/>
  <c r="Y83" i="13"/>
  <c r="Q47" i="11" l="1"/>
  <c r="Q46" i="11"/>
  <c r="R165" i="11"/>
  <c r="Z81" i="13"/>
  <c r="Z80" i="13"/>
  <c r="Z82" i="13"/>
  <c r="AA375" i="13"/>
  <c r="Z83" i="13"/>
  <c r="R47" i="11" l="1"/>
  <c r="R46" i="11"/>
  <c r="S165" i="11"/>
  <c r="AA81" i="13"/>
  <c r="AA80" i="13"/>
  <c r="AA82" i="13"/>
  <c r="AB375" i="13"/>
  <c r="AA83" i="13"/>
  <c r="AI92" i="11"/>
  <c r="AE92" i="11"/>
  <c r="AH92" i="11"/>
  <c r="S47" i="11" l="1"/>
  <c r="S46" i="11"/>
  <c r="T165" i="11"/>
  <c r="AB82" i="13"/>
  <c r="AB81" i="13"/>
  <c r="AB80" i="13"/>
  <c r="AC375" i="13"/>
  <c r="AB83" i="13"/>
  <c r="AN93" i="11"/>
  <c r="AH93" i="11" s="1"/>
  <c r="T46" i="11" l="1"/>
  <c r="T47" i="11"/>
  <c r="U165" i="11"/>
  <c r="AC82" i="13"/>
  <c r="AC81" i="13"/>
  <c r="AC80" i="13"/>
  <c r="AD375" i="13"/>
  <c r="AC83" i="13"/>
  <c r="U47" i="11" l="1"/>
  <c r="U46" i="11"/>
  <c r="V165" i="11"/>
  <c r="AD82" i="13"/>
  <c r="AD81" i="13"/>
  <c r="AD80" i="13"/>
  <c r="AE375" i="13"/>
  <c r="AD83" i="13"/>
  <c r="V46" i="11" l="1"/>
  <c r="V47" i="11"/>
  <c r="W165" i="11"/>
  <c r="AE82" i="13"/>
  <c r="AE81" i="13"/>
  <c r="AE80" i="13"/>
  <c r="D376" i="13"/>
  <c r="AE83" i="13"/>
  <c r="W46" i="11" l="1"/>
  <c r="W47" i="11"/>
  <c r="X165" i="11"/>
  <c r="E376" i="13"/>
  <c r="D98" i="13"/>
  <c r="D97" i="13"/>
  <c r="D99" i="13"/>
  <c r="D96" i="13"/>
  <c r="X46" i="11" l="1"/>
  <c r="X47" i="11"/>
  <c r="Y165" i="11"/>
  <c r="E96" i="13"/>
  <c r="E97" i="13"/>
  <c r="F376" i="13"/>
  <c r="E98" i="13"/>
  <c r="E99" i="13"/>
  <c r="Y46" i="11" l="1"/>
  <c r="Y47" i="11"/>
  <c r="Z165" i="11"/>
  <c r="F96" i="13"/>
  <c r="F97" i="13"/>
  <c r="G376" i="13"/>
  <c r="F99" i="13"/>
  <c r="F98" i="13"/>
  <c r="Z46" i="11" l="1"/>
  <c r="Z47" i="11"/>
  <c r="AA165" i="11"/>
  <c r="G97" i="13"/>
  <c r="G96" i="13"/>
  <c r="H376" i="13"/>
  <c r="G99" i="13"/>
  <c r="G98" i="13"/>
  <c r="AA46" i="11" l="1"/>
  <c r="AA47" i="11"/>
  <c r="AB165" i="11"/>
  <c r="H97" i="13"/>
  <c r="H96" i="13"/>
  <c r="I376" i="13"/>
  <c r="H98" i="13"/>
  <c r="H99" i="13"/>
  <c r="AB47" i="11" l="1"/>
  <c r="AB46" i="11"/>
  <c r="AC165" i="11"/>
  <c r="I97" i="13"/>
  <c r="I96" i="13"/>
  <c r="J376" i="13"/>
  <c r="I99" i="13"/>
  <c r="I98" i="13"/>
  <c r="AC47" i="11" l="1"/>
  <c r="AC46" i="11"/>
  <c r="AD165" i="11"/>
  <c r="J96" i="13"/>
  <c r="J97" i="13"/>
  <c r="K376" i="13"/>
  <c r="J99" i="13"/>
  <c r="J98" i="13"/>
  <c r="AD47" i="11" l="1"/>
  <c r="AD46" i="11"/>
  <c r="C166" i="11"/>
  <c r="K96" i="13"/>
  <c r="K97" i="13"/>
  <c r="L376" i="13"/>
  <c r="K99" i="13"/>
  <c r="K98" i="13"/>
  <c r="D166" i="11" l="1"/>
  <c r="L96" i="13"/>
  <c r="L97" i="13"/>
  <c r="M376" i="13"/>
  <c r="L99" i="13"/>
  <c r="L98" i="13"/>
  <c r="D52" i="11" l="1"/>
  <c r="D53" i="11"/>
  <c r="E166" i="11"/>
  <c r="M96" i="13"/>
  <c r="M97" i="13"/>
  <c r="N376" i="13"/>
  <c r="M99" i="13"/>
  <c r="M98" i="13"/>
  <c r="E53" i="11" l="1"/>
  <c r="E52" i="11"/>
  <c r="F166" i="11"/>
  <c r="N96" i="13"/>
  <c r="N97" i="13"/>
  <c r="O376" i="13"/>
  <c r="N98" i="13"/>
  <c r="N99" i="13"/>
  <c r="F53" i="11" l="1"/>
  <c r="F52" i="11"/>
  <c r="G166" i="11"/>
  <c r="O96" i="13"/>
  <c r="O97" i="13"/>
  <c r="P376" i="13"/>
  <c r="O98" i="13"/>
  <c r="O99" i="13"/>
  <c r="G52" i="11" l="1"/>
  <c r="G53" i="11"/>
  <c r="H166" i="11"/>
  <c r="P96" i="13"/>
  <c r="P97" i="13"/>
  <c r="Q376" i="13"/>
  <c r="P98" i="13"/>
  <c r="P99" i="13"/>
  <c r="H53" i="11" l="1"/>
  <c r="H52" i="11"/>
  <c r="I166" i="11"/>
  <c r="Q96" i="13"/>
  <c r="Q97" i="13"/>
  <c r="R376" i="13"/>
  <c r="Q98" i="13"/>
  <c r="Q99" i="13"/>
  <c r="I53" i="11" l="1"/>
  <c r="I52" i="11"/>
  <c r="J166" i="11"/>
  <c r="R96" i="13"/>
  <c r="R97" i="13"/>
  <c r="S376" i="13"/>
  <c r="R99" i="13"/>
  <c r="R98" i="13"/>
  <c r="J53" i="11" l="1"/>
  <c r="J52" i="11"/>
  <c r="K166" i="11"/>
  <c r="S97" i="13"/>
  <c r="S96" i="13"/>
  <c r="T376" i="13"/>
  <c r="S99" i="13"/>
  <c r="S98" i="13"/>
  <c r="K53" i="11" l="1"/>
  <c r="K52" i="11"/>
  <c r="L166" i="11"/>
  <c r="T97" i="13"/>
  <c r="T96" i="13"/>
  <c r="U376" i="13"/>
  <c r="T98" i="13"/>
  <c r="T99" i="13"/>
  <c r="L53" i="11" l="1"/>
  <c r="L52" i="11"/>
  <c r="M166" i="11"/>
  <c r="U97" i="13"/>
  <c r="U96" i="13"/>
  <c r="V376" i="13"/>
  <c r="U99" i="13"/>
  <c r="U98" i="13"/>
  <c r="M53" i="11" l="1"/>
  <c r="M52" i="11"/>
  <c r="N166" i="11"/>
  <c r="V96" i="13"/>
  <c r="V97" i="13"/>
  <c r="W376" i="13"/>
  <c r="V99" i="13"/>
  <c r="V98" i="13"/>
  <c r="N52" i="11" l="1"/>
  <c r="N53" i="11"/>
  <c r="O166" i="11"/>
  <c r="W96" i="13"/>
  <c r="W97" i="13"/>
  <c r="X376" i="13"/>
  <c r="W99" i="13"/>
  <c r="W98" i="13"/>
  <c r="O52" i="11" l="1"/>
  <c r="O53" i="11"/>
  <c r="P166" i="11"/>
  <c r="X96" i="13"/>
  <c r="X97" i="13"/>
  <c r="Y376" i="13"/>
  <c r="X99" i="13"/>
  <c r="X98" i="13"/>
  <c r="P53" i="11" l="1"/>
  <c r="P52" i="11"/>
  <c r="Q166" i="11"/>
  <c r="Y96" i="13"/>
  <c r="Y97" i="13"/>
  <c r="Z376" i="13"/>
  <c r="Y99" i="13"/>
  <c r="Y98" i="13"/>
  <c r="Q53" i="11" l="1"/>
  <c r="Q52" i="11"/>
  <c r="R166" i="11"/>
  <c r="Z96" i="13"/>
  <c r="Z97" i="13"/>
  <c r="AA376" i="13"/>
  <c r="Z98" i="13"/>
  <c r="Z99" i="13"/>
  <c r="R53" i="11" l="1"/>
  <c r="R52" i="11"/>
  <c r="S166" i="11"/>
  <c r="AA96" i="13"/>
  <c r="AA97" i="13"/>
  <c r="AB376" i="13"/>
  <c r="AA98" i="13"/>
  <c r="AA99" i="13"/>
  <c r="AE98" i="11"/>
  <c r="AI98" i="11"/>
  <c r="AH98" i="11"/>
  <c r="S52" i="11" l="1"/>
  <c r="S53" i="11"/>
  <c r="T166" i="11"/>
  <c r="AB96" i="13"/>
  <c r="AB97" i="13"/>
  <c r="AC376" i="13"/>
  <c r="AB98" i="13"/>
  <c r="AB99" i="13"/>
  <c r="AN99" i="11"/>
  <c r="AH99" i="11" s="1"/>
  <c r="T53" i="11" l="1"/>
  <c r="T52" i="11"/>
  <c r="U166" i="11"/>
  <c r="AC96" i="13"/>
  <c r="AC97" i="13"/>
  <c r="AD376" i="13"/>
  <c r="AC98" i="13"/>
  <c r="AC99" i="13"/>
  <c r="U53" i="11" l="1"/>
  <c r="U52" i="11"/>
  <c r="V166" i="11"/>
  <c r="AD96" i="13"/>
  <c r="AD97" i="13"/>
  <c r="AE376" i="13"/>
  <c r="AD99" i="13"/>
  <c r="AD98" i="13"/>
  <c r="V53" i="11" l="1"/>
  <c r="V52" i="11"/>
  <c r="W166" i="11"/>
  <c r="AE97" i="13"/>
  <c r="AE96" i="13"/>
  <c r="D377" i="13"/>
  <c r="AE99" i="13"/>
  <c r="AE98" i="13"/>
  <c r="W53" i="11" l="1"/>
  <c r="W52" i="11"/>
  <c r="X166" i="11"/>
  <c r="E377" i="13"/>
  <c r="D115" i="13"/>
  <c r="D112" i="13"/>
  <c r="D114" i="13"/>
  <c r="D113" i="13"/>
  <c r="X53" i="11" l="1"/>
  <c r="X52" i="11"/>
  <c r="Y166" i="11"/>
  <c r="E112" i="13"/>
  <c r="E113" i="13"/>
  <c r="F377" i="13"/>
  <c r="E114" i="13"/>
  <c r="E115" i="13"/>
  <c r="Y52" i="11" l="1"/>
  <c r="Y53" i="11"/>
  <c r="Z166" i="11"/>
  <c r="F112" i="13"/>
  <c r="F113" i="13"/>
  <c r="G377" i="13"/>
  <c r="F114" i="13"/>
  <c r="F115" i="13"/>
  <c r="Z52" i="11" l="1"/>
  <c r="Z53" i="11"/>
  <c r="AA166" i="11"/>
  <c r="G112" i="13"/>
  <c r="G113" i="13"/>
  <c r="H377" i="13"/>
  <c r="G114" i="13"/>
  <c r="G115" i="13"/>
  <c r="AA52" i="11" l="1"/>
  <c r="AA53" i="11"/>
  <c r="AB166" i="11"/>
  <c r="H112" i="13"/>
  <c r="H113" i="13"/>
  <c r="I377" i="13"/>
  <c r="H114" i="13"/>
  <c r="H115" i="13"/>
  <c r="AB53" i="11" l="1"/>
  <c r="AB52" i="11"/>
  <c r="AC166" i="11"/>
  <c r="I112" i="13"/>
  <c r="I113" i="13"/>
  <c r="J377" i="13"/>
  <c r="I114" i="13"/>
  <c r="I115" i="13"/>
  <c r="AC53" i="11" l="1"/>
  <c r="AC52" i="11"/>
  <c r="AD166" i="11"/>
  <c r="J112" i="13"/>
  <c r="J113" i="13"/>
  <c r="K377" i="13"/>
  <c r="J115" i="13"/>
  <c r="J114" i="13"/>
  <c r="AD53" i="11" l="1"/>
  <c r="AD52" i="11"/>
  <c r="C167" i="11"/>
  <c r="K112" i="13"/>
  <c r="K113" i="13"/>
  <c r="L377" i="13"/>
  <c r="K115" i="13"/>
  <c r="K114" i="13"/>
  <c r="D167" i="11" l="1"/>
  <c r="L112" i="13"/>
  <c r="L113" i="13"/>
  <c r="M377" i="13"/>
  <c r="L115" i="13"/>
  <c r="L114" i="13"/>
  <c r="D59" i="11" l="1"/>
  <c r="D58" i="11"/>
  <c r="E167" i="11"/>
  <c r="M113" i="13"/>
  <c r="M112" i="13"/>
  <c r="N377" i="13"/>
  <c r="M115" i="13"/>
  <c r="M114" i="13"/>
  <c r="E59" i="11" l="1"/>
  <c r="E58" i="11"/>
  <c r="F167" i="11"/>
  <c r="N113" i="13"/>
  <c r="N112" i="13"/>
  <c r="O377" i="13"/>
  <c r="N115" i="13"/>
  <c r="N114" i="13"/>
  <c r="F59" i="11" l="1"/>
  <c r="F58" i="11"/>
  <c r="G167" i="11"/>
  <c r="O112" i="13"/>
  <c r="O113" i="13"/>
  <c r="P377" i="13"/>
  <c r="O115" i="13"/>
  <c r="O114" i="13"/>
  <c r="G59" i="11" l="1"/>
  <c r="G58" i="11"/>
  <c r="H167" i="11"/>
  <c r="P112" i="13"/>
  <c r="P113" i="13"/>
  <c r="Q377" i="13"/>
  <c r="P115" i="13"/>
  <c r="P114" i="13"/>
  <c r="H59" i="11" l="1"/>
  <c r="H58" i="11"/>
  <c r="I167" i="11"/>
  <c r="Q112" i="13"/>
  <c r="Q113" i="13"/>
  <c r="R377" i="13"/>
  <c r="Q114" i="13"/>
  <c r="Q115" i="13"/>
  <c r="I58" i="11" l="1"/>
  <c r="I59" i="11"/>
  <c r="J167" i="11"/>
  <c r="R112" i="13"/>
  <c r="R113" i="13"/>
  <c r="S377" i="13"/>
  <c r="R114" i="13"/>
  <c r="R115" i="13"/>
  <c r="J59" i="11" l="1"/>
  <c r="J58" i="11"/>
  <c r="K167" i="11"/>
  <c r="T377" i="13"/>
  <c r="K58" i="11" l="1"/>
  <c r="K59" i="11"/>
  <c r="L167" i="11"/>
  <c r="U377" i="13"/>
  <c r="L59" i="11" l="1"/>
  <c r="L58" i="11"/>
  <c r="M167" i="11"/>
  <c r="V377" i="13"/>
  <c r="M58" i="11" l="1"/>
  <c r="M59" i="11"/>
  <c r="N167" i="11"/>
  <c r="W377" i="13"/>
  <c r="N59" i="11" l="1"/>
  <c r="N58" i="11"/>
  <c r="O167" i="11"/>
  <c r="X377" i="13"/>
  <c r="O59" i="11" l="1"/>
  <c r="O58" i="11"/>
  <c r="P167" i="11"/>
  <c r="Y377" i="13"/>
  <c r="P59" i="11" l="1"/>
  <c r="P58" i="11"/>
  <c r="Q167" i="11"/>
  <c r="Z377" i="13"/>
  <c r="Q59" i="11" l="1"/>
  <c r="Q58" i="11"/>
  <c r="R167" i="11"/>
  <c r="AA377" i="13"/>
  <c r="R58" i="11" l="1"/>
  <c r="R59" i="11"/>
  <c r="S167" i="11"/>
  <c r="AB377" i="13"/>
  <c r="AH104" i="11"/>
  <c r="AF104" i="11"/>
  <c r="AI104" i="11"/>
  <c r="S58" i="11" l="1"/>
  <c r="S59" i="11"/>
  <c r="T167" i="11"/>
  <c r="AC377" i="13"/>
  <c r="AN105" i="11"/>
  <c r="AH105" i="11" s="1"/>
  <c r="T59" i="11" l="1"/>
  <c r="T58" i="11"/>
  <c r="U167" i="11"/>
  <c r="AD377" i="13"/>
  <c r="U58" i="11" l="1"/>
  <c r="U59" i="11"/>
  <c r="V167" i="11"/>
  <c r="AE377" i="13"/>
  <c r="V59" i="11" l="1"/>
  <c r="V58" i="11"/>
  <c r="W167" i="11"/>
  <c r="D378" i="13"/>
  <c r="W58" i="11" l="1"/>
  <c r="W59" i="11"/>
  <c r="X167" i="11"/>
  <c r="E378" i="13"/>
  <c r="X59" i="11" l="1"/>
  <c r="X58" i="11"/>
  <c r="Y167" i="11"/>
  <c r="F378" i="13"/>
  <c r="Y58" i="11" l="1"/>
  <c r="Y59" i="11"/>
  <c r="Z167" i="11"/>
  <c r="G378" i="13"/>
  <c r="Z59" i="11" l="1"/>
  <c r="Z58" i="11"/>
  <c r="AA167" i="11"/>
  <c r="H378" i="13"/>
  <c r="AA59" i="11" l="1"/>
  <c r="AA58" i="11"/>
  <c r="AB167" i="11"/>
  <c r="I378" i="13"/>
  <c r="AB59" i="11" l="1"/>
  <c r="AB58" i="11"/>
  <c r="AC167" i="11"/>
  <c r="AH56" i="11"/>
  <c r="AN57" i="11" s="1"/>
  <c r="AH57" i="11" s="1"/>
  <c r="J378" i="13"/>
  <c r="AC59" i="11" l="1"/>
  <c r="AC58" i="11"/>
  <c r="AD167" i="11"/>
  <c r="K378" i="13"/>
  <c r="AD59" i="11" l="1"/>
  <c r="AD58" i="11"/>
  <c r="C168" i="11"/>
  <c r="L378" i="13"/>
  <c r="D168" i="11" l="1"/>
  <c r="M378" i="13"/>
  <c r="D65" i="11" l="1"/>
  <c r="D64" i="11"/>
  <c r="E168" i="11"/>
  <c r="N378" i="13"/>
  <c r="E65" i="11" l="1"/>
  <c r="E64" i="11"/>
  <c r="F168" i="11"/>
  <c r="O378" i="13"/>
  <c r="F65" i="11" l="1"/>
  <c r="F64" i="11"/>
  <c r="G168" i="11"/>
  <c r="P378" i="13"/>
  <c r="G65" i="11" l="1"/>
  <c r="G64" i="11"/>
  <c r="H168" i="11"/>
  <c r="Q378" i="13"/>
  <c r="H64" i="11" l="1"/>
  <c r="H65" i="11"/>
  <c r="I168" i="11"/>
  <c r="R378" i="13"/>
  <c r="I64" i="11" l="1"/>
  <c r="I65" i="11"/>
  <c r="J168" i="11"/>
  <c r="S378" i="13"/>
  <c r="J65" i="11" l="1"/>
  <c r="J64" i="11"/>
  <c r="K168" i="11"/>
  <c r="T378" i="13"/>
  <c r="K65" i="11" l="1"/>
  <c r="K64" i="11"/>
  <c r="L168" i="11"/>
  <c r="U378" i="13"/>
  <c r="L65" i="11" l="1"/>
  <c r="L64" i="11"/>
  <c r="M168" i="11"/>
  <c r="V378" i="13"/>
  <c r="M64" i="11" l="1"/>
  <c r="M65" i="11"/>
  <c r="N168" i="11"/>
  <c r="W378" i="13"/>
  <c r="N65" i="11" l="1"/>
  <c r="N64" i="11"/>
  <c r="O168" i="11"/>
  <c r="X378" i="13"/>
  <c r="O65" i="11" l="1"/>
  <c r="O64" i="11"/>
  <c r="P168" i="11"/>
  <c r="Y378" i="13"/>
  <c r="P65" i="11" l="1"/>
  <c r="P64" i="11"/>
  <c r="Q168" i="11"/>
  <c r="Z378" i="13"/>
  <c r="Q65" i="11" l="1"/>
  <c r="Q64" i="11"/>
  <c r="R168" i="11"/>
  <c r="AA378" i="13"/>
  <c r="R65" i="11" l="1"/>
  <c r="R64" i="11"/>
  <c r="S168" i="11"/>
  <c r="AB378" i="13"/>
  <c r="AI110" i="11"/>
  <c r="AH110" i="11"/>
  <c r="AE110" i="11"/>
  <c r="S65" i="11" l="1"/>
  <c r="S64" i="11"/>
  <c r="T168" i="11"/>
  <c r="AC378" i="13"/>
  <c r="AN111" i="11"/>
  <c r="AH111" i="11" s="1"/>
  <c r="T64" i="11" l="1"/>
  <c r="T65" i="11"/>
  <c r="U168" i="11"/>
  <c r="AD378" i="13"/>
  <c r="U64" i="11" l="1"/>
  <c r="U65" i="11"/>
  <c r="V168" i="11"/>
  <c r="AE378" i="13"/>
  <c r="V65" i="11" l="1"/>
  <c r="V64" i="11"/>
  <c r="W168" i="11"/>
  <c r="D379" i="13"/>
  <c r="W65" i="11" l="1"/>
  <c r="W64" i="11"/>
  <c r="X168" i="11"/>
  <c r="E379" i="13"/>
  <c r="X65" i="11" l="1"/>
  <c r="X64" i="11"/>
  <c r="Y168" i="11"/>
  <c r="F379" i="13"/>
  <c r="Y64" i="11" l="1"/>
  <c r="Y65" i="11"/>
  <c r="Z168" i="11"/>
  <c r="G379" i="13"/>
  <c r="Z65" i="11" l="1"/>
  <c r="Z64" i="11"/>
  <c r="AA168" i="11"/>
  <c r="AH62" i="11"/>
  <c r="AN63" i="11" s="1"/>
  <c r="AH63" i="11" s="1"/>
  <c r="H379" i="13"/>
  <c r="AA65" i="11" l="1"/>
  <c r="AA64" i="11"/>
  <c r="AB168" i="11"/>
  <c r="I379" i="13"/>
  <c r="AB65" i="11" l="1"/>
  <c r="AB64" i="11"/>
  <c r="AC168" i="11"/>
  <c r="J379" i="13"/>
  <c r="AC65" i="11" l="1"/>
  <c r="AC64" i="11"/>
  <c r="AD168" i="11"/>
  <c r="K379" i="13"/>
  <c r="AD65" i="11" l="1"/>
  <c r="AD64" i="11"/>
  <c r="C169" i="11"/>
  <c r="L379" i="13"/>
  <c r="D169" i="11" l="1"/>
  <c r="M379" i="13"/>
  <c r="D71" i="11" l="1"/>
  <c r="D70" i="11"/>
  <c r="E169" i="11"/>
  <c r="N379" i="13"/>
  <c r="E71" i="11" l="1"/>
  <c r="E70" i="11"/>
  <c r="F169" i="11"/>
  <c r="O379" i="13"/>
  <c r="F71" i="11" l="1"/>
  <c r="F70" i="11"/>
  <c r="G169" i="11"/>
  <c r="P379" i="13"/>
  <c r="G70" i="11" l="1"/>
  <c r="G71" i="11"/>
  <c r="H169" i="11"/>
  <c r="Q379" i="13"/>
  <c r="H71" i="11" l="1"/>
  <c r="H70" i="11"/>
  <c r="I169" i="11"/>
  <c r="R379" i="13"/>
  <c r="I71" i="11" l="1"/>
  <c r="I70" i="11"/>
  <c r="J169" i="11"/>
  <c r="S379" i="13"/>
  <c r="J71" i="11" l="1"/>
  <c r="J70" i="11"/>
  <c r="K169" i="11"/>
  <c r="T379" i="13"/>
  <c r="K71" i="11" l="1"/>
  <c r="K70" i="11"/>
  <c r="L169" i="11"/>
  <c r="U379" i="13"/>
  <c r="L71" i="11" l="1"/>
  <c r="L70" i="11"/>
  <c r="M169" i="11"/>
  <c r="V379" i="13"/>
  <c r="M70" i="11" l="1"/>
  <c r="M71" i="11"/>
  <c r="N169" i="11"/>
  <c r="W379" i="13"/>
  <c r="N70" i="11" l="1"/>
  <c r="N71" i="11"/>
  <c r="O169" i="11"/>
  <c r="X379" i="13"/>
  <c r="O70" i="11" l="1"/>
  <c r="O71" i="11"/>
  <c r="P169" i="11"/>
  <c r="Y379" i="13"/>
  <c r="P71" i="11" l="1"/>
  <c r="P70" i="11"/>
  <c r="Q169" i="11"/>
  <c r="Z379" i="13"/>
  <c r="Q71" i="11" l="1"/>
  <c r="Q70" i="11"/>
  <c r="R169" i="11"/>
  <c r="AA379" i="13"/>
  <c r="R71" i="11" l="1"/>
  <c r="R70" i="11"/>
  <c r="S169" i="11"/>
  <c r="AB379" i="13"/>
  <c r="AI116" i="11"/>
  <c r="AE116" i="11"/>
  <c r="AH116" i="11"/>
  <c r="S70" i="11" l="1"/>
  <c r="S71" i="11"/>
  <c r="T169" i="11"/>
  <c r="AC379" i="13"/>
  <c r="AN117" i="11"/>
  <c r="AH117" i="11" s="1"/>
  <c r="T71" i="11" l="1"/>
  <c r="T70" i="11"/>
  <c r="U169" i="11"/>
  <c r="AD379" i="13"/>
  <c r="U71" i="11" l="1"/>
  <c r="U70" i="11"/>
  <c r="V169" i="11"/>
  <c r="AE379" i="13"/>
  <c r="V71" i="11" l="1"/>
  <c r="V70" i="11"/>
  <c r="W169" i="11"/>
  <c r="D380" i="13"/>
  <c r="W71" i="11" l="1"/>
  <c r="W70" i="11"/>
  <c r="X169" i="11"/>
  <c r="E380" i="13"/>
  <c r="X71" i="11" l="1"/>
  <c r="X70" i="11"/>
  <c r="Y169" i="11"/>
  <c r="F380" i="13"/>
  <c r="Y70" i="11" l="1"/>
  <c r="Y71" i="11"/>
  <c r="Z169" i="11"/>
  <c r="G380" i="13"/>
  <c r="Z70" i="11" l="1"/>
  <c r="Z71" i="11"/>
  <c r="AA169" i="11"/>
  <c r="H380" i="13"/>
  <c r="AA70" i="11" l="1"/>
  <c r="AA71" i="11"/>
  <c r="AB169" i="11"/>
  <c r="I380" i="13"/>
  <c r="AB71" i="11" l="1"/>
  <c r="AB70" i="11"/>
  <c r="AC169" i="11"/>
  <c r="J380" i="13"/>
  <c r="AC71" i="11" l="1"/>
  <c r="AC70" i="11"/>
  <c r="AD169" i="11"/>
  <c r="K380" i="13"/>
  <c r="AD71" i="11" l="1"/>
  <c r="AD70" i="11"/>
  <c r="AE68" i="11"/>
  <c r="AM69" i="11" s="1"/>
  <c r="C170" i="11"/>
  <c r="L380" i="13"/>
  <c r="AE69" i="11" l="1"/>
  <c r="D170" i="11"/>
  <c r="M380" i="13"/>
  <c r="E170" i="11" l="1"/>
  <c r="N380" i="13"/>
  <c r="F170" i="11" l="1"/>
  <c r="O380" i="13"/>
  <c r="G170" i="11" l="1"/>
  <c r="P380" i="13"/>
  <c r="H170" i="11" l="1"/>
  <c r="Q380" i="13"/>
  <c r="I170" i="11" l="1"/>
  <c r="R380" i="13"/>
  <c r="J170" i="11" l="1"/>
  <c r="S380" i="13"/>
  <c r="K170" i="11" l="1"/>
  <c r="T380" i="13"/>
  <c r="L170" i="11" l="1"/>
  <c r="U380" i="13"/>
  <c r="M170" i="11" l="1"/>
  <c r="V380" i="13"/>
  <c r="N170" i="11" l="1"/>
  <c r="W380" i="13"/>
  <c r="O170" i="11" l="1"/>
  <c r="X380" i="13"/>
  <c r="P170" i="11" l="1"/>
  <c r="Y380" i="13"/>
  <c r="Q170" i="11" l="1"/>
  <c r="Z380" i="13"/>
  <c r="R170" i="11" l="1"/>
  <c r="AA380" i="13"/>
  <c r="S170" i="11" l="1"/>
  <c r="AB380" i="13"/>
  <c r="AH122" i="11"/>
  <c r="AI122" i="11"/>
  <c r="AE122" i="11"/>
  <c r="T170" i="11" l="1"/>
  <c r="AC380" i="13"/>
  <c r="AN123" i="11"/>
  <c r="AH123" i="11" s="1"/>
  <c r="U170" i="11" l="1"/>
  <c r="AD380" i="13"/>
  <c r="V170" i="11" l="1"/>
  <c r="AE380" i="13"/>
  <c r="W170" i="11" l="1"/>
  <c r="D381" i="13"/>
  <c r="X170" i="11" l="1"/>
  <c r="E381" i="13"/>
  <c r="Y170" i="11" l="1"/>
  <c r="F381" i="13"/>
  <c r="Z170" i="11" l="1"/>
  <c r="G381" i="13"/>
  <c r="AA170" i="11" l="1"/>
  <c r="H381" i="13"/>
  <c r="AB170" i="11" l="1"/>
  <c r="I381" i="13"/>
  <c r="AC170" i="11" l="1"/>
  <c r="J381" i="13"/>
  <c r="AD170" i="11" l="1"/>
  <c r="K381" i="13"/>
  <c r="C171" i="11" l="1"/>
  <c r="L381" i="13"/>
  <c r="AE75" i="11" l="1"/>
  <c r="D171" i="11"/>
  <c r="M381" i="13"/>
  <c r="E171" i="11" l="1"/>
  <c r="N381" i="13"/>
  <c r="F171" i="11" l="1"/>
  <c r="O381" i="13"/>
  <c r="G171" i="11" l="1"/>
  <c r="P381" i="13"/>
  <c r="H171" i="11" l="1"/>
  <c r="Q381" i="13"/>
  <c r="I171" i="11" l="1"/>
  <c r="R381" i="13"/>
  <c r="J171" i="11" l="1"/>
  <c r="S381" i="13"/>
  <c r="K171" i="11" l="1"/>
  <c r="T381" i="13"/>
  <c r="L171" i="11" l="1"/>
  <c r="U381" i="13"/>
  <c r="M171" i="11" l="1"/>
  <c r="V381" i="13"/>
  <c r="N171" i="11" l="1"/>
  <c r="W381" i="13"/>
  <c r="O171" i="11" l="1"/>
  <c r="X381" i="13"/>
  <c r="P171" i="11" l="1"/>
  <c r="Y381" i="13"/>
  <c r="Q171" i="11" l="1"/>
  <c r="Z381" i="13"/>
  <c r="R171" i="11" l="1"/>
  <c r="AA381" i="13"/>
  <c r="S171" i="11" l="1"/>
  <c r="AB381" i="13"/>
  <c r="AI128" i="11"/>
  <c r="AE128" i="11"/>
  <c r="AH128" i="11"/>
  <c r="X10" i="11" s="1"/>
  <c r="T171" i="11" l="1"/>
  <c r="AC381" i="13"/>
  <c r="AN129" i="11"/>
  <c r="AH129" i="11" s="1"/>
  <c r="X11" i="11"/>
  <c r="X12" i="11" s="1"/>
  <c r="U171" i="11" l="1"/>
  <c r="AD381" i="13"/>
  <c r="V171" i="11" l="1"/>
  <c r="AE381" i="13"/>
  <c r="W171" i="11" l="1"/>
  <c r="D382" i="13"/>
  <c r="X171" i="11" l="1"/>
  <c r="E382" i="13"/>
  <c r="Y171" i="11" l="1"/>
  <c r="F382" i="13"/>
  <c r="Z171" i="11" l="1"/>
  <c r="G382" i="13"/>
  <c r="AA171" i="11" l="1"/>
  <c r="H382" i="13"/>
  <c r="AB171" i="11" l="1"/>
  <c r="I382" i="13"/>
  <c r="AC171" i="11" l="1"/>
  <c r="J382" i="13"/>
  <c r="AD171" i="11" l="1"/>
  <c r="K382" i="13"/>
  <c r="C172" i="11" l="1"/>
  <c r="L382" i="13"/>
  <c r="AM81" i="11" l="1"/>
  <c r="D172" i="11"/>
  <c r="M382" i="13"/>
  <c r="AE81" i="11" l="1"/>
  <c r="E172" i="11"/>
  <c r="N382" i="13"/>
  <c r="F172" i="11" l="1"/>
  <c r="O382" i="13"/>
  <c r="G172" i="11" l="1"/>
  <c r="P382" i="13"/>
  <c r="H172" i="11" l="1"/>
  <c r="Q382" i="13"/>
  <c r="I172" i="11" l="1"/>
  <c r="R382" i="13"/>
  <c r="J172" i="11" l="1"/>
  <c r="S382" i="13"/>
  <c r="K172" i="11" l="1"/>
  <c r="T382" i="13"/>
  <c r="L172" i="11" l="1"/>
  <c r="U382" i="13"/>
  <c r="M172" i="11" l="1"/>
  <c r="V382" i="13"/>
  <c r="N172" i="11" l="1"/>
  <c r="W382" i="13"/>
  <c r="O172" i="11" l="1"/>
  <c r="X382" i="13"/>
  <c r="P172" i="11" l="1"/>
  <c r="Y382" i="13"/>
  <c r="Q172" i="11" l="1"/>
  <c r="Z382" i="13"/>
  <c r="R172" i="11" l="1"/>
  <c r="AA382" i="13"/>
  <c r="S172" i="11" l="1"/>
  <c r="AB382" i="13"/>
  <c r="T172" i="11" l="1"/>
  <c r="AC382" i="13"/>
  <c r="U172" i="11" l="1"/>
  <c r="AD382" i="13"/>
  <c r="V172" i="11" l="1"/>
  <c r="AE382" i="13"/>
  <c r="W172" i="11" l="1"/>
  <c r="D383" i="13"/>
  <c r="X172" i="11" l="1"/>
  <c r="E383" i="13"/>
  <c r="Y172" i="11" l="1"/>
  <c r="F383" i="13"/>
  <c r="Z172" i="11" l="1"/>
  <c r="G383" i="13"/>
  <c r="AA172" i="11" l="1"/>
  <c r="H383" i="13"/>
  <c r="AB172" i="11" l="1"/>
  <c r="I383" i="13"/>
  <c r="AC172" i="11" l="1"/>
  <c r="J383" i="13"/>
  <c r="AD172" i="11" l="1"/>
  <c r="K383" i="13"/>
  <c r="C173" i="11" l="1"/>
  <c r="L383" i="13"/>
  <c r="AM87" i="11" l="1"/>
  <c r="D173" i="11"/>
  <c r="M383" i="13"/>
  <c r="AE87" i="11" l="1"/>
  <c r="E173" i="11"/>
  <c r="N383" i="13"/>
  <c r="F173" i="11" l="1"/>
  <c r="O383" i="13"/>
  <c r="G173" i="11" l="1"/>
  <c r="P383" i="13"/>
  <c r="H173" i="11" l="1"/>
  <c r="Q383" i="13"/>
  <c r="I173" i="11" l="1"/>
  <c r="R383" i="13"/>
  <c r="J173" i="11" l="1"/>
  <c r="S383" i="13"/>
  <c r="K173" i="11" l="1"/>
  <c r="T383" i="13"/>
  <c r="L173" i="11" l="1"/>
  <c r="U383" i="13"/>
  <c r="M173" i="11" l="1"/>
  <c r="V383" i="13"/>
  <c r="N173" i="11" l="1"/>
  <c r="W383" i="13"/>
  <c r="O173" i="11" l="1"/>
  <c r="X383" i="13"/>
  <c r="P173" i="11" l="1"/>
  <c r="Y383" i="13"/>
  <c r="Q173" i="11" l="1"/>
  <c r="Z383" i="13"/>
  <c r="R173" i="11" l="1"/>
  <c r="AA383" i="13"/>
  <c r="S173" i="11" l="1"/>
  <c r="AB383" i="13"/>
  <c r="T173" i="11" l="1"/>
  <c r="AC383" i="13"/>
  <c r="U173" i="11" l="1"/>
  <c r="AD383" i="13"/>
  <c r="V173" i="11" l="1"/>
  <c r="AE383" i="13"/>
  <c r="W173" i="11" l="1"/>
  <c r="D384" i="13"/>
  <c r="X173" i="11" l="1"/>
  <c r="E384" i="13"/>
  <c r="Y173" i="11" l="1"/>
  <c r="F384" i="13"/>
  <c r="Z173" i="11" l="1"/>
  <c r="G384" i="13"/>
  <c r="AA173" i="11" l="1"/>
  <c r="H384" i="13"/>
  <c r="AB173" i="11" l="1"/>
  <c r="I384" i="13"/>
  <c r="AC173" i="11" l="1"/>
  <c r="J384" i="13"/>
  <c r="AD173" i="11" l="1"/>
  <c r="K384" i="13"/>
  <c r="C174" i="11" l="1"/>
  <c r="L384" i="13"/>
  <c r="AM93" i="11" l="1"/>
  <c r="D174" i="11"/>
  <c r="M384" i="13"/>
  <c r="AE93" i="11" l="1"/>
  <c r="E174" i="11"/>
  <c r="N384" i="13"/>
  <c r="F174" i="11" l="1"/>
  <c r="O384" i="13"/>
  <c r="G174" i="11" l="1"/>
  <c r="P384" i="13"/>
  <c r="H174" i="11" l="1"/>
  <c r="Q384" i="13"/>
  <c r="I174" i="11" l="1"/>
  <c r="R384" i="13"/>
  <c r="J174" i="11" l="1"/>
  <c r="S384" i="13"/>
  <c r="K174" i="11" l="1"/>
  <c r="T384" i="13"/>
  <c r="L174" i="11" l="1"/>
  <c r="U384" i="13"/>
  <c r="M174" i="11" l="1"/>
  <c r="V384" i="13"/>
  <c r="N174" i="11" l="1"/>
  <c r="W384" i="13"/>
  <c r="O174" i="11" l="1"/>
  <c r="X384" i="13"/>
  <c r="P174" i="11" l="1"/>
  <c r="Y384" i="13"/>
  <c r="Q174" i="11" l="1"/>
  <c r="Z384" i="13"/>
  <c r="R174" i="11" l="1"/>
  <c r="AA384" i="13"/>
  <c r="S174" i="11" l="1"/>
  <c r="AB384" i="13"/>
  <c r="T174" i="11" l="1"/>
  <c r="AC384" i="13"/>
  <c r="U174" i="11" l="1"/>
  <c r="AD384" i="13"/>
  <c r="V174" i="11" l="1"/>
  <c r="AE384" i="13"/>
  <c r="W174" i="11" l="1"/>
  <c r="D385" i="13"/>
  <c r="X174" i="11" l="1"/>
  <c r="E385" i="13"/>
  <c r="Y174" i="11" l="1"/>
  <c r="F385" i="13"/>
  <c r="Z174" i="11" l="1"/>
  <c r="G385" i="13"/>
  <c r="AA174" i="11" l="1"/>
  <c r="H385" i="13"/>
  <c r="AB174" i="11" l="1"/>
  <c r="I385" i="13"/>
  <c r="AC174" i="11" l="1"/>
  <c r="J385" i="13"/>
  <c r="AD174" i="11" l="1"/>
  <c r="K385" i="13"/>
  <c r="C175" i="11" l="1"/>
  <c r="L385" i="13"/>
  <c r="AM99" i="11" l="1"/>
  <c r="AE99" i="11" s="1"/>
  <c r="D175" i="11"/>
  <c r="M385" i="13"/>
  <c r="E175" i="11" l="1"/>
  <c r="N385" i="13"/>
  <c r="F175" i="11" l="1"/>
  <c r="O385" i="13"/>
  <c r="G175" i="11" l="1"/>
  <c r="P385" i="13"/>
  <c r="H175" i="11" l="1"/>
  <c r="Q385" i="13"/>
  <c r="I175" i="11" l="1"/>
  <c r="R385" i="13"/>
  <c r="J175" i="11" l="1"/>
  <c r="S385" i="13"/>
  <c r="K175" i="11" l="1"/>
  <c r="T385" i="13"/>
  <c r="L175" i="11" l="1"/>
  <c r="U385" i="13"/>
  <c r="M175" i="11" l="1"/>
  <c r="V385" i="13"/>
  <c r="N175" i="11" l="1"/>
  <c r="W385" i="13"/>
  <c r="O175" i="11" l="1"/>
  <c r="X385" i="13"/>
  <c r="P175" i="11" l="1"/>
  <c r="Y385" i="13"/>
  <c r="Q175" i="11" l="1"/>
  <c r="Z385" i="13"/>
  <c r="R175" i="11" l="1"/>
  <c r="AA385" i="13"/>
  <c r="S175" i="11" l="1"/>
  <c r="AB385" i="13"/>
  <c r="T175" i="11" l="1"/>
  <c r="AC385" i="13"/>
  <c r="U175" i="11" l="1"/>
  <c r="AD385" i="13"/>
  <c r="V175" i="11" l="1"/>
  <c r="AE385" i="13"/>
  <c r="W175" i="11" l="1"/>
  <c r="D386" i="13"/>
  <c r="X175" i="11" l="1"/>
  <c r="E386" i="13"/>
  <c r="Y175" i="11" l="1"/>
  <c r="F386" i="13"/>
  <c r="Z175" i="11" l="1"/>
  <c r="G386" i="13"/>
  <c r="AA175" i="11" l="1"/>
  <c r="H386" i="13"/>
  <c r="AB175" i="11" l="1"/>
  <c r="I386" i="13"/>
  <c r="AC175" i="11" l="1"/>
  <c r="J386" i="13"/>
  <c r="AD175" i="11" l="1"/>
  <c r="K386" i="13"/>
  <c r="C176" i="11" l="1"/>
  <c r="L386" i="13"/>
  <c r="AM105" i="11" l="1"/>
  <c r="AE105" i="11" s="1"/>
  <c r="V10" i="11"/>
  <c r="D176" i="11"/>
  <c r="M386" i="13"/>
  <c r="E176" i="11" l="1"/>
  <c r="N386" i="13"/>
  <c r="F176" i="11" l="1"/>
  <c r="O386" i="13"/>
  <c r="G176" i="11" l="1"/>
  <c r="P386" i="13"/>
  <c r="H176" i="11" l="1"/>
  <c r="Q386" i="13"/>
  <c r="I176" i="11" l="1"/>
  <c r="R386" i="13"/>
  <c r="J176" i="11" l="1"/>
  <c r="S386" i="13"/>
  <c r="K176" i="11" l="1"/>
  <c r="T386" i="13"/>
  <c r="L176" i="11" l="1"/>
  <c r="U386" i="13"/>
  <c r="M176" i="11" l="1"/>
  <c r="V386" i="13"/>
  <c r="N176" i="11" l="1"/>
  <c r="W386" i="13"/>
  <c r="O176" i="11" l="1"/>
  <c r="X386" i="13"/>
  <c r="P176" i="11" l="1"/>
  <c r="Y386" i="13"/>
  <c r="Q176" i="11" l="1"/>
  <c r="Z386" i="13"/>
  <c r="R176" i="11" l="1"/>
  <c r="AA386" i="13"/>
  <c r="S176" i="11" l="1"/>
  <c r="AB386" i="13"/>
  <c r="T176" i="11" l="1"/>
  <c r="AC386" i="13"/>
  <c r="U176" i="11" l="1"/>
  <c r="AD386" i="13"/>
  <c r="V176" i="11" l="1"/>
  <c r="AE386" i="13"/>
  <c r="W176" i="11" l="1"/>
  <c r="D387" i="13"/>
  <c r="X176" i="11" l="1"/>
  <c r="E387" i="13"/>
  <c r="Y176" i="11" l="1"/>
  <c r="F387" i="13"/>
  <c r="Z176" i="11" l="1"/>
  <c r="G387" i="13"/>
  <c r="AA176" i="11" l="1"/>
  <c r="H387" i="13"/>
  <c r="AB176" i="11" l="1"/>
  <c r="I387" i="13"/>
  <c r="AC176" i="11" l="1"/>
  <c r="J387" i="13"/>
  <c r="AD176" i="11" l="1"/>
  <c r="K387" i="13"/>
  <c r="C177" i="11" l="1"/>
  <c r="L387" i="13"/>
  <c r="AM111" i="11" l="1"/>
  <c r="AE111" i="11" s="1"/>
  <c r="D177" i="11"/>
  <c r="M387" i="13"/>
  <c r="E177" i="11" l="1"/>
  <c r="N387" i="13"/>
  <c r="F177" i="11" l="1"/>
  <c r="O387" i="13"/>
  <c r="G177" i="11" l="1"/>
  <c r="P387" i="13"/>
  <c r="H177" i="11" l="1"/>
  <c r="Q387" i="13"/>
  <c r="I177" i="11" l="1"/>
  <c r="R387" i="13"/>
  <c r="J177" i="11" l="1"/>
  <c r="S387" i="13"/>
  <c r="K177" i="11" l="1"/>
  <c r="T387" i="13"/>
  <c r="L177" i="11" l="1"/>
  <c r="U387" i="13"/>
  <c r="M177" i="11" l="1"/>
  <c r="V387" i="13"/>
  <c r="N177" i="11" l="1"/>
  <c r="W387" i="13"/>
  <c r="O177" i="11" l="1"/>
  <c r="X387" i="13"/>
  <c r="P177" i="11" l="1"/>
  <c r="Y387" i="13"/>
  <c r="Q177" i="11" l="1"/>
  <c r="Z387" i="13"/>
  <c r="R177" i="11" l="1"/>
  <c r="AA387" i="13"/>
  <c r="S177" i="11" l="1"/>
  <c r="AB387" i="13"/>
  <c r="T177" i="11" l="1"/>
  <c r="AC387" i="13"/>
  <c r="U177" i="11" l="1"/>
  <c r="AD387" i="13"/>
  <c r="V177" i="11" l="1"/>
  <c r="AE387" i="13"/>
  <c r="W177" i="11" l="1"/>
  <c r="D388" i="13"/>
  <c r="X177" i="11" l="1"/>
  <c r="E388" i="13"/>
  <c r="Y177" i="11" l="1"/>
  <c r="F388" i="13"/>
  <c r="Z177" i="11" l="1"/>
  <c r="G388" i="13"/>
  <c r="AA177" i="11" l="1"/>
  <c r="H388" i="13"/>
  <c r="AB177" i="11" l="1"/>
  <c r="I388" i="13"/>
  <c r="AC177" i="11" l="1"/>
  <c r="J388" i="13"/>
  <c r="AD177" i="11" l="1"/>
  <c r="K388" i="13"/>
  <c r="C178" i="11" l="1"/>
  <c r="L388" i="13"/>
  <c r="AM117" i="11" l="1"/>
  <c r="AE117" i="11" s="1"/>
  <c r="D178" i="11"/>
  <c r="M388" i="13"/>
  <c r="E178" i="11" l="1"/>
  <c r="N388" i="13"/>
  <c r="F178" i="11" l="1"/>
  <c r="O388" i="13"/>
  <c r="G178" i="11" l="1"/>
  <c r="P388" i="13"/>
  <c r="H178" i="11" l="1"/>
  <c r="Q388" i="13"/>
  <c r="I178" i="11" l="1"/>
  <c r="R388" i="13"/>
  <c r="J178" i="11" l="1"/>
  <c r="S388" i="13"/>
  <c r="K178" i="11" l="1"/>
  <c r="T388" i="13"/>
  <c r="L178" i="11" l="1"/>
  <c r="U388" i="13"/>
  <c r="M178" i="11" l="1"/>
  <c r="V388" i="13"/>
  <c r="N178" i="11" l="1"/>
  <c r="W388" i="13"/>
  <c r="O178" i="11" l="1"/>
  <c r="X388" i="13"/>
  <c r="P178" i="11" l="1"/>
  <c r="Y388" i="13"/>
  <c r="Q178" i="11" l="1"/>
  <c r="Z388" i="13"/>
  <c r="R178" i="11" l="1"/>
  <c r="AA388" i="13"/>
  <c r="S178" i="11" l="1"/>
  <c r="AB388" i="13"/>
  <c r="T178" i="11" l="1"/>
  <c r="AC388" i="13"/>
  <c r="U178" i="11" l="1"/>
  <c r="AD388" i="13"/>
  <c r="V178" i="11" l="1"/>
  <c r="AE388" i="13"/>
  <c r="W178" i="11" l="1"/>
  <c r="D389" i="13"/>
  <c r="X178" i="11" l="1"/>
  <c r="E389" i="13"/>
  <c r="Y178" i="11" l="1"/>
  <c r="F389" i="13"/>
  <c r="Z178" i="11" l="1"/>
  <c r="G389" i="13"/>
  <c r="AA178" i="11" l="1"/>
  <c r="H389" i="13"/>
  <c r="AB178" i="11" l="1"/>
  <c r="I389" i="13"/>
  <c r="AC178" i="11" l="1"/>
  <c r="J389" i="13"/>
  <c r="AD178" i="11" l="1"/>
  <c r="K389" i="13"/>
  <c r="C179" i="11" l="1"/>
  <c r="L389" i="13"/>
  <c r="AM123" i="11" l="1"/>
  <c r="AE123" i="11" s="1"/>
  <c r="D179" i="11"/>
  <c r="M389" i="13"/>
  <c r="E179" i="11" l="1"/>
  <c r="N389" i="13"/>
  <c r="F179" i="11" l="1"/>
  <c r="O389" i="13"/>
  <c r="G179" i="11" l="1"/>
  <c r="P389" i="13"/>
  <c r="H179" i="11" l="1"/>
  <c r="Q389" i="13"/>
  <c r="I179" i="11" l="1"/>
  <c r="R389" i="13"/>
  <c r="J179" i="11" l="1"/>
  <c r="S389" i="13"/>
  <c r="K179" i="11" l="1"/>
  <c r="T389" i="13"/>
  <c r="L179" i="11" l="1"/>
  <c r="U389" i="13"/>
  <c r="M179" i="11" l="1"/>
  <c r="V389" i="13"/>
  <c r="N179" i="11" l="1"/>
  <c r="W389" i="13"/>
  <c r="O179" i="11" l="1"/>
  <c r="X389" i="13"/>
  <c r="P179" i="11" l="1"/>
  <c r="Y389" i="13"/>
  <c r="Q179" i="11" l="1"/>
  <c r="Z389" i="13"/>
  <c r="R179" i="11" l="1"/>
  <c r="AA389" i="13"/>
  <c r="S179" i="11" l="1"/>
  <c r="AB389" i="13"/>
  <c r="T179" i="11" l="1"/>
  <c r="AC389" i="13"/>
  <c r="U179" i="11" l="1"/>
  <c r="AD389" i="13"/>
  <c r="V179" i="11" l="1"/>
  <c r="AE389" i="13"/>
  <c r="W179" i="11" l="1"/>
  <c r="D390" i="13"/>
  <c r="X179" i="11" l="1"/>
  <c r="E390" i="13"/>
  <c r="Y179" i="11" l="1"/>
  <c r="F390" i="13"/>
  <c r="Z179" i="11" l="1"/>
  <c r="G390" i="13"/>
  <c r="AA179" i="11" l="1"/>
  <c r="H390" i="13"/>
  <c r="AB179" i="11" l="1"/>
  <c r="I390" i="13"/>
  <c r="AC179" i="11" l="1"/>
  <c r="J390" i="13"/>
  <c r="AD179" i="11" l="1"/>
  <c r="K390" i="13"/>
  <c r="C180" i="11" l="1"/>
  <c r="D180" i="11" s="1"/>
  <c r="E180" i="11" s="1"/>
  <c r="F180" i="11" s="1"/>
  <c r="G180" i="11" s="1"/>
  <c r="H180" i="11" s="1"/>
  <c r="I180" i="11" s="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AB180" i="11" s="1"/>
  <c r="AC180" i="11" s="1"/>
  <c r="AD180" i="11" s="1"/>
  <c r="C181" i="11" s="1"/>
  <c r="D181" i="11" s="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C182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C183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C184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C185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C186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C187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C188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C189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C190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C191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C192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C193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C194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C195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C196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C197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C198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C199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L390" i="13"/>
  <c r="AM129" i="11" l="1"/>
  <c r="V11" i="11"/>
  <c r="V12" i="11" s="1"/>
  <c r="M390" i="13"/>
  <c r="AE129" i="11" l="1"/>
  <c r="AM142" i="11"/>
  <c r="N390" i="13"/>
  <c r="O390" i="13" l="1"/>
  <c r="P390" i="13" l="1"/>
  <c r="Q390" i="13" l="1"/>
  <c r="R390" i="13" l="1"/>
  <c r="S390" i="13" l="1"/>
  <c r="T390" i="13" l="1"/>
  <c r="U390" i="13" l="1"/>
  <c r="V390" i="13" l="1"/>
  <c r="W390" i="13" l="1"/>
  <c r="X390" i="13" l="1"/>
  <c r="Y390" i="13" l="1"/>
  <c r="Z390" i="13" l="1"/>
  <c r="AA390" i="13" l="1"/>
  <c r="AB390" i="13" l="1"/>
  <c r="AC390" i="13" l="1"/>
  <c r="AD390" i="13" l="1"/>
  <c r="AE390" i="13" l="1"/>
  <c r="D391" i="13" l="1"/>
  <c r="E391" i="13" s="1"/>
  <c r="F391" i="13" s="1"/>
  <c r="G391" i="13" s="1"/>
  <c r="H391" i="13" s="1"/>
  <c r="I391" i="13" s="1"/>
  <c r="J391" i="13" s="1"/>
  <c r="K391" i="13" s="1"/>
  <c r="L391" i="13" s="1"/>
  <c r="M391" i="13" s="1"/>
  <c r="N391" i="13" s="1"/>
  <c r="O391" i="13" s="1"/>
  <c r="P391" i="13" s="1"/>
  <c r="Q391" i="13" s="1"/>
  <c r="R391" i="13" s="1"/>
  <c r="S391" i="13" s="1"/>
  <c r="T391" i="13" s="1"/>
  <c r="U391" i="13" s="1"/>
  <c r="V391" i="13" s="1"/>
  <c r="W391" i="13" s="1"/>
  <c r="X391" i="13" s="1"/>
  <c r="Y391" i="13" s="1"/>
  <c r="Z391" i="13" s="1"/>
  <c r="AA391" i="13" s="1"/>
  <c r="AB391" i="13" s="1"/>
  <c r="AC391" i="13" s="1"/>
  <c r="AD391" i="13" s="1"/>
  <c r="AE391" i="13" s="1"/>
  <c r="D392" i="13" s="1"/>
  <c r="E392" i="13" s="1"/>
  <c r="F392" i="13" s="1"/>
  <c r="G392" i="13" s="1"/>
  <c r="H392" i="13" s="1"/>
  <c r="I392" i="13" s="1"/>
  <c r="J392" i="13" s="1"/>
  <c r="K392" i="13" s="1"/>
  <c r="L392" i="13" s="1"/>
  <c r="M392" i="13" s="1"/>
  <c r="N392" i="13" s="1"/>
  <c r="O392" i="13" s="1"/>
  <c r="P392" i="13" s="1"/>
  <c r="Q392" i="13" s="1"/>
  <c r="R392" i="13" s="1"/>
  <c r="S392" i="13" s="1"/>
  <c r="T392" i="13" s="1"/>
  <c r="U392" i="13" s="1"/>
  <c r="V392" i="13" s="1"/>
  <c r="W392" i="13" s="1"/>
  <c r="X392" i="13" s="1"/>
  <c r="Y392" i="13" s="1"/>
  <c r="Z392" i="13" s="1"/>
  <c r="AA392" i="13" s="1"/>
  <c r="AB392" i="13" s="1"/>
  <c r="AC392" i="13" s="1"/>
  <c r="AD392" i="13" s="1"/>
  <c r="AE392" i="13" s="1"/>
  <c r="D393" i="13" s="1"/>
  <c r="E393" i="13" s="1"/>
  <c r="F393" i="13" s="1"/>
  <c r="G393" i="13" s="1"/>
  <c r="H393" i="13" s="1"/>
  <c r="I393" i="13" s="1"/>
  <c r="J393" i="13" s="1"/>
  <c r="K393" i="13" s="1"/>
  <c r="L393" i="13" s="1"/>
  <c r="M393" i="13" s="1"/>
  <c r="N393" i="13" s="1"/>
  <c r="O393" i="13" s="1"/>
  <c r="P393" i="13" s="1"/>
  <c r="Q393" i="13" s="1"/>
  <c r="R393" i="13" s="1"/>
  <c r="S393" i="13" s="1"/>
  <c r="T393" i="13" s="1"/>
  <c r="U393" i="13" s="1"/>
  <c r="V393" i="13" s="1"/>
  <c r="W393" i="13" s="1"/>
  <c r="X393" i="13" s="1"/>
  <c r="Y393" i="13" s="1"/>
  <c r="Z393" i="13" s="1"/>
  <c r="AA393" i="13" s="1"/>
  <c r="AB393" i="13" s="1"/>
  <c r="AC393" i="13" s="1"/>
  <c r="AD393" i="13" s="1"/>
  <c r="AE393" i="13" s="1"/>
  <c r="D394" i="13" s="1"/>
  <c r="E394" i="13" s="1"/>
  <c r="F394" i="13" s="1"/>
  <c r="G394" i="13" s="1"/>
  <c r="H394" i="13" s="1"/>
  <c r="I394" i="13" s="1"/>
  <c r="J394" i="13" s="1"/>
  <c r="K394" i="13" s="1"/>
  <c r="L394" i="13" s="1"/>
  <c r="M394" i="13" s="1"/>
  <c r="N394" i="13" s="1"/>
  <c r="O394" i="13" s="1"/>
  <c r="P394" i="13" s="1"/>
  <c r="Q394" i="13" s="1"/>
  <c r="R394" i="13" s="1"/>
  <c r="S394" i="13" s="1"/>
  <c r="T394" i="13" s="1"/>
  <c r="U394" i="13" s="1"/>
  <c r="V394" i="13" s="1"/>
  <c r="W394" i="13" s="1"/>
  <c r="X394" i="13" s="1"/>
  <c r="Y394" i="13" s="1"/>
  <c r="Z394" i="13" s="1"/>
  <c r="AA394" i="13" s="1"/>
  <c r="AB394" i="13" s="1"/>
  <c r="AC394" i="13" s="1"/>
  <c r="AD394" i="13" s="1"/>
  <c r="AE394" i="13" s="1"/>
  <c r="D395" i="13" s="1"/>
  <c r="E395" i="13" s="1"/>
  <c r="F395" i="13" s="1"/>
  <c r="G395" i="13" s="1"/>
  <c r="H395" i="13" s="1"/>
  <c r="I395" i="13" s="1"/>
  <c r="J395" i="13" s="1"/>
  <c r="K395" i="13" s="1"/>
  <c r="L395" i="13" s="1"/>
  <c r="M395" i="13" s="1"/>
  <c r="N395" i="13" s="1"/>
  <c r="O395" i="13" s="1"/>
  <c r="P395" i="13" s="1"/>
  <c r="Q395" i="13" s="1"/>
  <c r="R395" i="13" s="1"/>
  <c r="S395" i="13" s="1"/>
  <c r="T395" i="13" s="1"/>
  <c r="U395" i="13" s="1"/>
  <c r="V395" i="13" s="1"/>
  <c r="W395" i="13" s="1"/>
  <c r="X395" i="13" s="1"/>
  <c r="Y395" i="13" s="1"/>
  <c r="Z395" i="13" s="1"/>
  <c r="AA395" i="13" s="1"/>
  <c r="AB395" i="13" s="1"/>
  <c r="AC395" i="13" s="1"/>
  <c r="AD395" i="13" s="1"/>
  <c r="AE395" i="13" s="1"/>
  <c r="D396" i="13" s="1"/>
  <c r="E396" i="13" s="1"/>
  <c r="F396" i="13" s="1"/>
  <c r="G396" i="13" s="1"/>
  <c r="H396" i="13" s="1"/>
  <c r="I396" i="13" s="1"/>
  <c r="J396" i="13" s="1"/>
  <c r="K396" i="13" s="1"/>
  <c r="L396" i="13" s="1"/>
  <c r="M396" i="13" s="1"/>
  <c r="N396" i="13" s="1"/>
  <c r="O396" i="13" s="1"/>
  <c r="P396" i="13" s="1"/>
  <c r="Q396" i="13" s="1"/>
  <c r="R396" i="13" s="1"/>
  <c r="S396" i="13" s="1"/>
  <c r="T396" i="13" s="1"/>
  <c r="U396" i="13" s="1"/>
  <c r="V396" i="13" s="1"/>
  <c r="W396" i="13" s="1"/>
  <c r="X396" i="13" s="1"/>
  <c r="Y396" i="13" s="1"/>
  <c r="Z396" i="13" s="1"/>
  <c r="AA396" i="13" s="1"/>
  <c r="AB396" i="13" s="1"/>
  <c r="AC396" i="13" s="1"/>
  <c r="AD396" i="13" s="1"/>
  <c r="AE396" i="13" s="1"/>
  <c r="D397" i="13" s="1"/>
  <c r="E397" i="13" s="1"/>
  <c r="F397" i="13" s="1"/>
  <c r="G397" i="13" s="1"/>
  <c r="H397" i="13" s="1"/>
  <c r="I397" i="13" s="1"/>
  <c r="J397" i="13" s="1"/>
  <c r="K397" i="13" s="1"/>
  <c r="L397" i="13" s="1"/>
  <c r="M397" i="13" s="1"/>
  <c r="N397" i="13" s="1"/>
  <c r="O397" i="13" s="1"/>
  <c r="P397" i="13" s="1"/>
  <c r="Q397" i="13" s="1"/>
  <c r="R397" i="13" s="1"/>
  <c r="S397" i="13" s="1"/>
  <c r="T397" i="13" s="1"/>
  <c r="U397" i="13" s="1"/>
  <c r="V397" i="13" s="1"/>
  <c r="W397" i="13" s="1"/>
  <c r="X397" i="13" s="1"/>
  <c r="Y397" i="13" s="1"/>
  <c r="Z397" i="13" s="1"/>
  <c r="AA397" i="13" s="1"/>
  <c r="AB397" i="13" s="1"/>
  <c r="AC397" i="13" s="1"/>
  <c r="AD397" i="13" s="1"/>
  <c r="AE397" i="13" s="1"/>
  <c r="D398" i="13" s="1"/>
  <c r="E398" i="13" s="1"/>
  <c r="F398" i="13" s="1"/>
  <c r="G398" i="13" s="1"/>
  <c r="H398" i="13" s="1"/>
  <c r="I398" i="13" s="1"/>
  <c r="J398" i="13" s="1"/>
  <c r="K398" i="13" s="1"/>
  <c r="L398" i="13" s="1"/>
  <c r="M398" i="13" s="1"/>
  <c r="N398" i="13" s="1"/>
  <c r="O398" i="13" s="1"/>
  <c r="P398" i="13" s="1"/>
  <c r="Q398" i="13" s="1"/>
  <c r="R398" i="13" s="1"/>
  <c r="S398" i="13" s="1"/>
  <c r="T398" i="13" s="1"/>
  <c r="U398" i="13" s="1"/>
  <c r="V398" i="13" s="1"/>
  <c r="W398" i="13" s="1"/>
  <c r="X398" i="13" s="1"/>
  <c r="Y398" i="13" s="1"/>
  <c r="Z398" i="13" s="1"/>
  <c r="AA398" i="13" s="1"/>
  <c r="AB398" i="13" s="1"/>
  <c r="AC398" i="13" s="1"/>
  <c r="AD398" i="13" s="1"/>
  <c r="AE398" i="13" s="1"/>
  <c r="D399" i="13" s="1"/>
  <c r="E399" i="13" s="1"/>
  <c r="F399" i="13" s="1"/>
  <c r="G399" i="13" s="1"/>
  <c r="H399" i="13" s="1"/>
  <c r="I399" i="13" s="1"/>
  <c r="J399" i="13" s="1"/>
  <c r="K399" i="13" s="1"/>
  <c r="L399" i="13" s="1"/>
  <c r="M399" i="13" s="1"/>
  <c r="N399" i="13" s="1"/>
  <c r="O399" i="13" s="1"/>
  <c r="P399" i="13" s="1"/>
  <c r="Q399" i="13" s="1"/>
  <c r="R399" i="13" s="1"/>
  <c r="S399" i="13" s="1"/>
  <c r="T399" i="13" s="1"/>
  <c r="U399" i="13" s="1"/>
  <c r="V399" i="13" s="1"/>
  <c r="W399" i="13" s="1"/>
  <c r="X399" i="13" s="1"/>
  <c r="Y399" i="13" s="1"/>
  <c r="Z399" i="13" s="1"/>
  <c r="AA399" i="13" s="1"/>
  <c r="AB399" i="13" s="1"/>
  <c r="AC399" i="13" s="1"/>
  <c r="AD399" i="13" s="1"/>
  <c r="AE399" i="13" s="1"/>
  <c r="D400" i="13" s="1"/>
  <c r="E400" i="13" s="1"/>
  <c r="F400" i="13" s="1"/>
  <c r="G400" i="13" s="1"/>
  <c r="H400" i="13" s="1"/>
  <c r="I400" i="13" s="1"/>
  <c r="J400" i="13" s="1"/>
  <c r="K400" i="13" s="1"/>
  <c r="L400" i="13" s="1"/>
  <c r="M400" i="13" s="1"/>
  <c r="N400" i="13" s="1"/>
  <c r="O400" i="13" s="1"/>
  <c r="P400" i="13" s="1"/>
  <c r="Q400" i="13" s="1"/>
  <c r="R400" i="13" s="1"/>
  <c r="S400" i="13" s="1"/>
  <c r="T400" i="13" s="1"/>
  <c r="U400" i="13" s="1"/>
  <c r="V400" i="13" s="1"/>
  <c r="W400" i="13" s="1"/>
  <c r="X400" i="13" s="1"/>
  <c r="Y400" i="13" s="1"/>
  <c r="Z400" i="13" s="1"/>
  <c r="AA400" i="13" s="1"/>
  <c r="AB400" i="13" s="1"/>
  <c r="AC400" i="13" s="1"/>
  <c r="AD400" i="13" s="1"/>
  <c r="AE400" i="13" s="1"/>
  <c r="D401" i="13" s="1"/>
  <c r="E401" i="13" s="1"/>
  <c r="F401" i="13" s="1"/>
  <c r="G401" i="13" s="1"/>
  <c r="H401" i="13" s="1"/>
  <c r="I401" i="13" s="1"/>
  <c r="J401" i="13" s="1"/>
  <c r="K401" i="13" s="1"/>
  <c r="L401" i="13" s="1"/>
  <c r="M401" i="13" s="1"/>
  <c r="N401" i="13" s="1"/>
  <c r="O401" i="13" s="1"/>
  <c r="P401" i="13" s="1"/>
  <c r="Q401" i="13" s="1"/>
  <c r="R401" i="13" s="1"/>
  <c r="S401" i="13" s="1"/>
  <c r="T401" i="13" s="1"/>
  <c r="U401" i="13" s="1"/>
  <c r="V401" i="13" s="1"/>
  <c r="W401" i="13" s="1"/>
  <c r="X401" i="13" s="1"/>
  <c r="Y401" i="13" s="1"/>
  <c r="Z401" i="13" s="1"/>
  <c r="AA401" i="13" s="1"/>
  <c r="AB401" i="13" s="1"/>
  <c r="AC401" i="13" s="1"/>
  <c r="AD401" i="13" s="1"/>
  <c r="AE401" i="13" s="1"/>
  <c r="D402" i="13" s="1"/>
  <c r="E402" i="13" s="1"/>
  <c r="F402" i="13" s="1"/>
  <c r="G402" i="13" s="1"/>
  <c r="H402" i="13" s="1"/>
  <c r="I402" i="13" s="1"/>
  <c r="J402" i="13" s="1"/>
  <c r="K402" i="13" s="1"/>
  <c r="L402" i="13" s="1"/>
  <c r="M402" i="13" s="1"/>
  <c r="N402" i="13" s="1"/>
  <c r="O402" i="13" s="1"/>
  <c r="P402" i="13" s="1"/>
  <c r="Q402" i="13" s="1"/>
  <c r="R402" i="13" s="1"/>
  <c r="S402" i="13" s="1"/>
  <c r="T402" i="13" s="1"/>
  <c r="U402" i="13" s="1"/>
  <c r="V402" i="13" s="1"/>
  <c r="W402" i="13" s="1"/>
  <c r="X402" i="13" s="1"/>
  <c r="Y402" i="13" s="1"/>
  <c r="Z402" i="13" s="1"/>
  <c r="AA402" i="13" s="1"/>
  <c r="AB402" i="13" s="1"/>
  <c r="AC402" i="13" s="1"/>
  <c r="AD402" i="13" s="1"/>
  <c r="AE402" i="13" s="1"/>
  <c r="D403" i="13" s="1"/>
  <c r="E403" i="13" s="1"/>
  <c r="F403" i="13" s="1"/>
  <c r="G403" i="13" s="1"/>
  <c r="H403" i="13" s="1"/>
  <c r="I403" i="13" s="1"/>
  <c r="J403" i="13" s="1"/>
  <c r="K403" i="13" s="1"/>
  <c r="L403" i="13" s="1"/>
  <c r="M403" i="13" s="1"/>
  <c r="N403" i="13" s="1"/>
  <c r="O403" i="13" s="1"/>
  <c r="P403" i="13" s="1"/>
  <c r="Q403" i="13" s="1"/>
  <c r="R403" i="13" s="1"/>
  <c r="S403" i="13" s="1"/>
  <c r="T403" i="13" s="1"/>
  <c r="U403" i="13" s="1"/>
  <c r="V403" i="13" s="1"/>
  <c r="W403" i="13" s="1"/>
  <c r="X403" i="13" s="1"/>
  <c r="Y403" i="13" s="1"/>
  <c r="Z403" i="13" s="1"/>
  <c r="AA403" i="13" s="1"/>
  <c r="AB403" i="13" s="1"/>
  <c r="AC403" i="13" s="1"/>
  <c r="AD403" i="13" s="1"/>
  <c r="AE403" i="13" s="1"/>
  <c r="D404" i="13" s="1"/>
  <c r="E404" i="13" s="1"/>
  <c r="F404" i="13" s="1"/>
  <c r="G404" i="13" s="1"/>
  <c r="H404" i="13" s="1"/>
  <c r="I404" i="13" s="1"/>
  <c r="J404" i="13" s="1"/>
  <c r="K404" i="13" s="1"/>
  <c r="L404" i="13" s="1"/>
  <c r="M404" i="13" s="1"/>
  <c r="N404" i="13" s="1"/>
  <c r="O404" i="13" s="1"/>
  <c r="P404" i="13" s="1"/>
  <c r="Q404" i="13" s="1"/>
  <c r="R404" i="13" s="1"/>
  <c r="S404" i="13" s="1"/>
  <c r="T404" i="13" s="1"/>
  <c r="U404" i="13" s="1"/>
  <c r="V404" i="13" s="1"/>
  <c r="W404" i="13" s="1"/>
  <c r="X404" i="13" s="1"/>
  <c r="Y404" i="13" s="1"/>
  <c r="Z404" i="13" s="1"/>
  <c r="AA404" i="13" s="1"/>
  <c r="AB404" i="13" s="1"/>
  <c r="AC404" i="13" s="1"/>
  <c r="AD404" i="13" s="1"/>
  <c r="AE404" i="13" s="1"/>
  <c r="D405" i="13" s="1"/>
  <c r="E405" i="13" s="1"/>
  <c r="F405" i="13" s="1"/>
  <c r="G405" i="13" s="1"/>
  <c r="H405" i="13" s="1"/>
  <c r="I405" i="13" s="1"/>
  <c r="J405" i="13" s="1"/>
  <c r="K405" i="13" s="1"/>
  <c r="L405" i="13" s="1"/>
  <c r="M405" i="13" s="1"/>
  <c r="N405" i="13" s="1"/>
  <c r="O405" i="13" s="1"/>
  <c r="P405" i="13" s="1"/>
  <c r="Q405" i="13" s="1"/>
  <c r="R405" i="13" s="1"/>
  <c r="S405" i="13" s="1"/>
  <c r="T405" i="13" s="1"/>
  <c r="U405" i="13" s="1"/>
  <c r="V405" i="13" s="1"/>
  <c r="W405" i="13" s="1"/>
  <c r="X405" i="13" s="1"/>
  <c r="Y405" i="13" s="1"/>
  <c r="Z405" i="13" s="1"/>
  <c r="AA405" i="13" s="1"/>
  <c r="AB405" i="13" s="1"/>
  <c r="AC405" i="13" s="1"/>
  <c r="AD405" i="13" s="1"/>
  <c r="AE405" i="13" s="1"/>
  <c r="D406" i="13" s="1"/>
  <c r="E406" i="13" s="1"/>
  <c r="F406" i="13" s="1"/>
  <c r="G406" i="13" s="1"/>
  <c r="H406" i="13" s="1"/>
  <c r="I406" i="13" s="1"/>
  <c r="J406" i="13" s="1"/>
  <c r="K406" i="13" s="1"/>
  <c r="L406" i="13" s="1"/>
  <c r="M406" i="13" s="1"/>
  <c r="N406" i="13" s="1"/>
  <c r="O406" i="13" s="1"/>
  <c r="P406" i="13" s="1"/>
  <c r="Q406" i="13" s="1"/>
  <c r="R406" i="13" s="1"/>
  <c r="S406" i="13" s="1"/>
  <c r="T406" i="13" s="1"/>
  <c r="U406" i="13" s="1"/>
  <c r="V406" i="13" s="1"/>
  <c r="W406" i="13" s="1"/>
  <c r="X406" i="13" s="1"/>
  <c r="Y406" i="13" s="1"/>
  <c r="Z406" i="13" s="1"/>
  <c r="AA406" i="13" s="1"/>
  <c r="AB406" i="13" s="1"/>
  <c r="AC406" i="13" s="1"/>
  <c r="AD406" i="13" s="1"/>
  <c r="AE406" i="13" s="1"/>
  <c r="D407" i="13" s="1"/>
  <c r="E407" i="13" s="1"/>
  <c r="F407" i="13" s="1"/>
  <c r="G407" i="13" s="1"/>
  <c r="H407" i="13" s="1"/>
  <c r="I407" i="13" s="1"/>
  <c r="J407" i="13" s="1"/>
  <c r="K407" i="13" s="1"/>
  <c r="L407" i="13" s="1"/>
  <c r="M407" i="13" s="1"/>
  <c r="N407" i="13" s="1"/>
  <c r="O407" i="13" s="1"/>
  <c r="P407" i="13" s="1"/>
  <c r="Q407" i="13" s="1"/>
  <c r="R407" i="13" s="1"/>
  <c r="S407" i="13" s="1"/>
  <c r="T407" i="13" s="1"/>
  <c r="U407" i="13" s="1"/>
  <c r="V407" i="13" s="1"/>
  <c r="W407" i="13" s="1"/>
  <c r="X407" i="13" s="1"/>
  <c r="Y407" i="13" s="1"/>
  <c r="Z407" i="13" s="1"/>
  <c r="AA407" i="13" s="1"/>
  <c r="AB407" i="13" s="1"/>
  <c r="AC407" i="13" s="1"/>
  <c r="AD407" i="13" s="1"/>
  <c r="AE407" i="13" s="1"/>
  <c r="D408" i="13" s="1"/>
  <c r="E408" i="13" s="1"/>
  <c r="F408" i="13" s="1"/>
  <c r="G408" i="13" s="1"/>
  <c r="H408" i="13" s="1"/>
  <c r="I408" i="13" s="1"/>
  <c r="J408" i="13" s="1"/>
  <c r="K408" i="13" s="1"/>
  <c r="L408" i="13" s="1"/>
  <c r="M408" i="13" s="1"/>
  <c r="N408" i="13" s="1"/>
  <c r="O408" i="13" s="1"/>
  <c r="P408" i="13" s="1"/>
  <c r="Q408" i="13" s="1"/>
  <c r="R408" i="13" s="1"/>
  <c r="S408" i="13" s="1"/>
  <c r="T408" i="13" s="1"/>
  <c r="U408" i="13" s="1"/>
  <c r="V408" i="13" s="1"/>
  <c r="W408" i="13" s="1"/>
  <c r="X408" i="13" s="1"/>
  <c r="Y408" i="13" s="1"/>
  <c r="Z408" i="13" s="1"/>
  <c r="AA408" i="13" s="1"/>
  <c r="AB408" i="13" s="1"/>
  <c r="AC408" i="13" s="1"/>
  <c r="AD408" i="13" s="1"/>
  <c r="AE408" i="13" s="1"/>
  <c r="D409" i="13" s="1"/>
  <c r="E409" i="13" s="1"/>
  <c r="F409" i="13" s="1"/>
  <c r="G409" i="13" s="1"/>
  <c r="H409" i="13" s="1"/>
  <c r="I409" i="13" s="1"/>
  <c r="J409" i="13" s="1"/>
  <c r="K409" i="13" s="1"/>
  <c r="L409" i="13" s="1"/>
  <c r="M409" i="13" s="1"/>
  <c r="N409" i="13" s="1"/>
  <c r="O409" i="13" s="1"/>
  <c r="P409" i="13" s="1"/>
  <c r="Q409" i="13" s="1"/>
  <c r="R409" i="13" s="1"/>
  <c r="S409" i="13" s="1"/>
  <c r="T409" i="13" s="1"/>
  <c r="U409" i="13" s="1"/>
  <c r="V409" i="13" s="1"/>
  <c r="W409" i="13" s="1"/>
  <c r="X409" i="13" s="1"/>
  <c r="Y409" i="13" s="1"/>
  <c r="Z409" i="13" s="1"/>
  <c r="AA409" i="13" s="1"/>
  <c r="AB409" i="13" s="1"/>
  <c r="AC409" i="13" s="1"/>
  <c r="AD409" i="13" s="1"/>
  <c r="AE409" i="13" s="1"/>
  <c r="D410" i="13" s="1"/>
  <c r="E410" i="13" s="1"/>
  <c r="F410" i="13" s="1"/>
  <c r="G410" i="13" s="1"/>
  <c r="H410" i="13" s="1"/>
  <c r="I410" i="13" s="1"/>
  <c r="J410" i="13" s="1"/>
  <c r="K410" i="13" s="1"/>
  <c r="L410" i="13" s="1"/>
  <c r="M410" i="13" s="1"/>
  <c r="N410" i="13" s="1"/>
  <c r="O410" i="13" s="1"/>
  <c r="P410" i="13" s="1"/>
  <c r="Q410" i="13" s="1"/>
  <c r="R410" i="13" s="1"/>
  <c r="S410" i="13" s="1"/>
  <c r="T410" i="13" s="1"/>
  <c r="U410" i="13" s="1"/>
  <c r="V410" i="13" s="1"/>
  <c r="W410" i="13" s="1"/>
  <c r="X410" i="13" s="1"/>
  <c r="Y410" i="13" s="1"/>
  <c r="Z410" i="13" s="1"/>
  <c r="AA410" i="13" s="1"/>
  <c r="AB410" i="13" s="1"/>
  <c r="AC410" i="13" s="1"/>
  <c r="AD410" i="13" s="1"/>
  <c r="AE410" i="13" s="1"/>
  <c r="B1060" i="4" l="1"/>
  <c r="C1060" i="4"/>
  <c r="D1060" i="4"/>
  <c r="E1060" i="4"/>
  <c r="B1061" i="4"/>
  <c r="C1061" i="4"/>
  <c r="D1061" i="4"/>
  <c r="E1061" i="4"/>
  <c r="B1062" i="4"/>
  <c r="C1062" i="4"/>
  <c r="D1062" i="4"/>
  <c r="E1062" i="4"/>
  <c r="B1063" i="4"/>
  <c r="C1063" i="4"/>
  <c r="D1063" i="4"/>
  <c r="E1063" i="4"/>
  <c r="B1064" i="4"/>
  <c r="C1064" i="4"/>
  <c r="D1064" i="4"/>
  <c r="E1064" i="4"/>
  <c r="B1065" i="4"/>
  <c r="C1065" i="4"/>
  <c r="D1065" i="4"/>
  <c r="E1065" i="4"/>
  <c r="B1066" i="4"/>
  <c r="C1066" i="4"/>
  <c r="D1066" i="4"/>
  <c r="E1066" i="4"/>
  <c r="B1067" i="4"/>
  <c r="C1067" i="4"/>
  <c r="D1067" i="4"/>
  <c r="E1067" i="4"/>
  <c r="B1068" i="4"/>
  <c r="C1068" i="4"/>
  <c r="D1068" i="4"/>
  <c r="E1068" i="4"/>
  <c r="B1069" i="4"/>
  <c r="C1069" i="4"/>
  <c r="D1069" i="4"/>
  <c r="E1069" i="4"/>
  <c r="B1070" i="4"/>
  <c r="C1070" i="4"/>
  <c r="D1070" i="4"/>
  <c r="E1070" i="4"/>
  <c r="B1071" i="4"/>
  <c r="C1071" i="4"/>
  <c r="D1071" i="4"/>
  <c r="E1071" i="4"/>
  <c r="B1072" i="4"/>
  <c r="C1072" i="4"/>
  <c r="D1072" i="4"/>
  <c r="E1072" i="4"/>
  <c r="B1073" i="4"/>
  <c r="C1073" i="4"/>
  <c r="D1073" i="4"/>
  <c r="E1073" i="4"/>
  <c r="B1074" i="4"/>
  <c r="C1074" i="4"/>
  <c r="D1074" i="4"/>
  <c r="E1074" i="4"/>
  <c r="B1075" i="4"/>
  <c r="C1075" i="4"/>
  <c r="D1075" i="4"/>
  <c r="E1075" i="4"/>
  <c r="B1076" i="4"/>
  <c r="C1076" i="4"/>
  <c r="D1076" i="4"/>
  <c r="E1076" i="4"/>
  <c r="B1077" i="4"/>
  <c r="C1077" i="4"/>
  <c r="D1077" i="4"/>
  <c r="E1077" i="4"/>
  <c r="B1078" i="4"/>
  <c r="C1078" i="4"/>
  <c r="D1078" i="4"/>
  <c r="E1078" i="4"/>
  <c r="B1079" i="4"/>
  <c r="C1079" i="4"/>
  <c r="D1079" i="4"/>
  <c r="E1079" i="4"/>
  <c r="B1080" i="4"/>
  <c r="C1080" i="4"/>
  <c r="D1080" i="4"/>
  <c r="E1080" i="4"/>
  <c r="B1081" i="4"/>
  <c r="C1081" i="4"/>
  <c r="D1081" i="4"/>
  <c r="E1081" i="4"/>
  <c r="B1082" i="4"/>
  <c r="C1082" i="4"/>
  <c r="D1082" i="4"/>
  <c r="E1082" i="4"/>
  <c r="B1083" i="4"/>
  <c r="C1083" i="4"/>
  <c r="D1083" i="4"/>
  <c r="E1083" i="4"/>
  <c r="B1084" i="4"/>
  <c r="C1084" i="4"/>
  <c r="D1084" i="4"/>
  <c r="E1084" i="4"/>
  <c r="B1085" i="4"/>
  <c r="C1085" i="4"/>
  <c r="D1085" i="4"/>
  <c r="E1085" i="4"/>
  <c r="B1086" i="4"/>
  <c r="C1086" i="4"/>
  <c r="D1086" i="4"/>
  <c r="E1086" i="4"/>
  <c r="B1087" i="4"/>
  <c r="C1087" i="4"/>
  <c r="D1087" i="4"/>
  <c r="E1087" i="4"/>
  <c r="B1088" i="4"/>
  <c r="C1088" i="4"/>
  <c r="D1088" i="4"/>
  <c r="E1088" i="4"/>
  <c r="B1089" i="4"/>
  <c r="C1089" i="4"/>
  <c r="D1089" i="4"/>
  <c r="E1089" i="4"/>
  <c r="B1090" i="4"/>
  <c r="C1090" i="4"/>
  <c r="D1090" i="4"/>
  <c r="E1090" i="4"/>
  <c r="B1091" i="4"/>
  <c r="C1091" i="4"/>
  <c r="D1091" i="4"/>
  <c r="E1091" i="4"/>
  <c r="B1092" i="4"/>
  <c r="C1092" i="4"/>
  <c r="D1092" i="4"/>
  <c r="E1092" i="4"/>
  <c r="B1093" i="4"/>
  <c r="C1093" i="4"/>
  <c r="D1093" i="4"/>
  <c r="E1093" i="4"/>
  <c r="B1094" i="4"/>
  <c r="C1094" i="4"/>
  <c r="D1094" i="4"/>
  <c r="E1094" i="4"/>
  <c r="B1095" i="4"/>
  <c r="C1095" i="4"/>
  <c r="D1095" i="4"/>
  <c r="E1095" i="4"/>
  <c r="B1096" i="4"/>
  <c r="C1096" i="4"/>
  <c r="D1096" i="4"/>
  <c r="E1096" i="4"/>
  <c r="B1097" i="4"/>
  <c r="C1097" i="4"/>
  <c r="D1097" i="4"/>
  <c r="E1097" i="4"/>
  <c r="B1098" i="4"/>
  <c r="C1098" i="4"/>
  <c r="D1098" i="4"/>
  <c r="E1098" i="4"/>
  <c r="B1099" i="4"/>
  <c r="C1099" i="4"/>
  <c r="D1099" i="4"/>
  <c r="E1099" i="4"/>
  <c r="B1100" i="4"/>
  <c r="C1100" i="4"/>
  <c r="D1100" i="4"/>
  <c r="E1100" i="4"/>
  <c r="B1101" i="4"/>
  <c r="C1101" i="4"/>
  <c r="D1101" i="4"/>
  <c r="E1101" i="4"/>
  <c r="B1102" i="4"/>
  <c r="C1102" i="4"/>
  <c r="D1102" i="4"/>
  <c r="E1102" i="4"/>
  <c r="B1103" i="4"/>
  <c r="C1103" i="4"/>
  <c r="D1103" i="4"/>
  <c r="E1103" i="4"/>
  <c r="B1104" i="4"/>
  <c r="C1104" i="4"/>
  <c r="D1104" i="4"/>
  <c r="E1104" i="4"/>
  <c r="B1105" i="4"/>
  <c r="C1105" i="4"/>
  <c r="D1105" i="4"/>
  <c r="E1105" i="4"/>
  <c r="B1106" i="4"/>
  <c r="C1106" i="4"/>
  <c r="D1106" i="4"/>
  <c r="E1106" i="4"/>
  <c r="B1107" i="4"/>
  <c r="C1107" i="4"/>
  <c r="D1107" i="4"/>
  <c r="E1107" i="4"/>
  <c r="B1108" i="4"/>
  <c r="C1108" i="4"/>
  <c r="D1108" i="4"/>
  <c r="E1108" i="4"/>
  <c r="B1109" i="4"/>
  <c r="C1109" i="4"/>
  <c r="D1109" i="4"/>
  <c r="E1109" i="4"/>
  <c r="B1110" i="4"/>
  <c r="C1110" i="4"/>
  <c r="D1110" i="4"/>
  <c r="E1110" i="4"/>
  <c r="B1111" i="4"/>
  <c r="C1111" i="4"/>
  <c r="D1111" i="4"/>
  <c r="E1111" i="4"/>
  <c r="B1112" i="4"/>
  <c r="C1112" i="4"/>
  <c r="D1112" i="4"/>
  <c r="E1112" i="4"/>
  <c r="B1113" i="4"/>
  <c r="C1113" i="4"/>
  <c r="D1113" i="4"/>
  <c r="E1113" i="4"/>
  <c r="B1114" i="4"/>
  <c r="C1114" i="4"/>
  <c r="D1114" i="4"/>
  <c r="E1114" i="4"/>
  <c r="B1115" i="4"/>
  <c r="C1115" i="4"/>
  <c r="D1115" i="4"/>
  <c r="E1115" i="4"/>
  <c r="B1116" i="4"/>
  <c r="C1116" i="4"/>
  <c r="D1116" i="4"/>
  <c r="E1116" i="4"/>
  <c r="B1117" i="4"/>
  <c r="C1117" i="4"/>
  <c r="D1117" i="4"/>
  <c r="E1117" i="4"/>
  <c r="B1118" i="4"/>
  <c r="C1118" i="4"/>
  <c r="D1118" i="4"/>
  <c r="E1118" i="4"/>
  <c r="B1119" i="4"/>
  <c r="C1119" i="4"/>
  <c r="D1119" i="4"/>
  <c r="E1119" i="4"/>
  <c r="B1120" i="4"/>
  <c r="C1120" i="4"/>
  <c r="D1120" i="4"/>
  <c r="E1120" i="4"/>
  <c r="B1121" i="4"/>
  <c r="C1121" i="4"/>
  <c r="D1121" i="4"/>
  <c r="E1121" i="4"/>
  <c r="B1122" i="4"/>
  <c r="C1122" i="4"/>
  <c r="D1122" i="4"/>
  <c r="E1122" i="4"/>
  <c r="B1123" i="4"/>
  <c r="C1123" i="4"/>
  <c r="D1123" i="4"/>
  <c r="E1123" i="4"/>
  <c r="B1124" i="4"/>
  <c r="C1124" i="4"/>
  <c r="D1124" i="4"/>
  <c r="E1124" i="4"/>
  <c r="B1125" i="4"/>
  <c r="C1125" i="4"/>
  <c r="D1125" i="4"/>
  <c r="E1125" i="4"/>
  <c r="B1126" i="4"/>
  <c r="C1126" i="4"/>
  <c r="D1126" i="4"/>
  <c r="E1126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904" i="4"/>
  <c r="C904" i="4"/>
  <c r="D904" i="4"/>
  <c r="E904" i="4"/>
  <c r="B905" i="4"/>
  <c r="C905" i="4"/>
  <c r="D905" i="4"/>
  <c r="E905" i="4"/>
  <c r="B906" i="4"/>
  <c r="C906" i="4"/>
  <c r="D906" i="4"/>
  <c r="E906" i="4"/>
  <c r="B907" i="4"/>
  <c r="C907" i="4"/>
  <c r="D907" i="4"/>
  <c r="E907" i="4"/>
  <c r="B908" i="4"/>
  <c r="C908" i="4"/>
  <c r="D908" i="4"/>
  <c r="E908" i="4"/>
  <c r="B909" i="4"/>
  <c r="C909" i="4"/>
  <c r="D909" i="4"/>
  <c r="E909" i="4"/>
  <c r="B910" i="4"/>
  <c r="C910" i="4"/>
  <c r="D910" i="4"/>
  <c r="E910" i="4"/>
  <c r="B911" i="4"/>
  <c r="C911" i="4"/>
  <c r="D911" i="4"/>
  <c r="E911" i="4"/>
  <c r="B912" i="4"/>
  <c r="C912" i="4"/>
  <c r="D912" i="4"/>
  <c r="E912" i="4"/>
  <c r="B913" i="4"/>
  <c r="C913" i="4"/>
  <c r="D913" i="4"/>
  <c r="E913" i="4"/>
  <c r="B914" i="4"/>
  <c r="C914" i="4"/>
  <c r="D914" i="4"/>
  <c r="E914" i="4"/>
  <c r="B915" i="4"/>
  <c r="C915" i="4"/>
  <c r="D915" i="4"/>
  <c r="E915" i="4"/>
  <c r="B916" i="4"/>
  <c r="C916" i="4"/>
  <c r="D916" i="4"/>
  <c r="E916" i="4"/>
  <c r="B917" i="4"/>
  <c r="C917" i="4"/>
  <c r="D917" i="4"/>
  <c r="E917" i="4"/>
  <c r="B918" i="4"/>
  <c r="C918" i="4"/>
  <c r="D918" i="4"/>
  <c r="E918" i="4"/>
  <c r="B919" i="4"/>
  <c r="C919" i="4"/>
  <c r="D919" i="4"/>
  <c r="E919" i="4"/>
  <c r="B920" i="4"/>
  <c r="C920" i="4"/>
  <c r="D920" i="4"/>
  <c r="E920" i="4"/>
  <c r="B921" i="4"/>
  <c r="C921" i="4"/>
  <c r="D921" i="4"/>
  <c r="E921" i="4"/>
  <c r="B922" i="4"/>
  <c r="C922" i="4"/>
  <c r="D922" i="4"/>
  <c r="E922" i="4"/>
  <c r="B923" i="4"/>
  <c r="C923" i="4"/>
  <c r="D923" i="4"/>
  <c r="E923" i="4"/>
  <c r="B924" i="4"/>
  <c r="C924" i="4"/>
  <c r="D924" i="4"/>
  <c r="E924" i="4"/>
  <c r="B925" i="4"/>
  <c r="C925" i="4"/>
  <c r="D925" i="4"/>
  <c r="E925" i="4"/>
  <c r="B926" i="4"/>
  <c r="C926" i="4"/>
  <c r="D926" i="4"/>
  <c r="E926" i="4"/>
  <c r="B927" i="4"/>
  <c r="C927" i="4"/>
  <c r="D927" i="4"/>
  <c r="E927" i="4"/>
  <c r="B928" i="4"/>
  <c r="C928" i="4"/>
  <c r="D928" i="4"/>
  <c r="E928" i="4"/>
  <c r="B929" i="4"/>
  <c r="C929" i="4"/>
  <c r="D929" i="4"/>
  <c r="E929" i="4"/>
  <c r="B930" i="4"/>
  <c r="C930" i="4"/>
  <c r="D930" i="4"/>
  <c r="E930" i="4"/>
  <c r="B931" i="4"/>
  <c r="C931" i="4"/>
  <c r="D931" i="4"/>
  <c r="E931" i="4"/>
  <c r="B932" i="4"/>
  <c r="C932" i="4"/>
  <c r="D932" i="4"/>
  <c r="E932" i="4"/>
  <c r="B933" i="4"/>
  <c r="C933" i="4"/>
  <c r="D933" i="4"/>
  <c r="E933" i="4"/>
  <c r="B934" i="4"/>
  <c r="C934" i="4"/>
  <c r="D934" i="4"/>
  <c r="E934" i="4"/>
  <c r="B935" i="4"/>
  <c r="C935" i="4"/>
  <c r="D935" i="4"/>
  <c r="E935" i="4"/>
  <c r="B936" i="4"/>
  <c r="C936" i="4"/>
  <c r="D936" i="4"/>
  <c r="E936" i="4"/>
  <c r="B937" i="4"/>
  <c r="C937" i="4"/>
  <c r="D937" i="4"/>
  <c r="E937" i="4"/>
  <c r="B938" i="4"/>
  <c r="C938" i="4"/>
  <c r="D938" i="4"/>
  <c r="E938" i="4"/>
  <c r="B939" i="4"/>
  <c r="C939" i="4"/>
  <c r="D939" i="4"/>
  <c r="E939" i="4"/>
  <c r="B940" i="4"/>
  <c r="C940" i="4"/>
  <c r="D940" i="4"/>
  <c r="E940" i="4"/>
  <c r="B941" i="4"/>
  <c r="C941" i="4"/>
  <c r="D941" i="4"/>
  <c r="E941" i="4"/>
  <c r="B942" i="4"/>
  <c r="C942" i="4"/>
  <c r="D942" i="4"/>
  <c r="E942" i="4"/>
  <c r="B943" i="4"/>
  <c r="C943" i="4"/>
  <c r="D943" i="4"/>
  <c r="E943" i="4"/>
  <c r="B944" i="4"/>
  <c r="C944" i="4"/>
  <c r="D944" i="4"/>
  <c r="E944" i="4"/>
  <c r="B945" i="4"/>
  <c r="C945" i="4"/>
  <c r="D945" i="4"/>
  <c r="E945" i="4"/>
  <c r="B946" i="4"/>
  <c r="C946" i="4"/>
  <c r="D946" i="4"/>
  <c r="E946" i="4"/>
  <c r="B947" i="4"/>
  <c r="C947" i="4"/>
  <c r="D947" i="4"/>
  <c r="E947" i="4"/>
  <c r="B948" i="4"/>
  <c r="C948" i="4"/>
  <c r="D948" i="4"/>
  <c r="E948" i="4"/>
  <c r="B949" i="4"/>
  <c r="C949" i="4"/>
  <c r="D949" i="4"/>
  <c r="E949" i="4"/>
  <c r="B950" i="4"/>
  <c r="C950" i="4"/>
  <c r="D950" i="4"/>
  <c r="E950" i="4"/>
  <c r="B951" i="4"/>
  <c r="C951" i="4"/>
  <c r="D951" i="4"/>
  <c r="E951" i="4"/>
  <c r="B952" i="4"/>
  <c r="C952" i="4"/>
  <c r="D952" i="4"/>
  <c r="E952" i="4"/>
  <c r="B953" i="4"/>
  <c r="C953" i="4"/>
  <c r="D953" i="4"/>
  <c r="E953" i="4"/>
  <c r="B954" i="4"/>
  <c r="C954" i="4"/>
  <c r="D954" i="4"/>
  <c r="E954" i="4"/>
  <c r="B955" i="4"/>
  <c r="C955" i="4"/>
  <c r="D955" i="4"/>
  <c r="E955" i="4"/>
  <c r="B956" i="4"/>
  <c r="C956" i="4"/>
  <c r="D956" i="4"/>
  <c r="E956" i="4"/>
  <c r="B957" i="4"/>
  <c r="C957" i="4"/>
  <c r="D957" i="4"/>
  <c r="E957" i="4"/>
  <c r="B958" i="4"/>
  <c r="C958" i="4"/>
  <c r="D958" i="4"/>
  <c r="E958" i="4"/>
  <c r="B959" i="4"/>
  <c r="C959" i="4"/>
  <c r="D959" i="4"/>
  <c r="E959" i="4"/>
  <c r="B960" i="4"/>
  <c r="C960" i="4"/>
  <c r="D960" i="4"/>
  <c r="E960" i="4"/>
  <c r="B961" i="4"/>
  <c r="C961" i="4"/>
  <c r="D961" i="4"/>
  <c r="E961" i="4"/>
  <c r="B962" i="4"/>
  <c r="C962" i="4"/>
  <c r="D962" i="4"/>
  <c r="E962" i="4"/>
  <c r="B963" i="4"/>
  <c r="C963" i="4"/>
  <c r="D963" i="4"/>
  <c r="E963" i="4"/>
  <c r="B964" i="4"/>
  <c r="C964" i="4"/>
  <c r="D964" i="4"/>
  <c r="E964" i="4"/>
  <c r="B965" i="4"/>
  <c r="C965" i="4"/>
  <c r="D965" i="4"/>
  <c r="E965" i="4"/>
  <c r="B966" i="4"/>
  <c r="C966" i="4"/>
  <c r="D966" i="4"/>
  <c r="E966" i="4"/>
  <c r="B967" i="4"/>
  <c r="C967" i="4"/>
  <c r="D967" i="4"/>
  <c r="E967" i="4"/>
  <c r="B968" i="4"/>
  <c r="C968" i="4"/>
  <c r="D968" i="4"/>
  <c r="E968" i="4"/>
  <c r="B969" i="4"/>
  <c r="C969" i="4"/>
  <c r="D969" i="4"/>
  <c r="E969" i="4"/>
  <c r="B970" i="4"/>
  <c r="C970" i="4"/>
  <c r="D970" i="4"/>
  <c r="E970" i="4"/>
  <c r="B971" i="4"/>
  <c r="C971" i="4"/>
  <c r="D971" i="4"/>
  <c r="E971" i="4"/>
  <c r="B972" i="4"/>
  <c r="C972" i="4"/>
  <c r="D972" i="4"/>
  <c r="E972" i="4"/>
  <c r="B973" i="4"/>
  <c r="C973" i="4"/>
  <c r="D973" i="4"/>
  <c r="E973" i="4"/>
  <c r="B974" i="4"/>
  <c r="C974" i="4"/>
  <c r="D974" i="4"/>
  <c r="E974" i="4"/>
  <c r="B975" i="4"/>
  <c r="C975" i="4"/>
  <c r="D975" i="4"/>
  <c r="E975" i="4"/>
  <c r="B976" i="4"/>
  <c r="C976" i="4"/>
  <c r="D976" i="4"/>
  <c r="E976" i="4"/>
  <c r="B977" i="4"/>
  <c r="C977" i="4"/>
  <c r="D977" i="4"/>
  <c r="E977" i="4"/>
  <c r="B978" i="4"/>
  <c r="C978" i="4"/>
  <c r="D978" i="4"/>
  <c r="E978" i="4"/>
  <c r="B979" i="4"/>
  <c r="C979" i="4"/>
  <c r="D979" i="4"/>
  <c r="E979" i="4"/>
  <c r="B980" i="4"/>
  <c r="C980" i="4"/>
  <c r="D980" i="4"/>
  <c r="E980" i="4"/>
  <c r="B981" i="4"/>
  <c r="C981" i="4"/>
  <c r="D981" i="4"/>
  <c r="E981" i="4"/>
  <c r="B982" i="4"/>
  <c r="C982" i="4"/>
  <c r="D982" i="4"/>
  <c r="E982" i="4"/>
  <c r="B983" i="4"/>
  <c r="C983" i="4"/>
  <c r="D983" i="4"/>
  <c r="E983" i="4"/>
  <c r="B984" i="4"/>
  <c r="C984" i="4"/>
  <c r="D984" i="4"/>
  <c r="E984" i="4"/>
  <c r="B985" i="4"/>
  <c r="C985" i="4"/>
  <c r="D985" i="4"/>
  <c r="E985" i="4"/>
  <c r="B986" i="4"/>
  <c r="C986" i="4"/>
  <c r="D986" i="4"/>
  <c r="E986" i="4"/>
  <c r="B987" i="4"/>
  <c r="C987" i="4"/>
  <c r="D987" i="4"/>
  <c r="E987" i="4"/>
  <c r="B988" i="4"/>
  <c r="C988" i="4"/>
  <c r="D988" i="4"/>
  <c r="E988" i="4"/>
  <c r="B989" i="4"/>
  <c r="C989" i="4"/>
  <c r="D989" i="4"/>
  <c r="E989" i="4"/>
  <c r="B990" i="4"/>
  <c r="C990" i="4"/>
  <c r="D990" i="4"/>
  <c r="E990" i="4"/>
  <c r="B991" i="4"/>
  <c r="C991" i="4"/>
  <c r="D991" i="4"/>
  <c r="E991" i="4"/>
  <c r="B992" i="4"/>
  <c r="C992" i="4"/>
  <c r="D992" i="4"/>
  <c r="E992" i="4"/>
  <c r="B993" i="4"/>
  <c r="C993" i="4"/>
  <c r="D993" i="4"/>
  <c r="E993" i="4"/>
  <c r="B994" i="4"/>
  <c r="C994" i="4"/>
  <c r="D994" i="4"/>
  <c r="E994" i="4"/>
  <c r="B995" i="4"/>
  <c r="C995" i="4"/>
  <c r="D995" i="4"/>
  <c r="E995" i="4"/>
  <c r="B996" i="4"/>
  <c r="C996" i="4"/>
  <c r="D996" i="4"/>
  <c r="E996" i="4"/>
  <c r="B997" i="4"/>
  <c r="C997" i="4"/>
  <c r="D997" i="4"/>
  <c r="E997" i="4"/>
  <c r="B998" i="4"/>
  <c r="C998" i="4"/>
  <c r="D998" i="4"/>
  <c r="E998" i="4"/>
  <c r="B999" i="4"/>
  <c r="C999" i="4"/>
  <c r="D999" i="4"/>
  <c r="E999" i="4"/>
  <c r="B1000" i="4"/>
  <c r="C1000" i="4"/>
  <c r="D1000" i="4"/>
  <c r="E1000" i="4"/>
  <c r="B1001" i="4"/>
  <c r="C1001" i="4"/>
  <c r="D1001" i="4"/>
  <c r="E1001" i="4"/>
  <c r="B1002" i="4"/>
  <c r="C1002" i="4"/>
  <c r="D1002" i="4"/>
  <c r="E1002" i="4"/>
  <c r="B1003" i="4"/>
  <c r="C1003" i="4"/>
  <c r="D1003" i="4"/>
  <c r="E1003" i="4"/>
  <c r="B1004" i="4"/>
  <c r="C1004" i="4"/>
  <c r="D1004" i="4"/>
  <c r="E1004" i="4"/>
  <c r="B1005" i="4"/>
  <c r="C1005" i="4"/>
  <c r="D1005" i="4"/>
  <c r="E1005" i="4"/>
  <c r="B1006" i="4"/>
  <c r="C1006" i="4"/>
  <c r="D1006" i="4"/>
  <c r="E1006" i="4"/>
  <c r="B1007" i="4"/>
  <c r="C1007" i="4"/>
  <c r="D1007" i="4"/>
  <c r="E1007" i="4"/>
  <c r="B1008" i="4"/>
  <c r="C1008" i="4"/>
  <c r="D1008" i="4"/>
  <c r="E1008" i="4"/>
  <c r="B1009" i="4"/>
  <c r="C1009" i="4"/>
  <c r="D1009" i="4"/>
  <c r="E1009" i="4"/>
  <c r="B1010" i="4"/>
  <c r="C1010" i="4"/>
  <c r="D1010" i="4"/>
  <c r="E1010" i="4"/>
  <c r="B1011" i="4"/>
  <c r="C1011" i="4"/>
  <c r="D1011" i="4"/>
  <c r="E1011" i="4"/>
  <c r="B1012" i="4"/>
  <c r="C1012" i="4"/>
  <c r="D1012" i="4"/>
  <c r="E1012" i="4"/>
  <c r="B1013" i="4"/>
  <c r="C1013" i="4"/>
  <c r="D1013" i="4"/>
  <c r="E1013" i="4"/>
  <c r="B1014" i="4"/>
  <c r="C1014" i="4"/>
  <c r="D1014" i="4"/>
  <c r="E1014" i="4"/>
  <c r="B1015" i="4"/>
  <c r="C1015" i="4"/>
  <c r="D1015" i="4"/>
  <c r="E1015" i="4"/>
  <c r="B1016" i="4"/>
  <c r="C1016" i="4"/>
  <c r="D1016" i="4"/>
  <c r="E1016" i="4"/>
  <c r="B1017" i="4"/>
  <c r="C1017" i="4"/>
  <c r="D1017" i="4"/>
  <c r="E1017" i="4"/>
  <c r="B1018" i="4"/>
  <c r="C1018" i="4"/>
  <c r="D1018" i="4"/>
  <c r="E1018" i="4"/>
  <c r="B1019" i="4"/>
  <c r="C1019" i="4"/>
  <c r="D1019" i="4"/>
  <c r="E1019" i="4"/>
  <c r="B1020" i="4"/>
  <c r="C1020" i="4"/>
  <c r="D1020" i="4"/>
  <c r="E1020" i="4"/>
  <c r="B1021" i="4"/>
  <c r="C1021" i="4"/>
  <c r="D1021" i="4"/>
  <c r="E1021" i="4"/>
  <c r="B1022" i="4"/>
  <c r="C1022" i="4"/>
  <c r="D1022" i="4"/>
  <c r="E1022" i="4"/>
  <c r="B1023" i="4"/>
  <c r="C1023" i="4"/>
  <c r="D1023" i="4"/>
  <c r="E1023" i="4"/>
  <c r="B1024" i="4"/>
  <c r="C1024" i="4"/>
  <c r="D1024" i="4"/>
  <c r="E1024" i="4"/>
  <c r="B1025" i="4"/>
  <c r="C1025" i="4"/>
  <c r="D1025" i="4"/>
  <c r="E1025" i="4"/>
  <c r="B1026" i="4"/>
  <c r="C1026" i="4"/>
  <c r="D1026" i="4"/>
  <c r="E1026" i="4"/>
  <c r="B1027" i="4"/>
  <c r="C1027" i="4"/>
  <c r="D1027" i="4"/>
  <c r="E1027" i="4"/>
  <c r="B1028" i="4"/>
  <c r="C1028" i="4"/>
  <c r="D1028" i="4"/>
  <c r="E1028" i="4"/>
  <c r="B1029" i="4"/>
  <c r="C1029" i="4"/>
  <c r="D1029" i="4"/>
  <c r="E1029" i="4"/>
  <c r="B1030" i="4"/>
  <c r="C1030" i="4"/>
  <c r="D1030" i="4"/>
  <c r="E1030" i="4"/>
  <c r="B1031" i="4"/>
  <c r="C1031" i="4"/>
  <c r="D1031" i="4"/>
  <c r="E1031" i="4"/>
  <c r="B1032" i="4"/>
  <c r="C1032" i="4"/>
  <c r="D1032" i="4"/>
  <c r="E1032" i="4"/>
  <c r="B1033" i="4"/>
  <c r="C1033" i="4"/>
  <c r="D1033" i="4"/>
  <c r="E1033" i="4"/>
  <c r="B1034" i="4"/>
  <c r="C1034" i="4"/>
  <c r="D1034" i="4"/>
  <c r="E1034" i="4"/>
  <c r="B1035" i="4"/>
  <c r="C1035" i="4"/>
  <c r="D1035" i="4"/>
  <c r="E1035" i="4"/>
  <c r="B1036" i="4"/>
  <c r="C1036" i="4"/>
  <c r="D1036" i="4"/>
  <c r="E1036" i="4"/>
  <c r="B1037" i="4"/>
  <c r="C1037" i="4"/>
  <c r="D1037" i="4"/>
  <c r="E1037" i="4"/>
  <c r="B1038" i="4"/>
  <c r="C1038" i="4"/>
  <c r="D1038" i="4"/>
  <c r="E1038" i="4"/>
  <c r="B1039" i="4"/>
  <c r="C1039" i="4"/>
  <c r="D1039" i="4"/>
  <c r="E1039" i="4"/>
  <c r="B1040" i="4"/>
  <c r="C1040" i="4"/>
  <c r="D1040" i="4"/>
  <c r="E1040" i="4"/>
  <c r="B1041" i="4"/>
  <c r="C1041" i="4"/>
  <c r="D1041" i="4"/>
  <c r="E1041" i="4"/>
  <c r="B1042" i="4"/>
  <c r="C1042" i="4"/>
  <c r="D1042" i="4"/>
  <c r="E1042" i="4"/>
  <c r="B1043" i="4"/>
  <c r="C1043" i="4"/>
  <c r="D1043" i="4"/>
  <c r="E1043" i="4"/>
  <c r="B1044" i="4"/>
  <c r="C1044" i="4"/>
  <c r="D1044" i="4"/>
  <c r="E1044" i="4"/>
  <c r="B1045" i="4"/>
  <c r="C1045" i="4"/>
  <c r="D1045" i="4"/>
  <c r="E1045" i="4"/>
  <c r="B1046" i="4"/>
  <c r="C1046" i="4"/>
  <c r="D1046" i="4"/>
  <c r="E1046" i="4"/>
  <c r="B1047" i="4"/>
  <c r="C1047" i="4"/>
  <c r="D1047" i="4"/>
  <c r="E1047" i="4"/>
  <c r="B1048" i="4"/>
  <c r="C1048" i="4"/>
  <c r="D1048" i="4"/>
  <c r="E1048" i="4"/>
  <c r="B1049" i="4"/>
  <c r="C1049" i="4"/>
  <c r="D1049" i="4"/>
  <c r="E1049" i="4"/>
  <c r="B1050" i="4"/>
  <c r="C1050" i="4"/>
  <c r="D1050" i="4"/>
  <c r="E1050" i="4"/>
  <c r="B1051" i="4"/>
  <c r="C1051" i="4"/>
  <c r="D1051" i="4"/>
  <c r="E1051" i="4"/>
  <c r="B1052" i="4"/>
  <c r="C1052" i="4"/>
  <c r="D1052" i="4"/>
  <c r="E1052" i="4"/>
  <c r="B1053" i="4"/>
  <c r="C1053" i="4"/>
  <c r="D1053" i="4"/>
  <c r="E1053" i="4"/>
  <c r="B1054" i="4"/>
  <c r="C1054" i="4"/>
  <c r="D1054" i="4"/>
  <c r="E1054" i="4"/>
  <c r="B1055" i="4"/>
  <c r="C1055" i="4"/>
  <c r="D1055" i="4"/>
  <c r="E1055" i="4"/>
  <c r="B1056" i="4"/>
  <c r="C1056" i="4"/>
  <c r="D1056" i="4"/>
  <c r="E1056" i="4"/>
  <c r="B1057" i="4"/>
  <c r="C1057" i="4"/>
  <c r="D1057" i="4"/>
  <c r="E1057" i="4"/>
  <c r="B1058" i="4"/>
  <c r="C1058" i="4"/>
  <c r="D1058" i="4"/>
  <c r="E1058" i="4"/>
  <c r="B1059" i="4"/>
  <c r="C1059" i="4"/>
  <c r="D1059" i="4"/>
  <c r="E1059" i="4"/>
  <c r="B883" i="4"/>
  <c r="C883" i="4"/>
  <c r="D883" i="4"/>
  <c r="E883" i="4"/>
  <c r="B884" i="4"/>
  <c r="C884" i="4"/>
  <c r="D884" i="4"/>
  <c r="E884" i="4"/>
  <c r="B885" i="4"/>
  <c r="C885" i="4"/>
  <c r="D885" i="4"/>
  <c r="E885" i="4"/>
  <c r="B886" i="4"/>
  <c r="C886" i="4"/>
  <c r="D886" i="4"/>
  <c r="E886" i="4"/>
  <c r="B887" i="4"/>
  <c r="C887" i="4"/>
  <c r="D887" i="4"/>
  <c r="E887" i="4"/>
  <c r="B888" i="4"/>
  <c r="C888" i="4"/>
  <c r="D888" i="4"/>
  <c r="E888" i="4"/>
  <c r="B889" i="4"/>
  <c r="C889" i="4"/>
  <c r="D889" i="4"/>
  <c r="E889" i="4"/>
  <c r="B890" i="4"/>
  <c r="C890" i="4"/>
  <c r="D890" i="4"/>
  <c r="E890" i="4"/>
  <c r="B891" i="4"/>
  <c r="C891" i="4"/>
  <c r="D891" i="4"/>
  <c r="E891" i="4"/>
  <c r="B892" i="4"/>
  <c r="C892" i="4"/>
  <c r="D892" i="4"/>
  <c r="E892" i="4"/>
  <c r="B893" i="4"/>
  <c r="C893" i="4"/>
  <c r="D893" i="4"/>
  <c r="E893" i="4"/>
  <c r="B894" i="4"/>
  <c r="C894" i="4"/>
  <c r="D894" i="4"/>
  <c r="E894" i="4"/>
  <c r="B895" i="4"/>
  <c r="C895" i="4"/>
  <c r="D895" i="4"/>
  <c r="E895" i="4"/>
  <c r="B896" i="4"/>
  <c r="C896" i="4"/>
  <c r="D896" i="4"/>
  <c r="E896" i="4"/>
  <c r="B897" i="4"/>
  <c r="C897" i="4"/>
  <c r="D897" i="4"/>
  <c r="E897" i="4"/>
  <c r="B898" i="4"/>
  <c r="C898" i="4"/>
  <c r="D898" i="4"/>
  <c r="E898" i="4"/>
  <c r="B899" i="4"/>
  <c r="C899" i="4"/>
  <c r="D899" i="4"/>
  <c r="E899" i="4"/>
  <c r="B900" i="4"/>
  <c r="C900" i="4"/>
  <c r="D900" i="4"/>
  <c r="E900" i="4"/>
  <c r="B901" i="4"/>
  <c r="C901" i="4"/>
  <c r="D901" i="4"/>
  <c r="E901" i="4"/>
  <c r="B902" i="4"/>
  <c r="C902" i="4"/>
  <c r="D902" i="4"/>
  <c r="E902" i="4"/>
  <c r="B903" i="4"/>
  <c r="C903" i="4"/>
  <c r="D903" i="4"/>
  <c r="E903" i="4"/>
  <c r="B760" i="4"/>
  <c r="C760" i="4"/>
  <c r="D760" i="4"/>
  <c r="E760" i="4"/>
  <c r="B761" i="4"/>
  <c r="C761" i="4"/>
  <c r="D761" i="4"/>
  <c r="E761" i="4"/>
  <c r="B762" i="4"/>
  <c r="C762" i="4"/>
  <c r="D762" i="4"/>
  <c r="E762" i="4"/>
  <c r="B763" i="4"/>
  <c r="C763" i="4"/>
  <c r="D763" i="4"/>
  <c r="E763" i="4"/>
  <c r="B764" i="4"/>
  <c r="C764" i="4"/>
  <c r="D764" i="4"/>
  <c r="E764" i="4"/>
  <c r="B765" i="4"/>
  <c r="C765" i="4"/>
  <c r="D765" i="4"/>
  <c r="E765" i="4"/>
  <c r="B766" i="4"/>
  <c r="C766" i="4"/>
  <c r="D766" i="4"/>
  <c r="E766" i="4"/>
  <c r="B767" i="4"/>
  <c r="C767" i="4"/>
  <c r="D767" i="4"/>
  <c r="E767" i="4"/>
  <c r="B768" i="4"/>
  <c r="C768" i="4"/>
  <c r="D768" i="4"/>
  <c r="E768" i="4"/>
  <c r="B769" i="4"/>
  <c r="C769" i="4"/>
  <c r="D769" i="4"/>
  <c r="E769" i="4"/>
  <c r="B770" i="4"/>
  <c r="C770" i="4"/>
  <c r="D770" i="4"/>
  <c r="E770" i="4"/>
  <c r="B771" i="4"/>
  <c r="C771" i="4"/>
  <c r="D771" i="4"/>
  <c r="E771" i="4"/>
  <c r="B772" i="4"/>
  <c r="C772" i="4"/>
  <c r="D772" i="4"/>
  <c r="E772" i="4"/>
  <c r="B773" i="4"/>
  <c r="C773" i="4"/>
  <c r="D773" i="4"/>
  <c r="E773" i="4"/>
  <c r="B774" i="4"/>
  <c r="C774" i="4"/>
  <c r="D774" i="4"/>
  <c r="E774" i="4"/>
  <c r="B775" i="4"/>
  <c r="C775" i="4"/>
  <c r="D775" i="4"/>
  <c r="E775" i="4"/>
  <c r="B776" i="4"/>
  <c r="C776" i="4"/>
  <c r="D776" i="4"/>
  <c r="E776" i="4"/>
  <c r="B777" i="4"/>
  <c r="C777" i="4"/>
  <c r="D777" i="4"/>
  <c r="E777" i="4"/>
  <c r="B778" i="4"/>
  <c r="C778" i="4"/>
  <c r="D778" i="4"/>
  <c r="E778" i="4"/>
  <c r="B779" i="4"/>
  <c r="C779" i="4"/>
  <c r="D779" i="4"/>
  <c r="E779" i="4"/>
  <c r="B780" i="4"/>
  <c r="C780" i="4"/>
  <c r="D780" i="4"/>
  <c r="E780" i="4"/>
  <c r="B781" i="4"/>
  <c r="C781" i="4"/>
  <c r="D781" i="4"/>
  <c r="E781" i="4"/>
  <c r="B782" i="4"/>
  <c r="C782" i="4"/>
  <c r="D782" i="4"/>
  <c r="E782" i="4"/>
  <c r="B783" i="4"/>
  <c r="C783" i="4"/>
  <c r="D783" i="4"/>
  <c r="E783" i="4"/>
  <c r="B784" i="4"/>
  <c r="C784" i="4"/>
  <c r="D784" i="4"/>
  <c r="E784" i="4"/>
  <c r="B785" i="4"/>
  <c r="C785" i="4"/>
  <c r="D785" i="4"/>
  <c r="E785" i="4"/>
  <c r="B786" i="4"/>
  <c r="C786" i="4"/>
  <c r="D786" i="4"/>
  <c r="E786" i="4"/>
  <c r="B787" i="4"/>
  <c r="C787" i="4"/>
  <c r="D787" i="4"/>
  <c r="E787" i="4"/>
  <c r="B788" i="4"/>
  <c r="C788" i="4"/>
  <c r="D788" i="4"/>
  <c r="E788" i="4"/>
  <c r="B789" i="4"/>
  <c r="C789" i="4"/>
  <c r="D789" i="4"/>
  <c r="E789" i="4"/>
  <c r="B790" i="4"/>
  <c r="C790" i="4"/>
  <c r="D790" i="4"/>
  <c r="E790" i="4"/>
  <c r="B791" i="4"/>
  <c r="C791" i="4"/>
  <c r="D791" i="4"/>
  <c r="E791" i="4"/>
  <c r="B792" i="4"/>
  <c r="C792" i="4"/>
  <c r="D792" i="4"/>
  <c r="E792" i="4"/>
  <c r="B793" i="4"/>
  <c r="C793" i="4"/>
  <c r="D793" i="4"/>
  <c r="E793" i="4"/>
  <c r="B794" i="4"/>
  <c r="C794" i="4"/>
  <c r="D794" i="4"/>
  <c r="E794" i="4"/>
  <c r="B795" i="4"/>
  <c r="C795" i="4"/>
  <c r="D795" i="4"/>
  <c r="E795" i="4"/>
  <c r="B796" i="4"/>
  <c r="C796" i="4"/>
  <c r="D796" i="4"/>
  <c r="E796" i="4"/>
  <c r="B797" i="4"/>
  <c r="C797" i="4"/>
  <c r="D797" i="4"/>
  <c r="E797" i="4"/>
  <c r="B798" i="4"/>
  <c r="C798" i="4"/>
  <c r="D798" i="4"/>
  <c r="E798" i="4"/>
  <c r="B799" i="4"/>
  <c r="C799" i="4"/>
  <c r="D799" i="4"/>
  <c r="E799" i="4"/>
  <c r="B800" i="4"/>
  <c r="C800" i="4"/>
  <c r="D800" i="4"/>
  <c r="E800" i="4"/>
  <c r="B801" i="4"/>
  <c r="C801" i="4"/>
  <c r="D801" i="4"/>
  <c r="E801" i="4"/>
  <c r="B802" i="4"/>
  <c r="C802" i="4"/>
  <c r="D802" i="4"/>
  <c r="E802" i="4"/>
  <c r="B803" i="4"/>
  <c r="C803" i="4"/>
  <c r="D803" i="4"/>
  <c r="E803" i="4"/>
  <c r="B804" i="4"/>
  <c r="C804" i="4"/>
  <c r="D804" i="4"/>
  <c r="E804" i="4"/>
  <c r="B805" i="4"/>
  <c r="C805" i="4"/>
  <c r="D805" i="4"/>
  <c r="E805" i="4"/>
  <c r="B806" i="4"/>
  <c r="C806" i="4"/>
  <c r="D806" i="4"/>
  <c r="E806" i="4"/>
  <c r="B807" i="4"/>
  <c r="C807" i="4"/>
  <c r="D807" i="4"/>
  <c r="E807" i="4"/>
  <c r="B808" i="4"/>
  <c r="C808" i="4"/>
  <c r="D808" i="4"/>
  <c r="E808" i="4"/>
  <c r="B809" i="4"/>
  <c r="C809" i="4"/>
  <c r="D809" i="4"/>
  <c r="E809" i="4"/>
  <c r="B810" i="4"/>
  <c r="C810" i="4"/>
  <c r="D810" i="4"/>
  <c r="E810" i="4"/>
  <c r="B811" i="4"/>
  <c r="C811" i="4"/>
  <c r="D811" i="4"/>
  <c r="E811" i="4"/>
  <c r="B812" i="4"/>
  <c r="C812" i="4"/>
  <c r="D812" i="4"/>
  <c r="E812" i="4"/>
  <c r="B813" i="4"/>
  <c r="C813" i="4"/>
  <c r="D813" i="4"/>
  <c r="E813" i="4"/>
  <c r="B814" i="4"/>
  <c r="C814" i="4"/>
  <c r="D814" i="4"/>
  <c r="E814" i="4"/>
  <c r="B815" i="4"/>
  <c r="C815" i="4"/>
  <c r="D815" i="4"/>
  <c r="E815" i="4"/>
  <c r="B816" i="4"/>
  <c r="C816" i="4"/>
  <c r="D816" i="4"/>
  <c r="E816" i="4"/>
  <c r="B817" i="4"/>
  <c r="C817" i="4"/>
  <c r="D817" i="4"/>
  <c r="E817" i="4"/>
  <c r="B818" i="4"/>
  <c r="C818" i="4"/>
  <c r="D818" i="4"/>
  <c r="E818" i="4"/>
  <c r="B819" i="4"/>
  <c r="C819" i="4"/>
  <c r="D819" i="4"/>
  <c r="E819" i="4"/>
  <c r="B820" i="4"/>
  <c r="C820" i="4"/>
  <c r="D820" i="4"/>
  <c r="E820" i="4"/>
  <c r="B821" i="4"/>
  <c r="C821" i="4"/>
  <c r="D821" i="4"/>
  <c r="E821" i="4"/>
  <c r="B822" i="4"/>
  <c r="C822" i="4"/>
  <c r="D822" i="4"/>
  <c r="E822" i="4"/>
  <c r="B823" i="4"/>
  <c r="C823" i="4"/>
  <c r="D823" i="4"/>
  <c r="E823" i="4"/>
  <c r="B824" i="4"/>
  <c r="C824" i="4"/>
  <c r="D824" i="4"/>
  <c r="E824" i="4"/>
  <c r="B825" i="4"/>
  <c r="C825" i="4"/>
  <c r="D825" i="4"/>
  <c r="E825" i="4"/>
  <c r="B826" i="4"/>
  <c r="C826" i="4"/>
  <c r="D826" i="4"/>
  <c r="E826" i="4"/>
  <c r="B827" i="4"/>
  <c r="C827" i="4"/>
  <c r="D827" i="4"/>
  <c r="E827" i="4"/>
  <c r="B828" i="4"/>
  <c r="C828" i="4"/>
  <c r="D828" i="4"/>
  <c r="E828" i="4"/>
  <c r="B829" i="4"/>
  <c r="C829" i="4"/>
  <c r="D829" i="4"/>
  <c r="E829" i="4"/>
  <c r="B830" i="4"/>
  <c r="C830" i="4"/>
  <c r="D830" i="4"/>
  <c r="E830" i="4"/>
  <c r="B831" i="4"/>
  <c r="C831" i="4"/>
  <c r="D831" i="4"/>
  <c r="E831" i="4"/>
  <c r="B832" i="4"/>
  <c r="C832" i="4"/>
  <c r="D832" i="4"/>
  <c r="E832" i="4"/>
  <c r="B833" i="4"/>
  <c r="C833" i="4"/>
  <c r="D833" i="4"/>
  <c r="E833" i="4"/>
  <c r="B834" i="4"/>
  <c r="C834" i="4"/>
  <c r="D834" i="4"/>
  <c r="E834" i="4"/>
  <c r="B835" i="4"/>
  <c r="C835" i="4"/>
  <c r="D835" i="4"/>
  <c r="E835" i="4"/>
  <c r="B836" i="4"/>
  <c r="C836" i="4"/>
  <c r="D836" i="4"/>
  <c r="E836" i="4"/>
  <c r="B837" i="4"/>
  <c r="C837" i="4"/>
  <c r="D837" i="4"/>
  <c r="E837" i="4"/>
  <c r="B838" i="4"/>
  <c r="C838" i="4"/>
  <c r="D838" i="4"/>
  <c r="E838" i="4"/>
  <c r="B839" i="4"/>
  <c r="C839" i="4"/>
  <c r="D839" i="4"/>
  <c r="E839" i="4"/>
  <c r="B840" i="4"/>
  <c r="C840" i="4"/>
  <c r="D840" i="4"/>
  <c r="E840" i="4"/>
  <c r="B841" i="4"/>
  <c r="C841" i="4"/>
  <c r="D841" i="4"/>
  <c r="E841" i="4"/>
  <c r="B842" i="4"/>
  <c r="C842" i="4"/>
  <c r="D842" i="4"/>
  <c r="E842" i="4"/>
  <c r="B843" i="4"/>
  <c r="C843" i="4"/>
  <c r="D843" i="4"/>
  <c r="E843" i="4"/>
  <c r="B844" i="4"/>
  <c r="C844" i="4"/>
  <c r="D844" i="4"/>
  <c r="E844" i="4"/>
  <c r="B845" i="4"/>
  <c r="C845" i="4"/>
  <c r="D845" i="4"/>
  <c r="E845" i="4"/>
  <c r="B846" i="4"/>
  <c r="C846" i="4"/>
  <c r="D846" i="4"/>
  <c r="E846" i="4"/>
  <c r="B847" i="4"/>
  <c r="C847" i="4"/>
  <c r="D847" i="4"/>
  <c r="E847" i="4"/>
  <c r="B848" i="4"/>
  <c r="C848" i="4"/>
  <c r="D848" i="4"/>
  <c r="E848" i="4"/>
  <c r="B849" i="4"/>
  <c r="C849" i="4"/>
  <c r="D849" i="4"/>
  <c r="E849" i="4"/>
  <c r="B850" i="4"/>
  <c r="C850" i="4"/>
  <c r="D850" i="4"/>
  <c r="E850" i="4"/>
  <c r="B851" i="4"/>
  <c r="C851" i="4"/>
  <c r="D851" i="4"/>
  <c r="E851" i="4"/>
  <c r="B852" i="4"/>
  <c r="C852" i="4"/>
  <c r="D852" i="4"/>
  <c r="E852" i="4"/>
  <c r="B853" i="4"/>
  <c r="C853" i="4"/>
  <c r="D853" i="4"/>
  <c r="E853" i="4"/>
  <c r="B854" i="4"/>
  <c r="C854" i="4"/>
  <c r="D854" i="4"/>
  <c r="E854" i="4"/>
  <c r="B855" i="4"/>
  <c r="C855" i="4"/>
  <c r="D855" i="4"/>
  <c r="E855" i="4"/>
  <c r="B856" i="4"/>
  <c r="C856" i="4"/>
  <c r="D856" i="4"/>
  <c r="E856" i="4"/>
  <c r="B857" i="4"/>
  <c r="C857" i="4"/>
  <c r="D857" i="4"/>
  <c r="E857" i="4"/>
  <c r="B858" i="4"/>
  <c r="C858" i="4"/>
  <c r="D858" i="4"/>
  <c r="E858" i="4"/>
  <c r="B859" i="4"/>
  <c r="C859" i="4"/>
  <c r="D859" i="4"/>
  <c r="E859" i="4"/>
  <c r="B860" i="4"/>
  <c r="C860" i="4"/>
  <c r="D860" i="4"/>
  <c r="E860" i="4"/>
  <c r="B861" i="4"/>
  <c r="C861" i="4"/>
  <c r="D861" i="4"/>
  <c r="E861" i="4"/>
  <c r="B862" i="4"/>
  <c r="C862" i="4"/>
  <c r="D862" i="4"/>
  <c r="E862" i="4"/>
  <c r="B863" i="4"/>
  <c r="C863" i="4"/>
  <c r="D863" i="4"/>
  <c r="E863" i="4"/>
  <c r="B864" i="4"/>
  <c r="C864" i="4"/>
  <c r="D864" i="4"/>
  <c r="E864" i="4"/>
  <c r="B865" i="4"/>
  <c r="C865" i="4"/>
  <c r="D865" i="4"/>
  <c r="E865" i="4"/>
  <c r="B866" i="4"/>
  <c r="C866" i="4"/>
  <c r="D866" i="4"/>
  <c r="E866" i="4"/>
  <c r="B867" i="4"/>
  <c r="C867" i="4"/>
  <c r="D867" i="4"/>
  <c r="E867" i="4"/>
  <c r="B868" i="4"/>
  <c r="C868" i="4"/>
  <c r="D868" i="4"/>
  <c r="E868" i="4"/>
  <c r="B869" i="4"/>
  <c r="C869" i="4"/>
  <c r="D869" i="4"/>
  <c r="E869" i="4"/>
  <c r="B870" i="4"/>
  <c r="C870" i="4"/>
  <c r="D870" i="4"/>
  <c r="E870" i="4"/>
  <c r="B871" i="4"/>
  <c r="C871" i="4"/>
  <c r="D871" i="4"/>
  <c r="E871" i="4"/>
  <c r="B872" i="4"/>
  <c r="C872" i="4"/>
  <c r="D872" i="4"/>
  <c r="E872" i="4"/>
  <c r="B873" i="4"/>
  <c r="C873" i="4"/>
  <c r="D873" i="4"/>
  <c r="E873" i="4"/>
  <c r="B874" i="4"/>
  <c r="C874" i="4"/>
  <c r="D874" i="4"/>
  <c r="E874" i="4"/>
  <c r="B875" i="4"/>
  <c r="C875" i="4"/>
  <c r="D875" i="4"/>
  <c r="E875" i="4"/>
  <c r="B876" i="4"/>
  <c r="C876" i="4"/>
  <c r="D876" i="4"/>
  <c r="E876" i="4"/>
  <c r="B877" i="4"/>
  <c r="C877" i="4"/>
  <c r="D877" i="4"/>
  <c r="E877" i="4"/>
  <c r="B878" i="4"/>
  <c r="C878" i="4"/>
  <c r="D878" i="4"/>
  <c r="E878" i="4"/>
  <c r="B879" i="4"/>
  <c r="C879" i="4"/>
  <c r="D879" i="4"/>
  <c r="E879" i="4"/>
  <c r="B880" i="4"/>
  <c r="C880" i="4"/>
  <c r="D880" i="4"/>
  <c r="E880" i="4"/>
  <c r="B881" i="4"/>
  <c r="C881" i="4"/>
  <c r="D881" i="4"/>
  <c r="E881" i="4"/>
  <c r="B882" i="4"/>
  <c r="C882" i="4"/>
  <c r="D882" i="4"/>
  <c r="E882" i="4"/>
  <c r="B741" i="4"/>
  <c r="C741" i="4"/>
  <c r="D741" i="4"/>
  <c r="E741" i="4"/>
  <c r="B742" i="4"/>
  <c r="C742" i="4"/>
  <c r="D742" i="4"/>
  <c r="E742" i="4"/>
  <c r="B743" i="4"/>
  <c r="C743" i="4"/>
  <c r="D743" i="4"/>
  <c r="E743" i="4"/>
  <c r="B744" i="4"/>
  <c r="C744" i="4"/>
  <c r="D744" i="4"/>
  <c r="E744" i="4"/>
  <c r="B745" i="4"/>
  <c r="C745" i="4"/>
  <c r="D745" i="4"/>
  <c r="E745" i="4"/>
  <c r="B746" i="4"/>
  <c r="C746" i="4"/>
  <c r="D746" i="4"/>
  <c r="E746" i="4"/>
  <c r="B747" i="4"/>
  <c r="C747" i="4"/>
  <c r="D747" i="4"/>
  <c r="E747" i="4"/>
  <c r="B748" i="4"/>
  <c r="C748" i="4"/>
  <c r="D748" i="4"/>
  <c r="E748" i="4"/>
  <c r="B749" i="4"/>
  <c r="C749" i="4"/>
  <c r="D749" i="4"/>
  <c r="E749" i="4"/>
  <c r="B750" i="4"/>
  <c r="C750" i="4"/>
  <c r="D750" i="4"/>
  <c r="E750" i="4"/>
  <c r="B751" i="4"/>
  <c r="C751" i="4"/>
  <c r="D751" i="4"/>
  <c r="E751" i="4"/>
  <c r="B752" i="4"/>
  <c r="C752" i="4"/>
  <c r="D752" i="4"/>
  <c r="E752" i="4"/>
  <c r="B753" i="4"/>
  <c r="C753" i="4"/>
  <c r="D753" i="4"/>
  <c r="E753" i="4"/>
  <c r="B754" i="4"/>
  <c r="C754" i="4"/>
  <c r="D754" i="4"/>
  <c r="E754" i="4"/>
  <c r="B755" i="4"/>
  <c r="C755" i="4"/>
  <c r="D755" i="4"/>
  <c r="E755" i="4"/>
  <c r="B756" i="4"/>
  <c r="C756" i="4"/>
  <c r="D756" i="4"/>
  <c r="E756" i="4"/>
  <c r="B757" i="4"/>
  <c r="C757" i="4"/>
  <c r="D757" i="4"/>
  <c r="E757" i="4"/>
  <c r="B758" i="4"/>
  <c r="C758" i="4"/>
  <c r="D758" i="4"/>
  <c r="E758" i="4"/>
  <c r="B759" i="4"/>
  <c r="C759" i="4"/>
  <c r="D759" i="4"/>
  <c r="E759" i="4"/>
  <c r="B715" i="4"/>
  <c r="C715" i="4"/>
  <c r="D715" i="4"/>
  <c r="E715" i="4"/>
  <c r="B716" i="4"/>
  <c r="C716" i="4"/>
  <c r="D716" i="4"/>
  <c r="E716" i="4"/>
  <c r="B717" i="4"/>
  <c r="C717" i="4"/>
  <c r="D717" i="4"/>
  <c r="E717" i="4"/>
  <c r="B718" i="4"/>
  <c r="C718" i="4"/>
  <c r="D718" i="4"/>
  <c r="E718" i="4"/>
  <c r="B719" i="4"/>
  <c r="C719" i="4"/>
  <c r="D719" i="4"/>
  <c r="E719" i="4"/>
  <c r="B720" i="4"/>
  <c r="C720" i="4"/>
  <c r="D720" i="4"/>
  <c r="E720" i="4"/>
  <c r="B721" i="4"/>
  <c r="C721" i="4"/>
  <c r="D721" i="4"/>
  <c r="E721" i="4"/>
  <c r="B722" i="4"/>
  <c r="C722" i="4"/>
  <c r="D722" i="4"/>
  <c r="E722" i="4"/>
  <c r="B723" i="4"/>
  <c r="C723" i="4"/>
  <c r="D723" i="4"/>
  <c r="E723" i="4"/>
  <c r="B724" i="4"/>
  <c r="C724" i="4"/>
  <c r="D724" i="4"/>
  <c r="E724" i="4"/>
  <c r="B725" i="4"/>
  <c r="C725" i="4"/>
  <c r="D725" i="4"/>
  <c r="E725" i="4"/>
  <c r="B726" i="4"/>
  <c r="C726" i="4"/>
  <c r="D726" i="4"/>
  <c r="E726" i="4"/>
  <c r="B727" i="4"/>
  <c r="C727" i="4"/>
  <c r="D727" i="4"/>
  <c r="E727" i="4"/>
  <c r="B728" i="4"/>
  <c r="C728" i="4"/>
  <c r="D728" i="4"/>
  <c r="E728" i="4"/>
  <c r="B729" i="4"/>
  <c r="C729" i="4"/>
  <c r="D729" i="4"/>
  <c r="E729" i="4"/>
  <c r="B730" i="4"/>
  <c r="C730" i="4"/>
  <c r="D730" i="4"/>
  <c r="E730" i="4"/>
  <c r="B731" i="4"/>
  <c r="C731" i="4"/>
  <c r="D731" i="4"/>
  <c r="E731" i="4"/>
  <c r="B732" i="4"/>
  <c r="C732" i="4"/>
  <c r="D732" i="4"/>
  <c r="E732" i="4"/>
  <c r="B733" i="4"/>
  <c r="C733" i="4"/>
  <c r="D733" i="4"/>
  <c r="E733" i="4"/>
  <c r="B734" i="4"/>
  <c r="C734" i="4"/>
  <c r="D734" i="4"/>
  <c r="E734" i="4"/>
  <c r="B735" i="4"/>
  <c r="C735" i="4"/>
  <c r="D735" i="4"/>
  <c r="E735" i="4"/>
  <c r="B736" i="4"/>
  <c r="C736" i="4"/>
  <c r="D736" i="4"/>
  <c r="E736" i="4"/>
  <c r="B737" i="4"/>
  <c r="C737" i="4"/>
  <c r="D737" i="4"/>
  <c r="E737" i="4"/>
  <c r="B738" i="4"/>
  <c r="C738" i="4"/>
  <c r="D738" i="4"/>
  <c r="E738" i="4"/>
  <c r="B739" i="4"/>
  <c r="C739" i="4"/>
  <c r="D739" i="4"/>
  <c r="E739" i="4"/>
  <c r="B740" i="4"/>
  <c r="C740" i="4"/>
  <c r="D740" i="4"/>
  <c r="E740" i="4"/>
  <c r="B696" i="4"/>
  <c r="C696" i="4"/>
  <c r="D696" i="4"/>
  <c r="E696" i="4"/>
  <c r="B697" i="4"/>
  <c r="C697" i="4"/>
  <c r="D697" i="4"/>
  <c r="E697" i="4"/>
  <c r="B698" i="4"/>
  <c r="C698" i="4"/>
  <c r="D698" i="4"/>
  <c r="E698" i="4"/>
  <c r="B699" i="4"/>
  <c r="C699" i="4"/>
  <c r="D699" i="4"/>
  <c r="E699" i="4"/>
  <c r="B700" i="4"/>
  <c r="C700" i="4"/>
  <c r="D700" i="4"/>
  <c r="E700" i="4"/>
  <c r="B701" i="4"/>
  <c r="C701" i="4"/>
  <c r="D701" i="4"/>
  <c r="E701" i="4"/>
  <c r="B702" i="4"/>
  <c r="C702" i="4"/>
  <c r="D702" i="4"/>
  <c r="E702" i="4"/>
  <c r="B703" i="4"/>
  <c r="C703" i="4"/>
  <c r="D703" i="4"/>
  <c r="E703" i="4"/>
  <c r="B704" i="4"/>
  <c r="C704" i="4"/>
  <c r="D704" i="4"/>
  <c r="E704" i="4"/>
  <c r="B705" i="4"/>
  <c r="C705" i="4"/>
  <c r="D705" i="4"/>
  <c r="E705" i="4"/>
  <c r="B706" i="4"/>
  <c r="C706" i="4"/>
  <c r="D706" i="4"/>
  <c r="E706" i="4"/>
  <c r="B707" i="4"/>
  <c r="C707" i="4"/>
  <c r="D707" i="4"/>
  <c r="E707" i="4"/>
  <c r="B708" i="4"/>
  <c r="C708" i="4"/>
  <c r="D708" i="4"/>
  <c r="E708" i="4"/>
  <c r="B709" i="4"/>
  <c r="C709" i="4"/>
  <c r="D709" i="4"/>
  <c r="E709" i="4"/>
  <c r="B710" i="4"/>
  <c r="C710" i="4"/>
  <c r="D710" i="4"/>
  <c r="E710" i="4"/>
  <c r="B711" i="4"/>
  <c r="C711" i="4"/>
  <c r="D711" i="4"/>
  <c r="E711" i="4"/>
  <c r="B712" i="4"/>
  <c r="C712" i="4"/>
  <c r="D712" i="4"/>
  <c r="E712" i="4"/>
  <c r="B713" i="4"/>
  <c r="C713" i="4"/>
  <c r="D713" i="4"/>
  <c r="E713" i="4"/>
  <c r="B714" i="4"/>
  <c r="C714" i="4"/>
  <c r="D714" i="4"/>
  <c r="E714" i="4"/>
  <c r="B690" i="4"/>
  <c r="C690" i="4"/>
  <c r="D690" i="4"/>
  <c r="E690" i="4"/>
  <c r="B691" i="4"/>
  <c r="C691" i="4"/>
  <c r="D691" i="4"/>
  <c r="E691" i="4"/>
  <c r="B692" i="4"/>
  <c r="C692" i="4"/>
  <c r="D692" i="4"/>
  <c r="E692" i="4"/>
  <c r="B693" i="4"/>
  <c r="C693" i="4"/>
  <c r="D693" i="4"/>
  <c r="E693" i="4"/>
  <c r="B694" i="4"/>
  <c r="C694" i="4"/>
  <c r="D694" i="4"/>
  <c r="E694" i="4"/>
  <c r="B695" i="4"/>
  <c r="C695" i="4"/>
  <c r="D695" i="4"/>
  <c r="E695" i="4"/>
  <c r="B579" i="4"/>
  <c r="C579" i="4"/>
  <c r="D579" i="4"/>
  <c r="E579" i="4"/>
  <c r="B580" i="4"/>
  <c r="C580" i="4"/>
  <c r="D580" i="4"/>
  <c r="E580" i="4"/>
  <c r="B581" i="4"/>
  <c r="C581" i="4"/>
  <c r="D581" i="4"/>
  <c r="E581" i="4"/>
  <c r="B582" i="4"/>
  <c r="C582" i="4"/>
  <c r="D582" i="4"/>
  <c r="E582" i="4"/>
  <c r="B583" i="4"/>
  <c r="C583" i="4"/>
  <c r="D583" i="4"/>
  <c r="E583" i="4"/>
  <c r="B584" i="4"/>
  <c r="C584" i="4"/>
  <c r="D584" i="4"/>
  <c r="E584" i="4"/>
  <c r="B585" i="4"/>
  <c r="C585" i="4"/>
  <c r="D585" i="4"/>
  <c r="E585" i="4"/>
  <c r="B586" i="4"/>
  <c r="C586" i="4"/>
  <c r="D586" i="4"/>
  <c r="E586" i="4"/>
  <c r="B587" i="4"/>
  <c r="C587" i="4"/>
  <c r="D587" i="4"/>
  <c r="E587" i="4"/>
  <c r="B588" i="4"/>
  <c r="C588" i="4"/>
  <c r="D588" i="4"/>
  <c r="E588" i="4"/>
  <c r="B589" i="4"/>
  <c r="C589" i="4"/>
  <c r="D589" i="4"/>
  <c r="E589" i="4"/>
  <c r="B590" i="4"/>
  <c r="C590" i="4"/>
  <c r="D590" i="4"/>
  <c r="E590" i="4"/>
  <c r="B591" i="4"/>
  <c r="C591" i="4"/>
  <c r="D591" i="4"/>
  <c r="E591" i="4"/>
  <c r="B592" i="4"/>
  <c r="C592" i="4"/>
  <c r="D592" i="4"/>
  <c r="E592" i="4"/>
  <c r="B593" i="4"/>
  <c r="C593" i="4"/>
  <c r="D593" i="4"/>
  <c r="E593" i="4"/>
  <c r="B594" i="4"/>
  <c r="C594" i="4"/>
  <c r="D594" i="4"/>
  <c r="E594" i="4"/>
  <c r="B595" i="4"/>
  <c r="C595" i="4"/>
  <c r="D595" i="4"/>
  <c r="E595" i="4"/>
  <c r="B596" i="4"/>
  <c r="C596" i="4"/>
  <c r="D596" i="4"/>
  <c r="E596" i="4"/>
  <c r="B597" i="4"/>
  <c r="C597" i="4"/>
  <c r="D597" i="4"/>
  <c r="E597" i="4"/>
  <c r="B598" i="4"/>
  <c r="C598" i="4"/>
  <c r="D598" i="4"/>
  <c r="E598" i="4"/>
  <c r="B599" i="4"/>
  <c r="C599" i="4"/>
  <c r="D599" i="4"/>
  <c r="E599" i="4"/>
  <c r="B600" i="4"/>
  <c r="C600" i="4"/>
  <c r="D600" i="4"/>
  <c r="E600" i="4"/>
  <c r="B601" i="4"/>
  <c r="C601" i="4"/>
  <c r="D601" i="4"/>
  <c r="E601" i="4"/>
  <c r="B602" i="4"/>
  <c r="C602" i="4"/>
  <c r="D602" i="4"/>
  <c r="E602" i="4"/>
  <c r="B603" i="4"/>
  <c r="C603" i="4"/>
  <c r="D603" i="4"/>
  <c r="E603" i="4"/>
  <c r="B604" i="4"/>
  <c r="C604" i="4"/>
  <c r="D604" i="4"/>
  <c r="E604" i="4"/>
  <c r="B605" i="4"/>
  <c r="C605" i="4"/>
  <c r="D605" i="4"/>
  <c r="E605" i="4"/>
  <c r="B606" i="4"/>
  <c r="C606" i="4"/>
  <c r="D606" i="4"/>
  <c r="E606" i="4"/>
  <c r="B607" i="4"/>
  <c r="C607" i="4"/>
  <c r="D607" i="4"/>
  <c r="E607" i="4"/>
  <c r="B608" i="4"/>
  <c r="C608" i="4"/>
  <c r="D608" i="4"/>
  <c r="E608" i="4"/>
  <c r="B609" i="4"/>
  <c r="C609" i="4"/>
  <c r="D609" i="4"/>
  <c r="E609" i="4"/>
  <c r="B610" i="4"/>
  <c r="C610" i="4"/>
  <c r="D610" i="4"/>
  <c r="E610" i="4"/>
  <c r="B611" i="4"/>
  <c r="C611" i="4"/>
  <c r="D611" i="4"/>
  <c r="E611" i="4"/>
  <c r="B612" i="4"/>
  <c r="C612" i="4"/>
  <c r="D612" i="4"/>
  <c r="E612" i="4"/>
  <c r="B613" i="4"/>
  <c r="C613" i="4"/>
  <c r="D613" i="4"/>
  <c r="E613" i="4"/>
  <c r="B614" i="4"/>
  <c r="C614" i="4"/>
  <c r="D614" i="4"/>
  <c r="E614" i="4"/>
  <c r="B615" i="4"/>
  <c r="C615" i="4"/>
  <c r="D615" i="4"/>
  <c r="E615" i="4"/>
  <c r="B616" i="4"/>
  <c r="C616" i="4"/>
  <c r="D616" i="4"/>
  <c r="E616" i="4"/>
  <c r="B617" i="4"/>
  <c r="C617" i="4"/>
  <c r="D617" i="4"/>
  <c r="E617" i="4"/>
  <c r="B618" i="4"/>
  <c r="C618" i="4"/>
  <c r="D618" i="4"/>
  <c r="E618" i="4"/>
  <c r="B619" i="4"/>
  <c r="C619" i="4"/>
  <c r="D619" i="4"/>
  <c r="E619" i="4"/>
  <c r="B620" i="4"/>
  <c r="C620" i="4"/>
  <c r="D620" i="4"/>
  <c r="E620" i="4"/>
  <c r="B621" i="4"/>
  <c r="C621" i="4"/>
  <c r="D621" i="4"/>
  <c r="E621" i="4"/>
  <c r="B622" i="4"/>
  <c r="C622" i="4"/>
  <c r="D622" i="4"/>
  <c r="E622" i="4"/>
  <c r="B623" i="4"/>
  <c r="C623" i="4"/>
  <c r="D623" i="4"/>
  <c r="E623" i="4"/>
  <c r="B624" i="4"/>
  <c r="C624" i="4"/>
  <c r="D624" i="4"/>
  <c r="E624" i="4"/>
  <c r="B625" i="4"/>
  <c r="C625" i="4"/>
  <c r="D625" i="4"/>
  <c r="E625" i="4"/>
  <c r="B626" i="4"/>
  <c r="C626" i="4"/>
  <c r="D626" i="4"/>
  <c r="E626" i="4"/>
  <c r="B627" i="4"/>
  <c r="C627" i="4"/>
  <c r="D627" i="4"/>
  <c r="E627" i="4"/>
  <c r="B628" i="4"/>
  <c r="C628" i="4"/>
  <c r="D628" i="4"/>
  <c r="E628" i="4"/>
  <c r="B629" i="4"/>
  <c r="C629" i="4"/>
  <c r="D629" i="4"/>
  <c r="E629" i="4"/>
  <c r="B630" i="4"/>
  <c r="C630" i="4"/>
  <c r="D630" i="4"/>
  <c r="E630" i="4"/>
  <c r="B631" i="4"/>
  <c r="C631" i="4"/>
  <c r="D631" i="4"/>
  <c r="E631" i="4"/>
  <c r="B632" i="4"/>
  <c r="C632" i="4"/>
  <c r="D632" i="4"/>
  <c r="E632" i="4"/>
  <c r="B633" i="4"/>
  <c r="C633" i="4"/>
  <c r="D633" i="4"/>
  <c r="E633" i="4"/>
  <c r="B634" i="4"/>
  <c r="C634" i="4"/>
  <c r="D634" i="4"/>
  <c r="E634" i="4"/>
  <c r="B635" i="4"/>
  <c r="C635" i="4"/>
  <c r="D635" i="4"/>
  <c r="E635" i="4"/>
  <c r="B636" i="4"/>
  <c r="C636" i="4"/>
  <c r="D636" i="4"/>
  <c r="E636" i="4"/>
  <c r="B637" i="4"/>
  <c r="C637" i="4"/>
  <c r="D637" i="4"/>
  <c r="E637" i="4"/>
  <c r="B638" i="4"/>
  <c r="C638" i="4"/>
  <c r="D638" i="4"/>
  <c r="E638" i="4"/>
  <c r="B639" i="4"/>
  <c r="C639" i="4"/>
  <c r="D639" i="4"/>
  <c r="E639" i="4"/>
  <c r="B640" i="4"/>
  <c r="C640" i="4"/>
  <c r="D640" i="4"/>
  <c r="E640" i="4"/>
  <c r="B641" i="4"/>
  <c r="C641" i="4"/>
  <c r="D641" i="4"/>
  <c r="E641" i="4"/>
  <c r="B642" i="4"/>
  <c r="C642" i="4"/>
  <c r="D642" i="4"/>
  <c r="E642" i="4"/>
  <c r="B643" i="4"/>
  <c r="C643" i="4"/>
  <c r="D643" i="4"/>
  <c r="E643" i="4"/>
  <c r="B644" i="4"/>
  <c r="C644" i="4"/>
  <c r="D644" i="4"/>
  <c r="E644" i="4"/>
  <c r="B645" i="4"/>
  <c r="C645" i="4"/>
  <c r="D645" i="4"/>
  <c r="E645" i="4"/>
  <c r="B646" i="4"/>
  <c r="C646" i="4"/>
  <c r="D646" i="4"/>
  <c r="E646" i="4"/>
  <c r="B647" i="4"/>
  <c r="C647" i="4"/>
  <c r="D647" i="4"/>
  <c r="E647" i="4"/>
  <c r="B648" i="4"/>
  <c r="C648" i="4"/>
  <c r="D648" i="4"/>
  <c r="E648" i="4"/>
  <c r="B649" i="4"/>
  <c r="C649" i="4"/>
  <c r="D649" i="4"/>
  <c r="E649" i="4"/>
  <c r="B650" i="4"/>
  <c r="C650" i="4"/>
  <c r="D650" i="4"/>
  <c r="E650" i="4"/>
  <c r="B651" i="4"/>
  <c r="C651" i="4"/>
  <c r="D651" i="4"/>
  <c r="E651" i="4"/>
  <c r="B652" i="4"/>
  <c r="C652" i="4"/>
  <c r="D652" i="4"/>
  <c r="E652" i="4"/>
  <c r="B653" i="4"/>
  <c r="C653" i="4"/>
  <c r="D653" i="4"/>
  <c r="E653" i="4"/>
  <c r="B654" i="4"/>
  <c r="C654" i="4"/>
  <c r="D654" i="4"/>
  <c r="E654" i="4"/>
  <c r="B655" i="4"/>
  <c r="C655" i="4"/>
  <c r="D655" i="4"/>
  <c r="E655" i="4"/>
  <c r="B656" i="4"/>
  <c r="C656" i="4"/>
  <c r="D656" i="4"/>
  <c r="E656" i="4"/>
  <c r="B657" i="4"/>
  <c r="C657" i="4"/>
  <c r="D657" i="4"/>
  <c r="E657" i="4"/>
  <c r="B658" i="4"/>
  <c r="C658" i="4"/>
  <c r="D658" i="4"/>
  <c r="E658" i="4"/>
  <c r="B659" i="4"/>
  <c r="C659" i="4"/>
  <c r="D659" i="4"/>
  <c r="E659" i="4"/>
  <c r="B660" i="4"/>
  <c r="C660" i="4"/>
  <c r="D660" i="4"/>
  <c r="E660" i="4"/>
  <c r="B661" i="4"/>
  <c r="C661" i="4"/>
  <c r="D661" i="4"/>
  <c r="E661" i="4"/>
  <c r="B662" i="4"/>
  <c r="C662" i="4"/>
  <c r="D662" i="4"/>
  <c r="E662" i="4"/>
  <c r="B663" i="4"/>
  <c r="C663" i="4"/>
  <c r="D663" i="4"/>
  <c r="E663" i="4"/>
  <c r="B664" i="4"/>
  <c r="C664" i="4"/>
  <c r="D664" i="4"/>
  <c r="E664" i="4"/>
  <c r="B665" i="4"/>
  <c r="C665" i="4"/>
  <c r="D665" i="4"/>
  <c r="E665" i="4"/>
  <c r="B666" i="4"/>
  <c r="C666" i="4"/>
  <c r="D666" i="4"/>
  <c r="E666" i="4"/>
  <c r="B667" i="4"/>
  <c r="C667" i="4"/>
  <c r="D667" i="4"/>
  <c r="E667" i="4"/>
  <c r="B668" i="4"/>
  <c r="C668" i="4"/>
  <c r="D668" i="4"/>
  <c r="E668" i="4"/>
  <c r="B669" i="4"/>
  <c r="C669" i="4"/>
  <c r="D669" i="4"/>
  <c r="E669" i="4"/>
  <c r="B670" i="4"/>
  <c r="C670" i="4"/>
  <c r="D670" i="4"/>
  <c r="E670" i="4"/>
  <c r="B671" i="4"/>
  <c r="C671" i="4"/>
  <c r="D671" i="4"/>
  <c r="E671" i="4"/>
  <c r="B672" i="4"/>
  <c r="C672" i="4"/>
  <c r="D672" i="4"/>
  <c r="E672" i="4"/>
  <c r="B673" i="4"/>
  <c r="C673" i="4"/>
  <c r="D673" i="4"/>
  <c r="E673" i="4"/>
  <c r="B674" i="4"/>
  <c r="C674" i="4"/>
  <c r="D674" i="4"/>
  <c r="E674" i="4"/>
  <c r="B675" i="4"/>
  <c r="C675" i="4"/>
  <c r="D675" i="4"/>
  <c r="E675" i="4"/>
  <c r="B676" i="4"/>
  <c r="C676" i="4"/>
  <c r="D676" i="4"/>
  <c r="E676" i="4"/>
  <c r="B677" i="4"/>
  <c r="C677" i="4"/>
  <c r="D677" i="4"/>
  <c r="E677" i="4"/>
  <c r="B678" i="4"/>
  <c r="C678" i="4"/>
  <c r="D678" i="4"/>
  <c r="E678" i="4"/>
  <c r="B679" i="4"/>
  <c r="C679" i="4"/>
  <c r="D679" i="4"/>
  <c r="E679" i="4"/>
  <c r="B680" i="4"/>
  <c r="C680" i="4"/>
  <c r="D680" i="4"/>
  <c r="E680" i="4"/>
  <c r="B681" i="4"/>
  <c r="C681" i="4"/>
  <c r="D681" i="4"/>
  <c r="E681" i="4"/>
  <c r="B682" i="4"/>
  <c r="C682" i="4"/>
  <c r="D682" i="4"/>
  <c r="E682" i="4"/>
  <c r="B683" i="4"/>
  <c r="C683" i="4"/>
  <c r="D683" i="4"/>
  <c r="E683" i="4"/>
  <c r="B684" i="4"/>
  <c r="C684" i="4"/>
  <c r="D684" i="4"/>
  <c r="E684" i="4"/>
  <c r="B685" i="4"/>
  <c r="C685" i="4"/>
  <c r="D685" i="4"/>
  <c r="E685" i="4"/>
  <c r="B686" i="4"/>
  <c r="C686" i="4"/>
  <c r="D686" i="4"/>
  <c r="E686" i="4"/>
  <c r="B687" i="4"/>
  <c r="C687" i="4"/>
  <c r="D687" i="4"/>
  <c r="E687" i="4"/>
  <c r="B688" i="4"/>
  <c r="C688" i="4"/>
  <c r="D688" i="4"/>
  <c r="E688" i="4"/>
  <c r="B689" i="4"/>
  <c r="C689" i="4"/>
  <c r="D689" i="4"/>
  <c r="E689" i="4"/>
  <c r="E578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E138" i="3" l="1"/>
  <c r="AE137" i="3" l="1"/>
  <c r="AE139" i="3" s="1"/>
  <c r="AE140" i="3" s="1"/>
  <c r="AE142" i="3" s="1"/>
  <c r="E2" i="4" l="1"/>
  <c r="B2" i="4"/>
  <c r="C2" i="4"/>
  <c r="D2" i="4"/>
  <c r="C17" i="11" l="1"/>
  <c r="S113" i="13"/>
  <c r="AM11" i="11"/>
  <c r="C18" i="11"/>
  <c r="S114" i="13"/>
  <c r="C16" i="11"/>
  <c r="S112" i="13"/>
  <c r="C19" i="11"/>
  <c r="S115" i="13"/>
  <c r="E3" i="4"/>
  <c r="C3" i="4"/>
  <c r="D3" i="4"/>
  <c r="B3" i="4"/>
  <c r="D17" i="11" l="1"/>
  <c r="T113" i="13"/>
  <c r="D19" i="11"/>
  <c r="T115" i="13"/>
  <c r="D18" i="11"/>
  <c r="T114" i="13"/>
  <c r="D16" i="11"/>
  <c r="T112" i="13"/>
  <c r="E4" i="4"/>
  <c r="D4" i="4"/>
  <c r="B4" i="4"/>
  <c r="C4" i="4"/>
  <c r="E16" i="11" l="1"/>
  <c r="U112" i="13"/>
  <c r="E18" i="11"/>
  <c r="U114" i="13"/>
  <c r="E17" i="11"/>
  <c r="U113" i="13"/>
  <c r="E19" i="11"/>
  <c r="U115" i="13"/>
  <c r="E5" i="4"/>
  <c r="B5" i="4"/>
  <c r="C5" i="4"/>
  <c r="D5" i="4"/>
  <c r="F18" i="11" l="1"/>
  <c r="V114" i="13"/>
  <c r="F19" i="11"/>
  <c r="V115" i="13"/>
  <c r="F16" i="11"/>
  <c r="V112" i="13"/>
  <c r="F17" i="11"/>
  <c r="V113" i="13"/>
  <c r="E6" i="4"/>
  <c r="B6" i="4"/>
  <c r="C6" i="4"/>
  <c r="D6" i="4"/>
  <c r="G16" i="11" l="1"/>
  <c r="W112" i="13"/>
  <c r="G18" i="11"/>
  <c r="W114" i="13"/>
  <c r="G17" i="11"/>
  <c r="W113" i="13"/>
  <c r="G19" i="11"/>
  <c r="W115" i="13"/>
  <c r="E7" i="4"/>
  <c r="C7" i="4"/>
  <c r="D7" i="4"/>
  <c r="B7" i="4"/>
  <c r="H18" i="11" l="1"/>
  <c r="X114" i="13"/>
  <c r="H17" i="11"/>
  <c r="X113" i="13"/>
  <c r="H16" i="11"/>
  <c r="X112" i="13"/>
  <c r="H19" i="11"/>
  <c r="X115" i="13"/>
  <c r="E8" i="4"/>
  <c r="D8" i="4"/>
  <c r="B8" i="4"/>
  <c r="C8" i="4"/>
  <c r="I16" i="11" l="1"/>
  <c r="Y112" i="13"/>
  <c r="I17" i="11"/>
  <c r="Y113" i="13"/>
  <c r="I18" i="11"/>
  <c r="Y114" i="13"/>
  <c r="I19" i="11"/>
  <c r="Y115" i="13"/>
  <c r="E9" i="4"/>
  <c r="B9" i="4"/>
  <c r="C9" i="4"/>
  <c r="D9" i="4"/>
  <c r="J18" i="11" l="1"/>
  <c r="Z114" i="13"/>
  <c r="J16" i="11"/>
  <c r="Z112" i="13"/>
  <c r="J17" i="11"/>
  <c r="Z113" i="13"/>
  <c r="J19" i="11"/>
  <c r="Z115" i="13"/>
  <c r="E10" i="4"/>
  <c r="B10" i="4"/>
  <c r="C10" i="4"/>
  <c r="D10" i="4"/>
  <c r="K18" i="11" l="1"/>
  <c r="AA114" i="13"/>
  <c r="K16" i="11"/>
  <c r="AA112" i="13"/>
  <c r="K17" i="11"/>
  <c r="AA113" i="13"/>
  <c r="K19" i="11"/>
  <c r="AA115" i="13"/>
  <c r="E11" i="4"/>
  <c r="C11" i="4"/>
  <c r="D11" i="4"/>
  <c r="B11" i="4"/>
  <c r="L18" i="11" l="1"/>
  <c r="AB114" i="13"/>
  <c r="L17" i="11"/>
  <c r="AB113" i="13"/>
  <c r="L16" i="11"/>
  <c r="AB112" i="13"/>
  <c r="L19" i="11"/>
  <c r="AB115" i="13"/>
  <c r="E12" i="4"/>
  <c r="D12" i="4"/>
  <c r="B12" i="4"/>
  <c r="C12" i="4"/>
  <c r="M18" i="11" l="1"/>
  <c r="AC114" i="13"/>
  <c r="M19" i="11"/>
  <c r="AC115" i="13"/>
  <c r="M16" i="11"/>
  <c r="AC112" i="13"/>
  <c r="M17" i="11"/>
  <c r="AC113" i="13"/>
  <c r="E13" i="4"/>
  <c r="B13" i="4"/>
  <c r="C13" i="4"/>
  <c r="D13" i="4"/>
  <c r="N18" i="11" l="1"/>
  <c r="AD114" i="13"/>
  <c r="N19" i="11"/>
  <c r="AD115" i="13"/>
  <c r="N17" i="11"/>
  <c r="AD113" i="13"/>
  <c r="N16" i="11"/>
  <c r="AD112" i="13"/>
  <c r="E14" i="4"/>
  <c r="B14" i="4"/>
  <c r="C14" i="4"/>
  <c r="D14" i="4"/>
  <c r="O18" i="11" l="1"/>
  <c r="AE114" i="13"/>
  <c r="O19" i="11"/>
  <c r="AE115" i="13"/>
  <c r="O17" i="11"/>
  <c r="AE113" i="13"/>
  <c r="O16" i="11"/>
  <c r="AE112" i="13"/>
  <c r="E15" i="4"/>
  <c r="C15" i="4"/>
  <c r="D15" i="4"/>
  <c r="B15" i="4"/>
  <c r="P17" i="11" l="1"/>
  <c r="D129" i="13"/>
  <c r="P18" i="11"/>
  <c r="D130" i="13"/>
  <c r="P16" i="11"/>
  <c r="D128" i="13"/>
  <c r="P19" i="11"/>
  <c r="D131" i="13"/>
  <c r="E16" i="4"/>
  <c r="D16" i="4"/>
  <c r="B16" i="4"/>
  <c r="C16" i="4"/>
  <c r="Q16" i="11" l="1"/>
  <c r="E128" i="13"/>
  <c r="Q19" i="11"/>
  <c r="E131" i="13"/>
  <c r="Q17" i="11"/>
  <c r="E129" i="13"/>
  <c r="Q18" i="11"/>
  <c r="E130" i="13"/>
  <c r="E17" i="4"/>
  <c r="B17" i="4"/>
  <c r="C17" i="4"/>
  <c r="D17" i="4"/>
  <c r="R19" i="11" l="1"/>
  <c r="F131" i="13"/>
  <c r="R18" i="11"/>
  <c r="F130" i="13"/>
  <c r="R17" i="11"/>
  <c r="F129" i="13"/>
  <c r="R16" i="11"/>
  <c r="F128" i="13"/>
  <c r="E18" i="4"/>
  <c r="B18" i="4"/>
  <c r="C18" i="4"/>
  <c r="D18" i="4"/>
  <c r="S16" i="11" l="1"/>
  <c r="G128" i="13"/>
  <c r="S18" i="11"/>
  <c r="G130" i="13"/>
  <c r="S17" i="11"/>
  <c r="G129" i="13"/>
  <c r="S19" i="11"/>
  <c r="G131" i="13"/>
  <c r="E19" i="4"/>
  <c r="C19" i="4"/>
  <c r="D19" i="4"/>
  <c r="B19" i="4"/>
  <c r="T16" i="11" l="1"/>
  <c r="H128" i="13"/>
  <c r="T18" i="11"/>
  <c r="H130" i="13"/>
  <c r="T19" i="11"/>
  <c r="H131" i="13"/>
  <c r="T17" i="11"/>
  <c r="H129" i="13"/>
  <c r="E20" i="4"/>
  <c r="D20" i="4"/>
  <c r="B20" i="4"/>
  <c r="C20" i="4"/>
  <c r="U19" i="11" l="1"/>
  <c r="I131" i="13"/>
  <c r="U17" i="11"/>
  <c r="I129" i="13"/>
  <c r="U16" i="11"/>
  <c r="I128" i="13"/>
  <c r="U18" i="11"/>
  <c r="I130" i="13"/>
  <c r="E21" i="4"/>
  <c r="B21" i="4"/>
  <c r="C21" i="4"/>
  <c r="D21" i="4"/>
  <c r="V19" i="11" l="1"/>
  <c r="J131" i="13"/>
  <c r="V17" i="11"/>
  <c r="J129" i="13"/>
  <c r="V18" i="11"/>
  <c r="J130" i="13"/>
  <c r="V16" i="11"/>
  <c r="J128" i="13"/>
  <c r="E22" i="4"/>
  <c r="B22" i="4"/>
  <c r="C22" i="4"/>
  <c r="D22" i="4"/>
  <c r="W19" i="11" l="1"/>
  <c r="K131" i="13"/>
  <c r="W18" i="11"/>
  <c r="K130" i="13"/>
  <c r="W16" i="11"/>
  <c r="K128" i="13"/>
  <c r="W17" i="11"/>
  <c r="K129" i="13"/>
  <c r="E23" i="4"/>
  <c r="C23" i="4"/>
  <c r="D23" i="4"/>
  <c r="B23" i="4"/>
  <c r="X16" i="11" l="1"/>
  <c r="L128" i="13"/>
  <c r="X18" i="11"/>
  <c r="L130" i="13"/>
  <c r="X17" i="11"/>
  <c r="L129" i="13"/>
  <c r="X19" i="11"/>
  <c r="L131" i="13"/>
  <c r="E24" i="4"/>
  <c r="D24" i="4"/>
  <c r="B24" i="4"/>
  <c r="C24" i="4"/>
  <c r="Y16" i="11" l="1"/>
  <c r="M128" i="13"/>
  <c r="Y17" i="11"/>
  <c r="M129" i="13"/>
  <c r="Y19" i="11"/>
  <c r="M131" i="13"/>
  <c r="Y18" i="11"/>
  <c r="M130" i="13"/>
  <c r="E25" i="4"/>
  <c r="B25" i="4"/>
  <c r="C25" i="4"/>
  <c r="D25" i="4"/>
  <c r="Z17" i="11" l="1"/>
  <c r="N129" i="13"/>
  <c r="Z18" i="11"/>
  <c r="N130" i="13"/>
  <c r="Z16" i="11"/>
  <c r="N128" i="13"/>
  <c r="Z19" i="11"/>
  <c r="N131" i="13"/>
  <c r="E26" i="4"/>
  <c r="B26" i="4"/>
  <c r="C26" i="4"/>
  <c r="D26" i="4"/>
  <c r="AA19" i="11" l="1"/>
  <c r="O131" i="13"/>
  <c r="AA16" i="11"/>
  <c r="O128" i="13"/>
  <c r="AA18" i="11"/>
  <c r="O130" i="13"/>
  <c r="AA17" i="11"/>
  <c r="O129" i="13"/>
  <c r="E27" i="4"/>
  <c r="C27" i="4"/>
  <c r="D27" i="4"/>
  <c r="B27" i="4"/>
  <c r="AB18" i="11" l="1"/>
  <c r="P130" i="13"/>
  <c r="AB19" i="11"/>
  <c r="P131" i="13"/>
  <c r="AB16" i="11"/>
  <c r="P128" i="13"/>
  <c r="AB17" i="11"/>
  <c r="P129" i="13"/>
  <c r="E28" i="4"/>
  <c r="D28" i="4"/>
  <c r="B28" i="4"/>
  <c r="C28" i="4"/>
  <c r="AC19" i="11" l="1"/>
  <c r="Q131" i="13"/>
  <c r="AC16" i="11"/>
  <c r="Q128" i="13"/>
  <c r="AC18" i="11"/>
  <c r="Q130" i="13"/>
  <c r="AC17" i="11"/>
  <c r="Q129" i="13"/>
  <c r="E29" i="4"/>
  <c r="B29" i="4"/>
  <c r="C29" i="4"/>
  <c r="D29" i="4"/>
  <c r="AD17" i="11" l="1"/>
  <c r="R129" i="13"/>
  <c r="AD16" i="11"/>
  <c r="R128" i="13"/>
  <c r="AD18" i="11"/>
  <c r="R130" i="13"/>
  <c r="AD19" i="11"/>
  <c r="R131" i="13"/>
  <c r="E30" i="4"/>
  <c r="B30" i="4"/>
  <c r="C30" i="4"/>
  <c r="D30" i="4"/>
  <c r="C25" i="11" l="1"/>
  <c r="S131" i="13"/>
  <c r="C24" i="11"/>
  <c r="S130" i="13"/>
  <c r="C22" i="11"/>
  <c r="S128" i="13"/>
  <c r="C23" i="11"/>
  <c r="S129" i="13"/>
  <c r="E31" i="4"/>
  <c r="C31" i="4"/>
  <c r="D31" i="4"/>
  <c r="B31" i="4"/>
  <c r="D25" i="11" l="1"/>
  <c r="T131" i="13"/>
  <c r="D23" i="11"/>
  <c r="T129" i="13"/>
  <c r="D22" i="11"/>
  <c r="T128" i="13"/>
  <c r="D24" i="11"/>
  <c r="T130" i="13"/>
  <c r="E32" i="4"/>
  <c r="D32" i="4"/>
  <c r="B32" i="4"/>
  <c r="C32" i="4"/>
  <c r="E25" i="11" l="1"/>
  <c r="U131" i="13"/>
  <c r="E24" i="11"/>
  <c r="U130" i="13"/>
  <c r="E22" i="11"/>
  <c r="U128" i="13"/>
  <c r="E23" i="11"/>
  <c r="U129" i="13"/>
  <c r="E33" i="4"/>
  <c r="B33" i="4"/>
  <c r="C33" i="4"/>
  <c r="D33" i="4"/>
  <c r="F24" i="11" l="1"/>
  <c r="V130" i="13"/>
  <c r="F22" i="11"/>
  <c r="V128" i="13"/>
  <c r="F25" i="11"/>
  <c r="V131" i="13"/>
  <c r="F23" i="11"/>
  <c r="V129" i="13"/>
  <c r="E34" i="4"/>
  <c r="B34" i="4"/>
  <c r="C34" i="4"/>
  <c r="D34" i="4"/>
  <c r="G25" i="11" l="1"/>
  <c r="W131" i="13"/>
  <c r="G22" i="11"/>
  <c r="W128" i="13"/>
  <c r="G24" i="11"/>
  <c r="W130" i="13"/>
  <c r="G23" i="11"/>
  <c r="W129" i="13"/>
  <c r="E35" i="4"/>
  <c r="C35" i="4"/>
  <c r="D35" i="4"/>
  <c r="B35" i="4"/>
  <c r="H25" i="11" l="1"/>
  <c r="X131" i="13"/>
  <c r="H22" i="11"/>
  <c r="X128" i="13"/>
  <c r="H24" i="11"/>
  <c r="X130" i="13"/>
  <c r="H23" i="11"/>
  <c r="X129" i="13"/>
  <c r="E36" i="4"/>
  <c r="D36" i="4"/>
  <c r="B36" i="4"/>
  <c r="C36" i="4"/>
  <c r="I25" i="11" l="1"/>
  <c r="Y131" i="13"/>
  <c r="I24" i="11"/>
  <c r="Y130" i="13"/>
  <c r="I22" i="11"/>
  <c r="Y128" i="13"/>
  <c r="I23" i="11"/>
  <c r="Y129" i="13"/>
  <c r="E37" i="4"/>
  <c r="B37" i="4"/>
  <c r="C37" i="4"/>
  <c r="D37" i="4"/>
  <c r="J25" i="11" l="1"/>
  <c r="Z131" i="13"/>
  <c r="J23" i="11"/>
  <c r="Z129" i="13"/>
  <c r="J24" i="11"/>
  <c r="Z130" i="13"/>
  <c r="J22" i="11"/>
  <c r="Z128" i="13"/>
  <c r="E38" i="4"/>
  <c r="B38" i="4"/>
  <c r="C38" i="4"/>
  <c r="D38" i="4"/>
  <c r="K22" i="11" l="1"/>
  <c r="AA128" i="13"/>
  <c r="K25" i="11"/>
  <c r="AA131" i="13"/>
  <c r="K24" i="11"/>
  <c r="AA130" i="13"/>
  <c r="K23" i="11"/>
  <c r="AA129" i="13"/>
  <c r="E39" i="4"/>
  <c r="C39" i="4"/>
  <c r="D39" i="4"/>
  <c r="B39" i="4"/>
  <c r="L22" i="11" l="1"/>
  <c r="AB128" i="13"/>
  <c r="L24" i="11"/>
  <c r="AB130" i="13"/>
  <c r="L23" i="11"/>
  <c r="AB129" i="13"/>
  <c r="L25" i="11"/>
  <c r="AB131" i="13"/>
  <c r="E40" i="4"/>
  <c r="D40" i="4"/>
  <c r="B40" i="4"/>
  <c r="C40" i="4"/>
  <c r="M23" i="11" l="1"/>
  <c r="AC129" i="13"/>
  <c r="M22" i="11"/>
  <c r="AC128" i="13"/>
  <c r="M25" i="11"/>
  <c r="AC131" i="13"/>
  <c r="M24" i="11"/>
  <c r="AC130" i="13"/>
  <c r="E41" i="4"/>
  <c r="B41" i="4"/>
  <c r="C41" i="4"/>
  <c r="D41" i="4"/>
  <c r="N22" i="11" l="1"/>
  <c r="AD128" i="13"/>
  <c r="N23" i="11"/>
  <c r="AD129" i="13"/>
  <c r="N25" i="11"/>
  <c r="AD131" i="13"/>
  <c r="N24" i="11"/>
  <c r="AD130" i="13"/>
  <c r="E42" i="4"/>
  <c r="B42" i="4"/>
  <c r="C42" i="4"/>
  <c r="D42" i="4"/>
  <c r="O25" i="11" l="1"/>
  <c r="AE131" i="13"/>
  <c r="O24" i="11"/>
  <c r="AE130" i="13"/>
  <c r="O22" i="11"/>
  <c r="AE128" i="13"/>
  <c r="O23" i="11"/>
  <c r="AE129" i="13"/>
  <c r="E43" i="4"/>
  <c r="C43" i="4"/>
  <c r="D43" i="4"/>
  <c r="B43" i="4"/>
  <c r="P22" i="11" l="1"/>
  <c r="D144" i="13"/>
  <c r="P23" i="11"/>
  <c r="D145" i="13"/>
  <c r="P25" i="11"/>
  <c r="D147" i="13"/>
  <c r="P24" i="11"/>
  <c r="D146" i="13"/>
  <c r="E44" i="4"/>
  <c r="D44" i="4"/>
  <c r="B44" i="4"/>
  <c r="C44" i="4"/>
  <c r="Q24" i="11" l="1"/>
  <c r="E146" i="13"/>
  <c r="Q23" i="11"/>
  <c r="E145" i="13"/>
  <c r="Q22" i="11"/>
  <c r="E144" i="13"/>
  <c r="Q25" i="11"/>
  <c r="E147" i="13"/>
  <c r="E45" i="4"/>
  <c r="B45" i="4"/>
  <c r="C45" i="4"/>
  <c r="D45" i="4"/>
  <c r="R24" i="11" l="1"/>
  <c r="F146" i="13"/>
  <c r="R22" i="11"/>
  <c r="F144" i="13"/>
  <c r="R25" i="11"/>
  <c r="F147" i="13"/>
  <c r="R23" i="11"/>
  <c r="F145" i="13"/>
  <c r="E46" i="4"/>
  <c r="B46" i="4"/>
  <c r="C46" i="4"/>
  <c r="D46" i="4"/>
  <c r="S25" i="11" l="1"/>
  <c r="G147" i="13"/>
  <c r="S24" i="11"/>
  <c r="G146" i="13"/>
  <c r="S22" i="11"/>
  <c r="G144" i="13"/>
  <c r="S23" i="11"/>
  <c r="G145" i="13"/>
  <c r="E47" i="4"/>
  <c r="C47" i="4"/>
  <c r="D47" i="4"/>
  <c r="B47" i="4"/>
  <c r="T23" i="11" l="1"/>
  <c r="H145" i="13"/>
  <c r="T25" i="11"/>
  <c r="H147" i="13"/>
  <c r="T24" i="11"/>
  <c r="H146" i="13"/>
  <c r="T22" i="11"/>
  <c r="H144" i="13"/>
  <c r="E48" i="4"/>
  <c r="D48" i="4"/>
  <c r="B48" i="4"/>
  <c r="C48" i="4"/>
  <c r="U25" i="11" l="1"/>
  <c r="I147" i="13"/>
  <c r="U23" i="11"/>
  <c r="I145" i="13"/>
  <c r="U22" i="11"/>
  <c r="I144" i="13"/>
  <c r="U24" i="11"/>
  <c r="I146" i="13"/>
  <c r="E49" i="4"/>
  <c r="B49" i="4"/>
  <c r="C49" i="4"/>
  <c r="D49" i="4"/>
  <c r="V24" i="11" l="1"/>
  <c r="J146" i="13"/>
  <c r="V23" i="11"/>
  <c r="J145" i="13"/>
  <c r="V22" i="11"/>
  <c r="J144" i="13"/>
  <c r="V25" i="11"/>
  <c r="J147" i="13"/>
  <c r="E50" i="4"/>
  <c r="B50" i="4"/>
  <c r="C50" i="4"/>
  <c r="D50" i="4"/>
  <c r="W25" i="11" l="1"/>
  <c r="K147" i="13"/>
  <c r="W24" i="11"/>
  <c r="K146" i="13"/>
  <c r="W22" i="11"/>
  <c r="K144" i="13"/>
  <c r="W23" i="11"/>
  <c r="K145" i="13"/>
  <c r="E51" i="4"/>
  <c r="C51" i="4"/>
  <c r="D51" i="4"/>
  <c r="B51" i="4"/>
  <c r="X23" i="11" l="1"/>
  <c r="L145" i="13"/>
  <c r="X22" i="11"/>
  <c r="L144" i="13"/>
  <c r="X25" i="11"/>
  <c r="L147" i="13"/>
  <c r="X24" i="11"/>
  <c r="L146" i="13"/>
  <c r="E52" i="4"/>
  <c r="D52" i="4"/>
  <c r="B52" i="4"/>
  <c r="C52" i="4"/>
  <c r="Y23" i="11" l="1"/>
  <c r="M145" i="13"/>
  <c r="Y25" i="11"/>
  <c r="M147" i="13"/>
  <c r="Y22" i="11"/>
  <c r="M144" i="13"/>
  <c r="Y24" i="11"/>
  <c r="M146" i="13"/>
  <c r="E53" i="4"/>
  <c r="B53" i="4"/>
  <c r="C53" i="4"/>
  <c r="D53" i="4"/>
  <c r="Z24" i="11" l="1"/>
  <c r="N146" i="13"/>
  <c r="Z22" i="11"/>
  <c r="N144" i="13"/>
  <c r="Z23" i="11"/>
  <c r="AH20" i="11" s="1"/>
  <c r="AN21" i="11" s="1"/>
  <c r="AH21" i="11" s="1"/>
  <c r="N145" i="13"/>
  <c r="Z25" i="11"/>
  <c r="N147" i="13"/>
  <c r="E54" i="4"/>
  <c r="B54" i="4"/>
  <c r="C54" i="4"/>
  <c r="D54" i="4"/>
  <c r="AA25" i="11" l="1"/>
  <c r="O147" i="13"/>
  <c r="AA22" i="11"/>
  <c r="O144" i="13"/>
  <c r="AA24" i="11"/>
  <c r="O146" i="13"/>
  <c r="AA23" i="11"/>
  <c r="O145" i="13"/>
  <c r="E55" i="4"/>
  <c r="C55" i="4"/>
  <c r="D55" i="4"/>
  <c r="B55" i="4"/>
  <c r="AB24" i="11" l="1"/>
  <c r="P146" i="13"/>
  <c r="AB25" i="11"/>
  <c r="P147" i="13"/>
  <c r="AB22" i="11"/>
  <c r="P144" i="13"/>
  <c r="AB23" i="11"/>
  <c r="P145" i="13"/>
  <c r="E56" i="4"/>
  <c r="D56" i="4"/>
  <c r="B56" i="4"/>
  <c r="C56" i="4"/>
  <c r="AC22" i="11" l="1"/>
  <c r="Q144" i="13"/>
  <c r="AC24" i="11"/>
  <c r="Q146" i="13"/>
  <c r="AC25" i="11"/>
  <c r="Q147" i="13"/>
  <c r="AC23" i="11"/>
  <c r="Q145" i="13"/>
  <c r="E57" i="4"/>
  <c r="B57" i="4"/>
  <c r="C57" i="4"/>
  <c r="D57" i="4"/>
  <c r="AD24" i="11" l="1"/>
  <c r="R146" i="13"/>
  <c r="AD23" i="11"/>
  <c r="R145" i="13"/>
  <c r="AD25" i="11"/>
  <c r="R147" i="13"/>
  <c r="AD22" i="11"/>
  <c r="R144" i="13"/>
  <c r="E58" i="4"/>
  <c r="B58" i="4"/>
  <c r="C58" i="4"/>
  <c r="D58" i="4"/>
  <c r="C29" i="11" l="1"/>
  <c r="S145" i="13"/>
  <c r="C31" i="11"/>
  <c r="S147" i="13"/>
  <c r="C28" i="11"/>
  <c r="S144" i="13"/>
  <c r="C30" i="11"/>
  <c r="S146" i="13"/>
  <c r="E59" i="4"/>
  <c r="C59" i="4"/>
  <c r="D59" i="4"/>
  <c r="B59" i="4"/>
  <c r="D30" i="11" l="1"/>
  <c r="T146" i="13"/>
  <c r="D28" i="11"/>
  <c r="T144" i="13"/>
  <c r="D29" i="11"/>
  <c r="T145" i="13"/>
  <c r="D31" i="11"/>
  <c r="T147" i="13"/>
  <c r="E60" i="4"/>
  <c r="D60" i="4"/>
  <c r="B60" i="4"/>
  <c r="C60" i="4"/>
  <c r="E30" i="11" l="1"/>
  <c r="U146" i="13"/>
  <c r="E29" i="11"/>
  <c r="U145" i="13"/>
  <c r="E28" i="11"/>
  <c r="U144" i="13"/>
  <c r="E31" i="11"/>
  <c r="U147" i="13"/>
  <c r="E61" i="4"/>
  <c r="B61" i="4"/>
  <c r="C61" i="4"/>
  <c r="D61" i="4"/>
  <c r="F29" i="11" l="1"/>
  <c r="V145" i="13"/>
  <c r="F30" i="11"/>
  <c r="V146" i="13"/>
  <c r="F31" i="11"/>
  <c r="V147" i="13"/>
  <c r="F28" i="11"/>
  <c r="V144" i="13"/>
  <c r="E62" i="4"/>
  <c r="B62" i="4"/>
  <c r="C62" i="4"/>
  <c r="D62" i="4"/>
  <c r="G30" i="11" l="1"/>
  <c r="W146" i="13"/>
  <c r="G31" i="11"/>
  <c r="W147" i="13"/>
  <c r="G28" i="11"/>
  <c r="W144" i="13"/>
  <c r="G29" i="11"/>
  <c r="W145" i="13"/>
  <c r="E63" i="4"/>
  <c r="C63" i="4"/>
  <c r="D63" i="4"/>
  <c r="B63" i="4"/>
  <c r="H31" i="11" l="1"/>
  <c r="X147" i="13"/>
  <c r="H30" i="11"/>
  <c r="X146" i="13"/>
  <c r="H28" i="11"/>
  <c r="X144" i="13"/>
  <c r="H29" i="11"/>
  <c r="X145" i="13"/>
  <c r="E64" i="4"/>
  <c r="D64" i="4"/>
  <c r="B64" i="4"/>
  <c r="C64" i="4"/>
  <c r="I29" i="11" l="1"/>
  <c r="Y145" i="13"/>
  <c r="I28" i="11"/>
  <c r="Y144" i="13"/>
  <c r="I30" i="11"/>
  <c r="Y146" i="13"/>
  <c r="I31" i="11"/>
  <c r="Y147" i="13"/>
  <c r="E65" i="4"/>
  <c r="B65" i="4"/>
  <c r="C65" i="4"/>
  <c r="D65" i="4"/>
  <c r="J31" i="11" l="1"/>
  <c r="Z147" i="13"/>
  <c r="J29" i="11"/>
  <c r="Z145" i="13"/>
  <c r="J30" i="11"/>
  <c r="Z146" i="13"/>
  <c r="J28" i="11"/>
  <c r="Z144" i="13"/>
  <c r="E66" i="4"/>
  <c r="B66" i="4"/>
  <c r="C66" i="4"/>
  <c r="D66" i="4"/>
  <c r="K30" i="11" l="1"/>
  <c r="AA146" i="13"/>
  <c r="K31" i="11"/>
  <c r="AA147" i="13"/>
  <c r="K29" i="11"/>
  <c r="AA145" i="13"/>
  <c r="K28" i="11"/>
  <c r="AA144" i="13"/>
  <c r="E67" i="4"/>
  <c r="C67" i="4"/>
  <c r="D67" i="4"/>
  <c r="B67" i="4"/>
  <c r="L28" i="11" l="1"/>
  <c r="AB144" i="13"/>
  <c r="L29" i="11"/>
  <c r="AB145" i="13"/>
  <c r="L30" i="11"/>
  <c r="AB146" i="13"/>
  <c r="L31" i="11"/>
  <c r="AB147" i="13"/>
  <c r="E68" i="4"/>
  <c r="D68" i="4"/>
  <c r="B68" i="4"/>
  <c r="C68" i="4"/>
  <c r="M29" i="11" l="1"/>
  <c r="AC145" i="13"/>
  <c r="M28" i="11"/>
  <c r="AC144" i="13"/>
  <c r="M31" i="11"/>
  <c r="AC147" i="13"/>
  <c r="M30" i="11"/>
  <c r="AC146" i="13"/>
  <c r="E69" i="4"/>
  <c r="B69" i="4"/>
  <c r="C69" i="4"/>
  <c r="D69" i="4"/>
  <c r="N29" i="11" l="1"/>
  <c r="AD145" i="13"/>
  <c r="N30" i="11"/>
  <c r="AD146" i="13"/>
  <c r="N28" i="11"/>
  <c r="AD144" i="13"/>
  <c r="N31" i="11"/>
  <c r="AD147" i="13"/>
  <c r="E70" i="4"/>
  <c r="B70" i="4"/>
  <c r="C70" i="4"/>
  <c r="D70" i="4"/>
  <c r="O29" i="11" l="1"/>
  <c r="AE145" i="13"/>
  <c r="O30" i="11"/>
  <c r="AE146" i="13"/>
  <c r="O28" i="11"/>
  <c r="AE144" i="13"/>
  <c r="O31" i="11"/>
  <c r="AE147" i="13"/>
  <c r="E71" i="4"/>
  <c r="C71" i="4"/>
  <c r="D71" i="4"/>
  <c r="B71" i="4"/>
  <c r="P30" i="11" l="1"/>
  <c r="D162" i="13"/>
  <c r="P28" i="11"/>
  <c r="D160" i="13"/>
  <c r="P29" i="11"/>
  <c r="D161" i="13"/>
  <c r="P31" i="11"/>
  <c r="D163" i="13"/>
  <c r="E72" i="4"/>
  <c r="D72" i="4"/>
  <c r="B72" i="4"/>
  <c r="C72" i="4"/>
  <c r="Q29" i="11" l="1"/>
  <c r="E161" i="13"/>
  <c r="Q31" i="11"/>
  <c r="E163" i="13"/>
  <c r="Q28" i="11"/>
  <c r="E160" i="13"/>
  <c r="Q30" i="11"/>
  <c r="E162" i="13"/>
  <c r="E73" i="4"/>
  <c r="B73" i="4"/>
  <c r="C73" i="4"/>
  <c r="D73" i="4"/>
  <c r="R30" i="11" l="1"/>
  <c r="F162" i="13"/>
  <c r="R28" i="11"/>
  <c r="F160" i="13"/>
  <c r="R31" i="11"/>
  <c r="F163" i="13"/>
  <c r="R29" i="11"/>
  <c r="F161" i="13"/>
  <c r="E74" i="4"/>
  <c r="B74" i="4"/>
  <c r="C74" i="4"/>
  <c r="D74" i="4"/>
  <c r="S31" i="11" l="1"/>
  <c r="G163" i="13"/>
  <c r="S28" i="11"/>
  <c r="G160" i="13"/>
  <c r="S30" i="11"/>
  <c r="G162" i="13"/>
  <c r="S29" i="11"/>
  <c r="G161" i="13"/>
  <c r="E75" i="4"/>
  <c r="C75" i="4"/>
  <c r="D75" i="4"/>
  <c r="B75" i="4"/>
  <c r="T29" i="11" l="1"/>
  <c r="H161" i="13"/>
  <c r="T31" i="11"/>
  <c r="H163" i="13"/>
  <c r="T28" i="11"/>
  <c r="H160" i="13"/>
  <c r="T30" i="11"/>
  <c r="H162" i="13"/>
  <c r="E76" i="4"/>
  <c r="D76" i="4"/>
  <c r="B76" i="4"/>
  <c r="C76" i="4"/>
  <c r="U29" i="11" l="1"/>
  <c r="I161" i="13"/>
  <c r="U31" i="11"/>
  <c r="I163" i="13"/>
  <c r="U30" i="11"/>
  <c r="I162" i="13"/>
  <c r="U28" i="11"/>
  <c r="I160" i="13"/>
  <c r="E77" i="4"/>
  <c r="B77" i="4"/>
  <c r="C77" i="4"/>
  <c r="D77" i="4"/>
  <c r="V30" i="11" l="1"/>
  <c r="J162" i="13"/>
  <c r="V28" i="11"/>
  <c r="J160" i="13"/>
  <c r="V31" i="11"/>
  <c r="J163" i="13"/>
  <c r="V29" i="11"/>
  <c r="J161" i="13"/>
  <c r="E78" i="4"/>
  <c r="B78" i="4"/>
  <c r="C78" i="4"/>
  <c r="D78" i="4"/>
  <c r="W29" i="11" l="1"/>
  <c r="K161" i="13"/>
  <c r="W30" i="11"/>
  <c r="K162" i="13"/>
  <c r="W31" i="11"/>
  <c r="K163" i="13"/>
  <c r="W28" i="11"/>
  <c r="K160" i="13"/>
  <c r="E79" i="4"/>
  <c r="D79" i="4"/>
  <c r="C79" i="4"/>
  <c r="B79" i="4"/>
  <c r="X31" i="11" l="1"/>
  <c r="L163" i="13"/>
  <c r="X28" i="11"/>
  <c r="L160" i="13"/>
  <c r="X29" i="11"/>
  <c r="L161" i="13"/>
  <c r="X30" i="11"/>
  <c r="L162" i="13"/>
  <c r="E80" i="4"/>
  <c r="B80" i="4"/>
  <c r="C80" i="4"/>
  <c r="D80" i="4"/>
  <c r="Y28" i="11" l="1"/>
  <c r="M160" i="13"/>
  <c r="Y29" i="11"/>
  <c r="M161" i="13"/>
  <c r="Y31" i="11"/>
  <c r="M163" i="13"/>
  <c r="Y30" i="11"/>
  <c r="M162" i="13"/>
  <c r="E81" i="4"/>
  <c r="B81" i="4"/>
  <c r="C81" i="4"/>
  <c r="D81" i="4"/>
  <c r="Z30" i="11" l="1"/>
  <c r="N162" i="13"/>
  <c r="Z31" i="11"/>
  <c r="N163" i="13"/>
  <c r="Z28" i="11"/>
  <c r="N160" i="13"/>
  <c r="Z29" i="11"/>
  <c r="N161" i="13"/>
  <c r="E82" i="4"/>
  <c r="C82" i="4"/>
  <c r="D82" i="4"/>
  <c r="B82" i="4"/>
  <c r="AA28" i="11" l="1"/>
  <c r="O160" i="13"/>
  <c r="AA29" i="11"/>
  <c r="O161" i="13"/>
  <c r="AA31" i="11"/>
  <c r="O163" i="13"/>
  <c r="AA30" i="11"/>
  <c r="O162" i="13"/>
  <c r="E83" i="4"/>
  <c r="D83" i="4"/>
  <c r="B83" i="4"/>
  <c r="C83" i="4"/>
  <c r="AB29" i="11" l="1"/>
  <c r="P161" i="13"/>
  <c r="AB28" i="11"/>
  <c r="P160" i="13"/>
  <c r="AB31" i="11"/>
  <c r="P163" i="13"/>
  <c r="AB30" i="11"/>
  <c r="P162" i="13"/>
  <c r="E84" i="4"/>
  <c r="B84" i="4"/>
  <c r="D84" i="4"/>
  <c r="C84" i="4"/>
  <c r="AC31" i="11" l="1"/>
  <c r="Q163" i="13"/>
  <c r="AC30" i="11"/>
  <c r="Q162" i="13"/>
  <c r="AC29" i="11"/>
  <c r="Q161" i="13"/>
  <c r="AC28" i="11"/>
  <c r="Q160" i="13"/>
  <c r="E85" i="4"/>
  <c r="B85" i="4"/>
  <c r="C85" i="4"/>
  <c r="D85" i="4"/>
  <c r="AD30" i="11" l="1"/>
  <c r="R162" i="13"/>
  <c r="AD31" i="11"/>
  <c r="R163" i="13"/>
  <c r="AD28" i="11"/>
  <c r="R160" i="13"/>
  <c r="AD29" i="11"/>
  <c r="R161" i="13"/>
  <c r="E86" i="4"/>
  <c r="C86" i="4"/>
  <c r="D86" i="4"/>
  <c r="B86" i="4"/>
  <c r="C35" i="11" l="1"/>
  <c r="S161" i="13"/>
  <c r="C36" i="11"/>
  <c r="S162" i="13"/>
  <c r="C37" i="11"/>
  <c r="S163" i="13"/>
  <c r="C34" i="11"/>
  <c r="S160" i="13"/>
  <c r="E87" i="4"/>
  <c r="D87" i="4"/>
  <c r="C87" i="4"/>
  <c r="B87" i="4"/>
  <c r="D37" i="11" l="1"/>
  <c r="T163" i="13"/>
  <c r="D35" i="11"/>
  <c r="T161" i="13"/>
  <c r="D36" i="11"/>
  <c r="T162" i="13"/>
  <c r="D34" i="11"/>
  <c r="T160" i="13"/>
  <c r="E88" i="4"/>
  <c r="B88" i="4"/>
  <c r="C88" i="4"/>
  <c r="D88" i="4"/>
  <c r="E36" i="11" l="1"/>
  <c r="U162" i="13"/>
  <c r="E34" i="11"/>
  <c r="U160" i="13"/>
  <c r="E35" i="11"/>
  <c r="U161" i="13"/>
  <c r="E37" i="11"/>
  <c r="U163" i="13"/>
  <c r="E89" i="4"/>
  <c r="B89" i="4"/>
  <c r="C89" i="4"/>
  <c r="D89" i="4"/>
  <c r="F37" i="11" l="1"/>
  <c r="V163" i="13"/>
  <c r="F35" i="11"/>
  <c r="V161" i="13"/>
  <c r="F36" i="11"/>
  <c r="V162" i="13"/>
  <c r="F34" i="11"/>
  <c r="V160" i="13"/>
  <c r="E90" i="4"/>
  <c r="C90" i="4"/>
  <c r="D90" i="4"/>
  <c r="B90" i="4"/>
  <c r="G35" i="11" l="1"/>
  <c r="W161" i="13"/>
  <c r="G37" i="11"/>
  <c r="W163" i="13"/>
  <c r="G34" i="11"/>
  <c r="W160" i="13"/>
  <c r="G36" i="11"/>
  <c r="W162" i="13"/>
  <c r="E91" i="4"/>
  <c r="D91" i="4"/>
  <c r="B91" i="4"/>
  <c r="C91" i="4"/>
  <c r="H37" i="11" l="1"/>
  <c r="X163" i="13"/>
  <c r="H36" i="11"/>
  <c r="X162" i="13"/>
  <c r="H34" i="11"/>
  <c r="X160" i="13"/>
  <c r="H35" i="11"/>
  <c r="X161" i="13"/>
  <c r="E92" i="4"/>
  <c r="B92" i="4"/>
  <c r="D92" i="4"/>
  <c r="C92" i="4"/>
  <c r="I34" i="11" l="1"/>
  <c r="Y160" i="13"/>
  <c r="I36" i="11"/>
  <c r="Y162" i="13"/>
  <c r="I35" i="11"/>
  <c r="Y161" i="13"/>
  <c r="I37" i="11"/>
  <c r="Y163" i="13"/>
  <c r="E93" i="4"/>
  <c r="B93" i="4"/>
  <c r="C93" i="4"/>
  <c r="D93" i="4"/>
  <c r="J35" i="11" l="1"/>
  <c r="Z161" i="13"/>
  <c r="J34" i="11"/>
  <c r="Z160" i="13"/>
  <c r="J37" i="11"/>
  <c r="Z163" i="13"/>
  <c r="J36" i="11"/>
  <c r="Z162" i="13"/>
  <c r="E94" i="4"/>
  <c r="C94" i="4"/>
  <c r="D94" i="4"/>
  <c r="B94" i="4"/>
  <c r="K36" i="11" l="1"/>
  <c r="AA162" i="13"/>
  <c r="K34" i="11"/>
  <c r="AA160" i="13"/>
  <c r="K35" i="11"/>
  <c r="AA161" i="13"/>
  <c r="K37" i="11"/>
  <c r="AA163" i="13"/>
  <c r="E95" i="4"/>
  <c r="D95" i="4"/>
  <c r="C95" i="4"/>
  <c r="B95" i="4"/>
  <c r="L35" i="11" l="1"/>
  <c r="AB161" i="13"/>
  <c r="L34" i="11"/>
  <c r="AB160" i="13"/>
  <c r="L37" i="11"/>
  <c r="AB163" i="13"/>
  <c r="L36" i="11"/>
  <c r="AB162" i="13"/>
  <c r="E96" i="4"/>
  <c r="B96" i="4"/>
  <c r="C96" i="4"/>
  <c r="D96" i="4"/>
  <c r="M35" i="11" l="1"/>
  <c r="AC161" i="13"/>
  <c r="M34" i="11"/>
  <c r="AC160" i="13"/>
  <c r="M37" i="11"/>
  <c r="AC163" i="13"/>
  <c r="M36" i="11"/>
  <c r="AC162" i="13"/>
  <c r="E97" i="4"/>
  <c r="B97" i="4"/>
  <c r="C97" i="4"/>
  <c r="D97" i="4"/>
  <c r="N36" i="11" l="1"/>
  <c r="AD162" i="13"/>
  <c r="N34" i="11"/>
  <c r="AD160" i="13"/>
  <c r="N35" i="11"/>
  <c r="AD161" i="13"/>
  <c r="N37" i="11"/>
  <c r="AD163" i="13"/>
  <c r="E98" i="4"/>
  <c r="C98" i="4"/>
  <c r="D98" i="4"/>
  <c r="B98" i="4"/>
  <c r="O34" i="11" l="1"/>
  <c r="AE160" i="13"/>
  <c r="O36" i="11"/>
  <c r="AE162" i="13"/>
  <c r="O35" i="11"/>
  <c r="AE161" i="13"/>
  <c r="O37" i="11"/>
  <c r="AE163" i="13"/>
  <c r="E99" i="4"/>
  <c r="D99" i="4"/>
  <c r="B99" i="4"/>
  <c r="C99" i="4"/>
  <c r="P35" i="11" l="1"/>
  <c r="D177" i="13"/>
  <c r="P37" i="11"/>
  <c r="D179" i="13"/>
  <c r="P36" i="11"/>
  <c r="D178" i="13"/>
  <c r="P34" i="11"/>
  <c r="D176" i="13"/>
  <c r="E100" i="4"/>
  <c r="B100" i="4"/>
  <c r="D100" i="4"/>
  <c r="C100" i="4"/>
  <c r="Q37" i="11" l="1"/>
  <c r="E179" i="13"/>
  <c r="Q35" i="11"/>
  <c r="E177" i="13"/>
  <c r="Q36" i="11"/>
  <c r="E178" i="13"/>
  <c r="Q34" i="11"/>
  <c r="E176" i="13"/>
  <c r="E101" i="4"/>
  <c r="B101" i="4"/>
  <c r="C101" i="4"/>
  <c r="D101" i="4"/>
  <c r="R35" i="11" l="1"/>
  <c r="F177" i="13"/>
  <c r="R36" i="11"/>
  <c r="F178" i="13"/>
  <c r="R34" i="11"/>
  <c r="F176" i="13"/>
  <c r="R37" i="11"/>
  <c r="F179" i="13"/>
  <c r="E102" i="4"/>
  <c r="C102" i="4"/>
  <c r="D102" i="4"/>
  <c r="B102" i="4"/>
  <c r="S35" i="11" l="1"/>
  <c r="G177" i="13"/>
  <c r="S36" i="11"/>
  <c r="G178" i="13"/>
  <c r="S37" i="11"/>
  <c r="G179" i="13"/>
  <c r="S34" i="11"/>
  <c r="G176" i="13"/>
  <c r="E103" i="4"/>
  <c r="D103" i="4"/>
  <c r="C103" i="4"/>
  <c r="B103" i="4"/>
  <c r="T37" i="11" l="1"/>
  <c r="H179" i="13"/>
  <c r="T36" i="11"/>
  <c r="H178" i="13"/>
  <c r="T34" i="11"/>
  <c r="H176" i="13"/>
  <c r="T35" i="11"/>
  <c r="H177" i="13"/>
  <c r="E104" i="4"/>
  <c r="B104" i="4"/>
  <c r="C104" i="4"/>
  <c r="D104" i="4"/>
  <c r="U37" i="11" l="1"/>
  <c r="I179" i="13"/>
  <c r="U36" i="11"/>
  <c r="I178" i="13"/>
  <c r="U35" i="11"/>
  <c r="I177" i="13"/>
  <c r="U34" i="11"/>
  <c r="I176" i="13"/>
  <c r="E105" i="4"/>
  <c r="B105" i="4"/>
  <c r="C105" i="4"/>
  <c r="D105" i="4"/>
  <c r="V36" i="11" l="1"/>
  <c r="J178" i="13"/>
  <c r="V34" i="11"/>
  <c r="J176" i="13"/>
  <c r="V37" i="11"/>
  <c r="J179" i="13"/>
  <c r="V35" i="11"/>
  <c r="J177" i="13"/>
  <c r="E106" i="4"/>
  <c r="C106" i="4"/>
  <c r="D106" i="4"/>
  <c r="B106" i="4"/>
  <c r="W36" i="11" l="1"/>
  <c r="K178" i="13"/>
  <c r="W34" i="11"/>
  <c r="K176" i="13"/>
  <c r="W35" i="11"/>
  <c r="K177" i="13"/>
  <c r="W37" i="11"/>
  <c r="K179" i="13"/>
  <c r="E107" i="4"/>
  <c r="B107" i="4"/>
  <c r="C107" i="4"/>
  <c r="D107" i="4"/>
  <c r="X34" i="11" l="1"/>
  <c r="L176" i="13"/>
  <c r="X36" i="11"/>
  <c r="L178" i="13"/>
  <c r="X35" i="11"/>
  <c r="L177" i="13"/>
  <c r="X37" i="11"/>
  <c r="L179" i="13"/>
  <c r="E108" i="4"/>
  <c r="B108" i="4"/>
  <c r="C108" i="4"/>
  <c r="D108" i="4"/>
  <c r="Y34" i="11" l="1"/>
  <c r="M176" i="13"/>
  <c r="Y35" i="11"/>
  <c r="M177" i="13"/>
  <c r="Y36" i="11"/>
  <c r="M178" i="13"/>
  <c r="Y37" i="11"/>
  <c r="M179" i="13"/>
  <c r="E109" i="4"/>
  <c r="C109" i="4"/>
  <c r="D109" i="4"/>
  <c r="B109" i="4"/>
  <c r="Z36" i="11" l="1"/>
  <c r="N178" i="13"/>
  <c r="Z35" i="11"/>
  <c r="AH32" i="11" s="1"/>
  <c r="AN33" i="11" s="1"/>
  <c r="AH33" i="11" s="1"/>
  <c r="N177" i="13"/>
  <c r="Z34" i="11"/>
  <c r="N176" i="13"/>
  <c r="Z37" i="11"/>
  <c r="N179" i="13"/>
  <c r="E110" i="4"/>
  <c r="D110" i="4"/>
  <c r="B110" i="4"/>
  <c r="C110" i="4"/>
  <c r="AA34" i="11" l="1"/>
  <c r="O176" i="13"/>
  <c r="AA35" i="11"/>
  <c r="O177" i="13"/>
  <c r="AA37" i="11"/>
  <c r="O179" i="13"/>
  <c r="AA36" i="11"/>
  <c r="O178" i="13"/>
  <c r="E111" i="4"/>
  <c r="B111" i="4"/>
  <c r="C111" i="4"/>
  <c r="D111" i="4"/>
  <c r="AB37" i="11" l="1"/>
  <c r="P179" i="13"/>
  <c r="AB36" i="11"/>
  <c r="P178" i="13"/>
  <c r="AB35" i="11"/>
  <c r="P177" i="13"/>
  <c r="AB34" i="11"/>
  <c r="P176" i="13"/>
  <c r="E112" i="4"/>
  <c r="B112" i="4"/>
  <c r="C112" i="4"/>
  <c r="D112" i="4"/>
  <c r="AC36" i="11" l="1"/>
  <c r="Q178" i="13"/>
  <c r="AC34" i="11"/>
  <c r="Q176" i="13"/>
  <c r="AC35" i="11"/>
  <c r="Q177" i="13"/>
  <c r="AC37" i="11"/>
  <c r="Q179" i="13"/>
  <c r="E113" i="4"/>
  <c r="C113" i="4"/>
  <c r="D113" i="4"/>
  <c r="B113" i="4"/>
  <c r="AD34" i="11" l="1"/>
  <c r="R176" i="13"/>
  <c r="AD37" i="11"/>
  <c r="R179" i="13"/>
  <c r="AD36" i="11"/>
  <c r="R178" i="13"/>
  <c r="AD35" i="11"/>
  <c r="R177" i="13"/>
  <c r="E114" i="4"/>
  <c r="D114" i="4"/>
  <c r="B114" i="4"/>
  <c r="C114" i="4"/>
  <c r="C42" i="11" l="1"/>
  <c r="S178" i="13"/>
  <c r="C40" i="11"/>
  <c r="S176" i="13"/>
  <c r="C41" i="11"/>
  <c r="S177" i="13"/>
  <c r="C43" i="11"/>
  <c r="S179" i="13"/>
  <c r="E115" i="4"/>
  <c r="B115" i="4"/>
  <c r="C115" i="4"/>
  <c r="D115" i="4"/>
  <c r="T176" i="13" l="1"/>
  <c r="T177" i="13"/>
  <c r="D43" i="11"/>
  <c r="T179" i="13"/>
  <c r="D42" i="11"/>
  <c r="T178" i="13"/>
  <c r="E116" i="4"/>
  <c r="B116" i="4"/>
  <c r="C116" i="4"/>
  <c r="D116" i="4"/>
  <c r="U177" i="13" l="1"/>
  <c r="E42" i="11"/>
  <c r="U178" i="13"/>
  <c r="E43" i="11"/>
  <c r="U179" i="13"/>
  <c r="U176" i="13"/>
  <c r="E117" i="4"/>
  <c r="C117" i="4"/>
  <c r="D117" i="4"/>
  <c r="B117" i="4"/>
  <c r="V177" i="13" l="1"/>
  <c r="F43" i="11"/>
  <c r="V179" i="13"/>
  <c r="F42" i="11"/>
  <c r="V178" i="13"/>
  <c r="V176" i="13"/>
  <c r="E118" i="4"/>
  <c r="D118" i="4"/>
  <c r="B118" i="4"/>
  <c r="C118" i="4"/>
  <c r="G43" i="11" l="1"/>
  <c r="W179" i="13"/>
  <c r="W177" i="13"/>
  <c r="W176" i="13"/>
  <c r="G42" i="11"/>
  <c r="W178" i="13"/>
  <c r="E119" i="4"/>
  <c r="B119" i="4"/>
  <c r="C119" i="4"/>
  <c r="D119" i="4"/>
  <c r="H42" i="11" l="1"/>
  <c r="X178" i="13"/>
  <c r="X176" i="13"/>
  <c r="H43" i="11"/>
  <c r="X179" i="13"/>
  <c r="X177" i="13"/>
  <c r="E120" i="4"/>
  <c r="B120" i="4"/>
  <c r="C120" i="4"/>
  <c r="D120" i="4"/>
  <c r="Y177" i="13" l="1"/>
  <c r="I42" i="11"/>
  <c r="Y178" i="13"/>
  <c r="I43" i="11"/>
  <c r="Y179" i="13"/>
  <c r="Y176" i="13"/>
  <c r="E121" i="4"/>
  <c r="C121" i="4"/>
  <c r="D121" i="4"/>
  <c r="B121" i="4"/>
  <c r="Z176" i="13" l="1"/>
  <c r="J43" i="11"/>
  <c r="Z179" i="13"/>
  <c r="J42" i="11"/>
  <c r="Z178" i="13"/>
  <c r="Z177" i="13"/>
  <c r="E122" i="4"/>
  <c r="D122" i="4"/>
  <c r="B122" i="4"/>
  <c r="C122" i="4"/>
  <c r="AA177" i="13" l="1"/>
  <c r="K42" i="11"/>
  <c r="AA178" i="13"/>
  <c r="AA176" i="13"/>
  <c r="K43" i="11"/>
  <c r="AA179" i="13"/>
  <c r="E123" i="4"/>
  <c r="B123" i="4"/>
  <c r="C123" i="4"/>
  <c r="D123" i="4"/>
  <c r="AB177" i="13" l="1"/>
  <c r="L42" i="11"/>
  <c r="AB178" i="13"/>
  <c r="AB176" i="13"/>
  <c r="L43" i="11"/>
  <c r="AB179" i="13"/>
  <c r="E124" i="4"/>
  <c r="B124" i="4"/>
  <c r="C124" i="4"/>
  <c r="D124" i="4"/>
  <c r="M42" i="11" l="1"/>
  <c r="AC178" i="13"/>
  <c r="AC177" i="13"/>
  <c r="M43" i="11"/>
  <c r="AC179" i="13"/>
  <c r="AC176" i="13"/>
  <c r="E125" i="4"/>
  <c r="C125" i="4"/>
  <c r="D125" i="4"/>
  <c r="B125" i="4"/>
  <c r="AD177" i="13" l="1"/>
  <c r="AD176" i="13"/>
  <c r="N42" i="11"/>
  <c r="AD178" i="13"/>
  <c r="N43" i="11"/>
  <c r="AD179" i="13"/>
  <c r="E126" i="4"/>
  <c r="D126" i="4"/>
  <c r="B126" i="4"/>
  <c r="C126" i="4"/>
  <c r="AE176" i="13" l="1"/>
  <c r="O43" i="11"/>
  <c r="AE179" i="13"/>
  <c r="AE177" i="13"/>
  <c r="O42" i="11"/>
  <c r="AE178" i="13"/>
  <c r="E127" i="4"/>
  <c r="B127" i="4"/>
  <c r="C127" i="4"/>
  <c r="D127" i="4"/>
  <c r="D192" i="13" l="1"/>
  <c r="P42" i="11"/>
  <c r="D194" i="13"/>
  <c r="D193" i="13"/>
  <c r="P43" i="11"/>
  <c r="D195" i="13"/>
  <c r="E128" i="4"/>
  <c r="B128" i="4"/>
  <c r="C128" i="4"/>
  <c r="D128" i="4"/>
  <c r="Q42" i="11" l="1"/>
  <c r="E194" i="13"/>
  <c r="E193" i="13"/>
  <c r="E192" i="13"/>
  <c r="Q43" i="11"/>
  <c r="E195" i="13"/>
  <c r="E129" i="4"/>
  <c r="C129" i="4"/>
  <c r="D129" i="4"/>
  <c r="B129" i="4"/>
  <c r="F192" i="13" l="1"/>
  <c r="R43" i="11"/>
  <c r="F195" i="13"/>
  <c r="R42" i="11"/>
  <c r="F194" i="13"/>
  <c r="F193" i="13"/>
  <c r="E130" i="4"/>
  <c r="D130" i="4"/>
  <c r="B130" i="4"/>
  <c r="C130" i="4"/>
  <c r="G193" i="13" l="1"/>
  <c r="G192" i="13"/>
  <c r="S43" i="11"/>
  <c r="G195" i="13"/>
  <c r="S42" i="11"/>
  <c r="G194" i="13"/>
  <c r="E131" i="4"/>
  <c r="B131" i="4"/>
  <c r="C131" i="4"/>
  <c r="D131" i="4"/>
  <c r="T43" i="11" l="1"/>
  <c r="H195" i="13"/>
  <c r="T42" i="11"/>
  <c r="H194" i="13"/>
  <c r="H193" i="13"/>
  <c r="H192" i="13"/>
  <c r="E132" i="4"/>
  <c r="B132" i="4"/>
  <c r="C132" i="4"/>
  <c r="D132" i="4"/>
  <c r="U42" i="11" l="1"/>
  <c r="I194" i="13"/>
  <c r="U43" i="11"/>
  <c r="I195" i="13"/>
  <c r="I192" i="13"/>
  <c r="I193" i="13"/>
  <c r="E133" i="4"/>
  <c r="C133" i="4"/>
  <c r="D133" i="4"/>
  <c r="B133" i="4"/>
  <c r="J192" i="13" l="1"/>
  <c r="V42" i="11"/>
  <c r="J194" i="13"/>
  <c r="V43" i="11"/>
  <c r="J195" i="13"/>
  <c r="J193" i="13"/>
  <c r="E134" i="4"/>
  <c r="D134" i="4"/>
  <c r="B134" i="4"/>
  <c r="C134" i="4"/>
  <c r="K193" i="13" l="1"/>
  <c r="K192" i="13"/>
  <c r="W43" i="11"/>
  <c r="K195" i="13"/>
  <c r="W42" i="11"/>
  <c r="K194" i="13"/>
  <c r="E135" i="4"/>
  <c r="B135" i="4"/>
  <c r="C135" i="4"/>
  <c r="D135" i="4"/>
  <c r="X42" i="11" l="1"/>
  <c r="L194" i="13"/>
  <c r="L193" i="13"/>
  <c r="L192" i="13"/>
  <c r="X43" i="11"/>
  <c r="L195" i="13"/>
  <c r="E136" i="4"/>
  <c r="B136" i="4"/>
  <c r="C136" i="4"/>
  <c r="D136" i="4"/>
  <c r="Y42" i="11" l="1"/>
  <c r="M194" i="13"/>
  <c r="M192" i="13"/>
  <c r="M193" i="13"/>
  <c r="Y43" i="11"/>
  <c r="M195" i="13"/>
  <c r="E137" i="4"/>
  <c r="C137" i="4"/>
  <c r="D137" i="4"/>
  <c r="B137" i="4"/>
  <c r="N193" i="13" l="1"/>
  <c r="Z42" i="11"/>
  <c r="N194" i="13"/>
  <c r="Z43" i="11"/>
  <c r="N195" i="13"/>
  <c r="N192" i="13"/>
  <c r="E138" i="4"/>
  <c r="D138" i="4"/>
  <c r="B138" i="4"/>
  <c r="C138" i="4"/>
  <c r="O192" i="13" l="1"/>
  <c r="AA42" i="11"/>
  <c r="O194" i="13"/>
  <c r="O193" i="13"/>
  <c r="AA43" i="11"/>
  <c r="O195" i="13"/>
  <c r="E139" i="4"/>
  <c r="B139" i="4"/>
  <c r="C139" i="4"/>
  <c r="D139" i="4"/>
  <c r="AB42" i="11" l="1"/>
  <c r="P194" i="13"/>
  <c r="AH38" i="11"/>
  <c r="AN39" i="11" s="1"/>
  <c r="AH39" i="11" s="1"/>
  <c r="P193" i="13"/>
  <c r="AB43" i="11"/>
  <c r="P195" i="13"/>
  <c r="P192" i="13"/>
  <c r="E140" i="4"/>
  <c r="B140" i="4"/>
  <c r="C140" i="4"/>
  <c r="D140" i="4"/>
  <c r="Q193" i="13" l="1"/>
  <c r="AC43" i="11"/>
  <c r="Q195" i="13"/>
  <c r="AC42" i="11"/>
  <c r="Q194" i="13"/>
  <c r="Q192" i="13"/>
  <c r="E141" i="4"/>
  <c r="C141" i="4"/>
  <c r="D141" i="4"/>
  <c r="B141" i="4"/>
  <c r="R192" i="13" l="1"/>
  <c r="AD43" i="11"/>
  <c r="R195" i="13"/>
  <c r="AD42" i="11"/>
  <c r="R194" i="13"/>
  <c r="R193" i="13"/>
  <c r="E142" i="4"/>
  <c r="D142" i="4"/>
  <c r="B142" i="4"/>
  <c r="C142" i="4"/>
  <c r="C47" i="11" l="1"/>
  <c r="S193" i="13"/>
  <c r="C46" i="11"/>
  <c r="S192" i="13"/>
  <c r="C49" i="11"/>
  <c r="S195" i="13"/>
  <c r="C48" i="11"/>
  <c r="S194" i="13"/>
  <c r="E143" i="4"/>
  <c r="B143" i="4"/>
  <c r="C143" i="4"/>
  <c r="D143" i="4"/>
  <c r="T192" i="13" l="1"/>
  <c r="T193" i="13"/>
  <c r="D49" i="11"/>
  <c r="T195" i="13"/>
  <c r="D48" i="11"/>
  <c r="T194" i="13"/>
  <c r="E144" i="4"/>
  <c r="B144" i="4"/>
  <c r="C144" i="4"/>
  <c r="D144" i="4"/>
  <c r="E48" i="11" l="1"/>
  <c r="U194" i="13"/>
  <c r="U192" i="13"/>
  <c r="U193" i="13"/>
  <c r="E49" i="11"/>
  <c r="U195" i="13"/>
  <c r="E145" i="4"/>
  <c r="C145" i="4"/>
  <c r="D145" i="4"/>
  <c r="B145" i="4"/>
  <c r="F48" i="11" l="1"/>
  <c r="V194" i="13"/>
  <c r="F49" i="11"/>
  <c r="V195" i="13"/>
  <c r="V192" i="13"/>
  <c r="V193" i="13"/>
  <c r="E146" i="4"/>
  <c r="D146" i="4"/>
  <c r="B146" i="4"/>
  <c r="C146" i="4"/>
  <c r="W193" i="13" l="1"/>
  <c r="G48" i="11"/>
  <c r="W194" i="13"/>
  <c r="W192" i="13"/>
  <c r="G49" i="11"/>
  <c r="W195" i="13"/>
  <c r="E147" i="4"/>
  <c r="B147" i="4"/>
  <c r="C147" i="4"/>
  <c r="D147" i="4"/>
  <c r="X193" i="13" l="1"/>
  <c r="H48" i="11"/>
  <c r="X194" i="13"/>
  <c r="H49" i="11"/>
  <c r="X195" i="13"/>
  <c r="X192" i="13"/>
  <c r="E148" i="4"/>
  <c r="B148" i="4"/>
  <c r="C148" i="4"/>
  <c r="D148" i="4"/>
  <c r="I49" i="11" l="1"/>
  <c r="Y195" i="13"/>
  <c r="I48" i="11"/>
  <c r="Y194" i="13"/>
  <c r="Y192" i="13"/>
  <c r="Y193" i="13"/>
  <c r="E149" i="4"/>
  <c r="C149" i="4"/>
  <c r="D149" i="4"/>
  <c r="B149" i="4"/>
  <c r="J49" i="11" l="1"/>
  <c r="Z195" i="13"/>
  <c r="J48" i="11"/>
  <c r="Z194" i="13"/>
  <c r="Z192" i="13"/>
  <c r="Z193" i="13"/>
  <c r="E150" i="4"/>
  <c r="D150" i="4"/>
  <c r="B150" i="4"/>
  <c r="C150" i="4"/>
  <c r="AA193" i="13" l="1"/>
  <c r="AA192" i="13"/>
  <c r="K48" i="11"/>
  <c r="AA194" i="13"/>
  <c r="K49" i="11"/>
  <c r="AA195" i="13"/>
  <c r="E151" i="4"/>
  <c r="B151" i="4"/>
  <c r="C151" i="4"/>
  <c r="D151" i="4"/>
  <c r="AB193" i="13" l="1"/>
  <c r="L48" i="11"/>
  <c r="AB194" i="13"/>
  <c r="AB192" i="13"/>
  <c r="L49" i="11"/>
  <c r="AB195" i="13"/>
  <c r="E152" i="4"/>
  <c r="B152" i="4"/>
  <c r="C152" i="4"/>
  <c r="D152" i="4"/>
  <c r="AC193" i="13" l="1"/>
  <c r="M49" i="11"/>
  <c r="AC195" i="13"/>
  <c r="M48" i="11"/>
  <c r="AC194" i="13"/>
  <c r="AC192" i="13"/>
  <c r="E153" i="4"/>
  <c r="C153" i="4"/>
  <c r="D153" i="4"/>
  <c r="B153" i="4"/>
  <c r="N48" i="11" l="1"/>
  <c r="AD194" i="13"/>
  <c r="AD193" i="13"/>
  <c r="AD192" i="13"/>
  <c r="N49" i="11"/>
  <c r="AD195" i="13"/>
  <c r="E154" i="4"/>
  <c r="D154" i="4"/>
  <c r="B154" i="4"/>
  <c r="C154" i="4"/>
  <c r="AE193" i="13" l="1"/>
  <c r="O48" i="11"/>
  <c r="AE194" i="13"/>
  <c r="AE192" i="13"/>
  <c r="O49" i="11"/>
  <c r="AE195" i="13"/>
  <c r="E155" i="4"/>
  <c r="B155" i="4"/>
  <c r="C155" i="4"/>
  <c r="D155" i="4"/>
  <c r="D209" i="13" l="1"/>
  <c r="P48" i="11"/>
  <c r="D210" i="13"/>
  <c r="D208" i="13"/>
  <c r="P49" i="11"/>
  <c r="D211" i="13"/>
  <c r="E156" i="4"/>
  <c r="B156" i="4"/>
  <c r="C156" i="4"/>
  <c r="D156" i="4"/>
  <c r="Q49" i="11" l="1"/>
  <c r="E211" i="13"/>
  <c r="E209" i="13"/>
  <c r="E208" i="13"/>
  <c r="Q48" i="11"/>
  <c r="E210" i="13"/>
  <c r="E157" i="4"/>
  <c r="C157" i="4"/>
  <c r="D157" i="4"/>
  <c r="B157" i="4"/>
  <c r="R49" i="11" l="1"/>
  <c r="F211" i="13"/>
  <c r="R48" i="11"/>
  <c r="F210" i="13"/>
  <c r="F209" i="13"/>
  <c r="F208" i="13"/>
  <c r="E158" i="4"/>
  <c r="D158" i="4"/>
  <c r="B158" i="4"/>
  <c r="C158" i="4"/>
  <c r="G209" i="13" l="1"/>
  <c r="S49" i="11"/>
  <c r="G211" i="13"/>
  <c r="G208" i="13"/>
  <c r="S48" i="11"/>
  <c r="G210" i="13"/>
  <c r="E159" i="4"/>
  <c r="B159" i="4"/>
  <c r="C159" i="4"/>
  <c r="D159" i="4"/>
  <c r="H209" i="13" l="1"/>
  <c r="H208" i="13"/>
  <c r="T48" i="11"/>
  <c r="H210" i="13"/>
  <c r="T49" i="11"/>
  <c r="H211" i="13"/>
  <c r="E160" i="4"/>
  <c r="B160" i="4"/>
  <c r="C160" i="4"/>
  <c r="D160" i="4"/>
  <c r="I209" i="13" l="1"/>
  <c r="U49" i="11"/>
  <c r="I211" i="13"/>
  <c r="U48" i="11"/>
  <c r="I210" i="13"/>
  <c r="I208" i="13"/>
  <c r="E161" i="4"/>
  <c r="C161" i="4"/>
  <c r="D161" i="4"/>
  <c r="B161" i="4"/>
  <c r="J208" i="13" l="1"/>
  <c r="V49" i="11"/>
  <c r="J211" i="13"/>
  <c r="J209" i="13"/>
  <c r="V48" i="11"/>
  <c r="J210" i="13"/>
  <c r="E162" i="4"/>
  <c r="D162" i="4"/>
  <c r="B162" i="4"/>
  <c r="C162" i="4"/>
  <c r="K209" i="13" l="1"/>
  <c r="K208" i="13"/>
  <c r="W49" i="11"/>
  <c r="K211" i="13"/>
  <c r="W48" i="11"/>
  <c r="K210" i="13"/>
  <c r="E163" i="4"/>
  <c r="B163" i="4"/>
  <c r="C163" i="4"/>
  <c r="D163" i="4"/>
  <c r="L209" i="13" l="1"/>
  <c r="X48" i="11"/>
  <c r="L210" i="13"/>
  <c r="L208" i="13"/>
  <c r="X49" i="11"/>
  <c r="L211" i="13"/>
  <c r="E164" i="4"/>
  <c r="B164" i="4"/>
  <c r="C164" i="4"/>
  <c r="D164" i="4"/>
  <c r="Y48" i="11" l="1"/>
  <c r="M210" i="13"/>
  <c r="M208" i="13"/>
  <c r="M209" i="13"/>
  <c r="Y49" i="11"/>
  <c r="M211" i="13"/>
  <c r="E165" i="4"/>
  <c r="C165" i="4"/>
  <c r="D165" i="4"/>
  <c r="B165" i="4"/>
  <c r="Z48" i="11" l="1"/>
  <c r="N210" i="13"/>
  <c r="N208" i="13"/>
  <c r="N209" i="13"/>
  <c r="Z49" i="11"/>
  <c r="N211" i="13"/>
  <c r="E166" i="4"/>
  <c r="D166" i="4"/>
  <c r="B166" i="4"/>
  <c r="C166" i="4"/>
  <c r="AA49" i="11" l="1"/>
  <c r="O211" i="13"/>
  <c r="AA48" i="11"/>
  <c r="O210" i="13"/>
  <c r="O209" i="13"/>
  <c r="O208" i="13"/>
  <c r="E167" i="4"/>
  <c r="B167" i="4"/>
  <c r="C167" i="4"/>
  <c r="D167" i="4"/>
  <c r="AB48" i="11" l="1"/>
  <c r="P210" i="13"/>
  <c r="P209" i="13"/>
  <c r="P208" i="13"/>
  <c r="AB49" i="11"/>
  <c r="P211" i="13"/>
  <c r="E168" i="4"/>
  <c r="B168" i="4"/>
  <c r="C168" i="4"/>
  <c r="D168" i="4"/>
  <c r="Q209" i="13" l="1"/>
  <c r="AC48" i="11"/>
  <c r="Q210" i="13"/>
  <c r="Q208" i="13"/>
  <c r="AC49" i="11"/>
  <c r="Q211" i="13"/>
  <c r="E169" i="4"/>
  <c r="C169" i="4"/>
  <c r="D169" i="4"/>
  <c r="B169" i="4"/>
  <c r="R209" i="13" l="1"/>
  <c r="AD48" i="11"/>
  <c r="R210" i="13"/>
  <c r="AD49" i="11"/>
  <c r="R211" i="13"/>
  <c r="R208" i="13"/>
  <c r="E170" i="4"/>
  <c r="D170" i="4"/>
  <c r="B170" i="4"/>
  <c r="C170" i="4"/>
  <c r="C53" i="11" l="1"/>
  <c r="S209" i="13"/>
  <c r="C55" i="11"/>
  <c r="S211" i="13"/>
  <c r="C54" i="11"/>
  <c r="S210" i="13"/>
  <c r="C52" i="11"/>
  <c r="S208" i="13"/>
  <c r="E171" i="4"/>
  <c r="B171" i="4"/>
  <c r="C171" i="4"/>
  <c r="D171" i="4"/>
  <c r="D55" i="11" l="1"/>
  <c r="T211" i="13"/>
  <c r="D54" i="11"/>
  <c r="T210" i="13"/>
  <c r="T208" i="13"/>
  <c r="T209" i="13"/>
  <c r="E172" i="4"/>
  <c r="B172" i="4"/>
  <c r="C172" i="4"/>
  <c r="D172" i="4"/>
  <c r="E54" i="11" l="1"/>
  <c r="U210" i="13"/>
  <c r="U209" i="13"/>
  <c r="E55" i="11"/>
  <c r="U211" i="13"/>
  <c r="U208" i="13"/>
  <c r="E173" i="4"/>
  <c r="C173" i="4"/>
  <c r="D173" i="4"/>
  <c r="B173" i="4"/>
  <c r="V209" i="13" l="1"/>
  <c r="F54" i="11"/>
  <c r="V210" i="13"/>
  <c r="V208" i="13"/>
  <c r="F55" i="11"/>
  <c r="V211" i="13"/>
  <c r="E174" i="4"/>
  <c r="D174" i="4"/>
  <c r="B174" i="4"/>
  <c r="C174" i="4"/>
  <c r="G55" i="11" l="1"/>
  <c r="W211" i="13"/>
  <c r="G54" i="11"/>
  <c r="W210" i="13"/>
  <c r="W209" i="13"/>
  <c r="W208" i="13"/>
  <c r="E175" i="4"/>
  <c r="B175" i="4"/>
  <c r="C175" i="4"/>
  <c r="D175" i="4"/>
  <c r="X209" i="13" l="1"/>
  <c r="H55" i="11"/>
  <c r="X211" i="13"/>
  <c r="H54" i="11"/>
  <c r="X210" i="13"/>
  <c r="X208" i="13"/>
  <c r="E176" i="4"/>
  <c r="B176" i="4"/>
  <c r="C176" i="4"/>
  <c r="D176" i="4"/>
  <c r="I55" i="11" l="1"/>
  <c r="Y211" i="13"/>
  <c r="Y209" i="13"/>
  <c r="I54" i="11"/>
  <c r="Y210" i="13"/>
  <c r="Y208" i="13"/>
  <c r="E177" i="4"/>
  <c r="C177" i="4"/>
  <c r="D177" i="4"/>
  <c r="B177" i="4"/>
  <c r="Z208" i="13" l="1"/>
  <c r="Z209" i="13"/>
  <c r="J55" i="11"/>
  <c r="Z211" i="13"/>
  <c r="J54" i="11"/>
  <c r="Z210" i="13"/>
  <c r="E178" i="4"/>
  <c r="D178" i="4"/>
  <c r="B178" i="4"/>
  <c r="C178" i="4"/>
  <c r="AA208" i="13" l="1"/>
  <c r="K55" i="11"/>
  <c r="AA211" i="13"/>
  <c r="K54" i="11"/>
  <c r="AA210" i="13"/>
  <c r="AA209" i="13"/>
  <c r="E179" i="4"/>
  <c r="B179" i="4"/>
  <c r="C179" i="4"/>
  <c r="D179" i="4"/>
  <c r="L55" i="11" l="1"/>
  <c r="AB211" i="13"/>
  <c r="L54" i="11"/>
  <c r="AB210" i="13"/>
  <c r="AB209" i="13"/>
  <c r="AB208" i="13"/>
  <c r="E180" i="4"/>
  <c r="B180" i="4"/>
  <c r="C180" i="4"/>
  <c r="D180" i="4"/>
  <c r="M54" i="11" l="1"/>
  <c r="AC210" i="13"/>
  <c r="M55" i="11"/>
  <c r="AC211" i="13"/>
  <c r="AC209" i="13"/>
  <c r="AC208" i="13"/>
  <c r="E181" i="4"/>
  <c r="C181" i="4"/>
  <c r="D181" i="4"/>
  <c r="B181" i="4"/>
  <c r="AD208" i="13" l="1"/>
  <c r="N55" i="11"/>
  <c r="AD211" i="13"/>
  <c r="AD209" i="13"/>
  <c r="N54" i="11"/>
  <c r="AD210" i="13"/>
  <c r="E182" i="4"/>
  <c r="D182" i="4"/>
  <c r="B182" i="4"/>
  <c r="C182" i="4"/>
  <c r="AE209" i="13" l="1"/>
  <c r="O55" i="11"/>
  <c r="AE211" i="13"/>
  <c r="AE208" i="13"/>
  <c r="O54" i="11"/>
  <c r="AE210" i="13"/>
  <c r="E183" i="4"/>
  <c r="B183" i="4"/>
  <c r="C183" i="4"/>
  <c r="D183" i="4"/>
  <c r="P54" i="11" l="1"/>
  <c r="D226" i="13"/>
  <c r="D224" i="13"/>
  <c r="D225" i="13"/>
  <c r="P55" i="11"/>
  <c r="D227" i="13"/>
  <c r="E184" i="4"/>
  <c r="B184" i="4"/>
  <c r="C184" i="4"/>
  <c r="D184" i="4"/>
  <c r="E224" i="13" l="1"/>
  <c r="Q55" i="11"/>
  <c r="E227" i="13"/>
  <c r="Q54" i="11"/>
  <c r="E226" i="13"/>
  <c r="E225" i="13"/>
  <c r="E185" i="4"/>
  <c r="C185" i="4"/>
  <c r="D185" i="4"/>
  <c r="B185" i="4"/>
  <c r="F225" i="13" l="1"/>
  <c r="F224" i="13"/>
  <c r="R54" i="11"/>
  <c r="F226" i="13"/>
  <c r="R55" i="11"/>
  <c r="F227" i="13"/>
  <c r="E186" i="4"/>
  <c r="D186" i="4"/>
  <c r="B186" i="4"/>
  <c r="C186" i="4"/>
  <c r="G225" i="13" l="1"/>
  <c r="S54" i="11"/>
  <c r="G226" i="13"/>
  <c r="G224" i="13"/>
  <c r="S55" i="11"/>
  <c r="G227" i="13"/>
  <c r="E187" i="4"/>
  <c r="B187" i="4"/>
  <c r="C187" i="4"/>
  <c r="D187" i="4"/>
  <c r="T55" i="11" l="1"/>
  <c r="H227" i="13"/>
  <c r="T54" i="11"/>
  <c r="H226" i="13"/>
  <c r="H224" i="13"/>
  <c r="H225" i="13"/>
  <c r="E188" i="4"/>
  <c r="B188" i="4"/>
  <c r="C188" i="4"/>
  <c r="D188" i="4"/>
  <c r="I224" i="13" l="1"/>
  <c r="U54" i="11"/>
  <c r="I226" i="13"/>
  <c r="I225" i="13"/>
  <c r="U55" i="11"/>
  <c r="I227" i="13"/>
  <c r="E189" i="4"/>
  <c r="C189" i="4"/>
  <c r="D189" i="4"/>
  <c r="B189" i="4"/>
  <c r="V54" i="11" l="1"/>
  <c r="J226" i="13"/>
  <c r="V55" i="11"/>
  <c r="J227" i="13"/>
  <c r="J224" i="13"/>
  <c r="J225" i="13"/>
  <c r="E190" i="4"/>
  <c r="D190" i="4"/>
  <c r="B190" i="4"/>
  <c r="C190" i="4"/>
  <c r="K224" i="13" l="1"/>
  <c r="K225" i="13"/>
  <c r="W55" i="11"/>
  <c r="K227" i="13"/>
  <c r="W54" i="11"/>
  <c r="K226" i="13"/>
  <c r="E191" i="4"/>
  <c r="B191" i="4"/>
  <c r="C191" i="4"/>
  <c r="D191" i="4"/>
  <c r="L225" i="13" l="1"/>
  <c r="X55" i="11"/>
  <c r="L227" i="13"/>
  <c r="X54" i="11"/>
  <c r="L226" i="13"/>
  <c r="L224" i="13"/>
  <c r="E192" i="4"/>
  <c r="B192" i="4"/>
  <c r="C192" i="4"/>
  <c r="D192" i="4"/>
  <c r="Y55" i="11" l="1"/>
  <c r="M227" i="13"/>
  <c r="Y54" i="11"/>
  <c r="M226" i="13"/>
  <c r="M224" i="13"/>
  <c r="M225" i="13"/>
  <c r="E193" i="4"/>
  <c r="C193" i="4"/>
  <c r="D193" i="4"/>
  <c r="B193" i="4"/>
  <c r="N225" i="13" l="1"/>
  <c r="Z54" i="11"/>
  <c r="N226" i="13"/>
  <c r="Z55" i="11"/>
  <c r="N227" i="13"/>
  <c r="N224" i="13"/>
  <c r="E194" i="4"/>
  <c r="D194" i="4"/>
  <c r="B194" i="4"/>
  <c r="C194" i="4"/>
  <c r="AA54" i="11" l="1"/>
  <c r="O226" i="13"/>
  <c r="AH50" i="11"/>
  <c r="AN51" i="11" s="1"/>
  <c r="AH51" i="11" s="1"/>
  <c r="O225" i="13"/>
  <c r="O224" i="13"/>
  <c r="AA55" i="11"/>
  <c r="O227" i="13"/>
  <c r="E195" i="4"/>
  <c r="B195" i="4"/>
  <c r="C195" i="4"/>
  <c r="D195" i="4"/>
  <c r="AB54" i="11" l="1"/>
  <c r="P226" i="13"/>
  <c r="AB55" i="11"/>
  <c r="P227" i="13"/>
  <c r="P225" i="13"/>
  <c r="P224" i="13"/>
  <c r="E196" i="4"/>
  <c r="AQ21" i="3"/>
  <c r="AQ16" i="3"/>
  <c r="AQ134" i="3"/>
  <c r="AQ135" i="3"/>
  <c r="AQ70" i="3"/>
  <c r="AQ72" i="3"/>
  <c r="AQ71" i="3"/>
  <c r="AQ73" i="3"/>
  <c r="AQ75" i="3"/>
  <c r="AQ74" i="3"/>
  <c r="B196" i="4"/>
  <c r="C196" i="4"/>
  <c r="D196" i="4"/>
  <c r="AC55" i="11" l="1"/>
  <c r="Q227" i="13"/>
  <c r="AC54" i="11"/>
  <c r="Q226" i="13"/>
  <c r="Q224" i="13"/>
  <c r="Q225" i="13"/>
  <c r="E197" i="4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197" i="4"/>
  <c r="R225" i="13" s="1"/>
  <c r="D197" i="4"/>
  <c r="B197" i="4"/>
  <c r="R224" i="13" s="1"/>
  <c r="AD55" i="11" l="1"/>
  <c r="R227" i="13"/>
  <c r="AD54" i="11"/>
  <c r="R226" i="13"/>
  <c r="E198" i="4"/>
  <c r="D198" i="4"/>
  <c r="B198" i="4"/>
  <c r="C198" i="4"/>
  <c r="C58" i="11" l="1"/>
  <c r="S224" i="13"/>
  <c r="C59" i="11"/>
  <c r="S225" i="13"/>
  <c r="C61" i="11"/>
  <c r="S227" i="13"/>
  <c r="C60" i="11"/>
  <c r="S226" i="13"/>
  <c r="E199" i="4"/>
  <c r="B199" i="4"/>
  <c r="T224" i="13" s="1"/>
  <c r="C199" i="4"/>
  <c r="T225" i="13" s="1"/>
  <c r="D199" i="4"/>
  <c r="D60" i="11" l="1"/>
  <c r="T226" i="13"/>
  <c r="D61" i="11"/>
  <c r="T227" i="13"/>
  <c r="E200" i="4"/>
  <c r="B200" i="4"/>
  <c r="U224" i="13" s="1"/>
  <c r="C200" i="4"/>
  <c r="U225" i="13" s="1"/>
  <c r="D200" i="4"/>
  <c r="E60" i="11" l="1"/>
  <c r="U226" i="13"/>
  <c r="E61" i="11"/>
  <c r="U227" i="13"/>
  <c r="E201" i="4"/>
  <c r="C201" i="4"/>
  <c r="V225" i="13" s="1"/>
  <c r="D201" i="4"/>
  <c r="B201" i="4"/>
  <c r="V224" i="13" s="1"/>
  <c r="F61" i="11" l="1"/>
  <c r="V227" i="13"/>
  <c r="F60" i="11"/>
  <c r="V226" i="13"/>
  <c r="E202" i="4"/>
  <c r="D202" i="4"/>
  <c r="B202" i="4"/>
  <c r="W224" i="13" s="1"/>
  <c r="C202" i="4"/>
  <c r="W225" i="13" s="1"/>
  <c r="G60" i="11" l="1"/>
  <c r="W226" i="13"/>
  <c r="G61" i="11"/>
  <c r="W227" i="13"/>
  <c r="E203" i="4"/>
  <c r="B203" i="4"/>
  <c r="X224" i="13" s="1"/>
  <c r="C203" i="4"/>
  <c r="X225" i="13" s="1"/>
  <c r="D203" i="4"/>
  <c r="H60" i="11" l="1"/>
  <c r="X226" i="13"/>
  <c r="H61" i="11"/>
  <c r="X227" i="13"/>
  <c r="E204" i="4"/>
  <c r="B204" i="4"/>
  <c r="Y224" i="13" s="1"/>
  <c r="C204" i="4"/>
  <c r="Y225" i="13" s="1"/>
  <c r="D204" i="4"/>
  <c r="I61" i="11" l="1"/>
  <c r="Y227" i="13"/>
  <c r="I60" i="11"/>
  <c r="Y226" i="13"/>
  <c r="E205" i="4"/>
  <c r="C205" i="4"/>
  <c r="Z225" i="13" s="1"/>
  <c r="D205" i="4"/>
  <c r="B205" i="4"/>
  <c r="Z224" i="13" s="1"/>
  <c r="J60" i="11" l="1"/>
  <c r="Z226" i="13"/>
  <c r="J61" i="11"/>
  <c r="Z227" i="13"/>
  <c r="E206" i="4"/>
  <c r="D206" i="4"/>
  <c r="B206" i="4"/>
  <c r="AA224" i="13" s="1"/>
  <c r="C206" i="4"/>
  <c r="AA225" i="13" s="1"/>
  <c r="K61" i="11" l="1"/>
  <c r="AA227" i="13"/>
  <c r="K60" i="11"/>
  <c r="AA226" i="13"/>
  <c r="E207" i="4"/>
  <c r="B207" i="4"/>
  <c r="AB224" i="13" s="1"/>
  <c r="C207" i="4"/>
  <c r="AB225" i="13" s="1"/>
  <c r="D207" i="4"/>
  <c r="L60" i="11" l="1"/>
  <c r="AB226" i="13"/>
  <c r="L61" i="11"/>
  <c r="AB227" i="13"/>
  <c r="E208" i="4"/>
  <c r="B208" i="4"/>
  <c r="AC224" i="13" s="1"/>
  <c r="C208" i="4"/>
  <c r="AC225" i="13" s="1"/>
  <c r="D208" i="4"/>
  <c r="M60" i="11" l="1"/>
  <c r="AC226" i="13"/>
  <c r="M61" i="11"/>
  <c r="AC227" i="13"/>
  <c r="E209" i="4"/>
  <c r="C209" i="4"/>
  <c r="AD225" i="13" s="1"/>
  <c r="D209" i="4"/>
  <c r="B209" i="4"/>
  <c r="AD224" i="13" s="1"/>
  <c r="N60" i="11" l="1"/>
  <c r="AD226" i="13"/>
  <c r="N61" i="11"/>
  <c r="AD227" i="13"/>
  <c r="E210" i="4"/>
  <c r="D210" i="4"/>
  <c r="B210" i="4"/>
  <c r="AE224" i="13" s="1"/>
  <c r="C210" i="4"/>
  <c r="AE225" i="13" s="1"/>
  <c r="O60" i="11" l="1"/>
  <c r="AE226" i="13"/>
  <c r="O61" i="11"/>
  <c r="AE227" i="13"/>
  <c r="E211" i="4"/>
  <c r="B211" i="4"/>
  <c r="D240" i="13" s="1"/>
  <c r="C211" i="4"/>
  <c r="D241" i="13" s="1"/>
  <c r="D211" i="4"/>
  <c r="P60" i="11" l="1"/>
  <c r="D242" i="13"/>
  <c r="P61" i="11"/>
  <c r="D243" i="13"/>
  <c r="E212" i="4"/>
  <c r="B212" i="4"/>
  <c r="E240" i="13" s="1"/>
  <c r="C212" i="4"/>
  <c r="E241" i="13" s="1"/>
  <c r="D212" i="4"/>
  <c r="Q60" i="11" l="1"/>
  <c r="E242" i="13"/>
  <c r="Q61" i="11"/>
  <c r="E243" i="13"/>
  <c r="E213" i="4"/>
  <c r="C213" i="4"/>
  <c r="F241" i="13" s="1"/>
  <c r="D213" i="4"/>
  <c r="B213" i="4"/>
  <c r="F240" i="13" s="1"/>
  <c r="R61" i="11" l="1"/>
  <c r="F243" i="13"/>
  <c r="R60" i="11"/>
  <c r="F242" i="13"/>
  <c r="E214" i="4"/>
  <c r="D214" i="4"/>
  <c r="B214" i="4"/>
  <c r="G240" i="13" s="1"/>
  <c r="C214" i="4"/>
  <c r="G241" i="13" s="1"/>
  <c r="S60" i="11" l="1"/>
  <c r="G242" i="13"/>
  <c r="S61" i="11"/>
  <c r="G243" i="13"/>
  <c r="E215" i="4"/>
  <c r="B215" i="4"/>
  <c r="H240" i="13" s="1"/>
  <c r="C215" i="4"/>
  <c r="H241" i="13" s="1"/>
  <c r="D215" i="4"/>
  <c r="T61" i="11" l="1"/>
  <c r="H243" i="13"/>
  <c r="T60" i="11"/>
  <c r="H242" i="13"/>
  <c r="E216" i="4"/>
  <c r="B216" i="4"/>
  <c r="I240" i="13" s="1"/>
  <c r="C216" i="4"/>
  <c r="I241" i="13" s="1"/>
  <c r="D216" i="4"/>
  <c r="U60" i="11" l="1"/>
  <c r="I242" i="13"/>
  <c r="U61" i="11"/>
  <c r="I243" i="13"/>
  <c r="E217" i="4"/>
  <c r="C217" i="4"/>
  <c r="J241" i="13" s="1"/>
  <c r="D217" i="4"/>
  <c r="B217" i="4"/>
  <c r="J240" i="13" s="1"/>
  <c r="V61" i="11" l="1"/>
  <c r="J243" i="13"/>
  <c r="V60" i="11"/>
  <c r="J242" i="13"/>
  <c r="E218" i="4"/>
  <c r="D218" i="4"/>
  <c r="B218" i="4"/>
  <c r="K240" i="13" s="1"/>
  <c r="C218" i="4"/>
  <c r="K241" i="13" s="1"/>
  <c r="W60" i="11" l="1"/>
  <c r="K242" i="13"/>
  <c r="W61" i="11"/>
  <c r="K243" i="13"/>
  <c r="E219" i="4"/>
  <c r="B219" i="4"/>
  <c r="L240" i="13" s="1"/>
  <c r="C219" i="4"/>
  <c r="L241" i="13" s="1"/>
  <c r="D219" i="4"/>
  <c r="X60" i="11" l="1"/>
  <c r="L242" i="13"/>
  <c r="X61" i="11"/>
  <c r="L243" i="13"/>
  <c r="E220" i="4"/>
  <c r="B220" i="4"/>
  <c r="M240" i="13" s="1"/>
  <c r="C220" i="4"/>
  <c r="M241" i="13" s="1"/>
  <c r="D220" i="4"/>
  <c r="Y60" i="11" l="1"/>
  <c r="M242" i="13"/>
  <c r="Y61" i="11"/>
  <c r="M243" i="13"/>
  <c r="E221" i="4"/>
  <c r="C221" i="4"/>
  <c r="N241" i="13" s="1"/>
  <c r="D221" i="4"/>
  <c r="B221" i="4"/>
  <c r="N240" i="13" s="1"/>
  <c r="Z61" i="11" l="1"/>
  <c r="N243" i="13"/>
  <c r="Z60" i="11"/>
  <c r="N242" i="13"/>
  <c r="E222" i="4"/>
  <c r="D222" i="4"/>
  <c r="B222" i="4"/>
  <c r="O240" i="13" s="1"/>
  <c r="C222" i="4"/>
  <c r="O241" i="13" s="1"/>
  <c r="AA61" i="11" l="1"/>
  <c r="O243" i="13"/>
  <c r="AA60" i="11"/>
  <c r="O242" i="13"/>
  <c r="E223" i="4"/>
  <c r="B223" i="4"/>
  <c r="P240" i="13" s="1"/>
  <c r="C223" i="4"/>
  <c r="P241" i="13" s="1"/>
  <c r="D223" i="4"/>
  <c r="AB60" i="11" l="1"/>
  <c r="P242" i="13"/>
  <c r="AB61" i="11"/>
  <c r="P243" i="13"/>
  <c r="E224" i="4"/>
  <c r="B224" i="4"/>
  <c r="Q240" i="13" s="1"/>
  <c r="C224" i="4"/>
  <c r="Q241" i="13" s="1"/>
  <c r="D224" i="4"/>
  <c r="AC60" i="11" l="1"/>
  <c r="Q242" i="13"/>
  <c r="AC61" i="11"/>
  <c r="Q243" i="13"/>
  <c r="E225" i="4"/>
  <c r="C225" i="4"/>
  <c r="R241" i="13" s="1"/>
  <c r="D225" i="4"/>
  <c r="B225" i="4"/>
  <c r="R240" i="13" s="1"/>
  <c r="AD61" i="11" l="1"/>
  <c r="R243" i="13"/>
  <c r="AD60" i="11"/>
  <c r="R242" i="13"/>
  <c r="E226" i="4"/>
  <c r="D226" i="4"/>
  <c r="B226" i="4"/>
  <c r="C226" i="4"/>
  <c r="C64" i="11" l="1"/>
  <c r="S240" i="13"/>
  <c r="C67" i="11"/>
  <c r="S243" i="13"/>
  <c r="C65" i="11"/>
  <c r="S241" i="13"/>
  <c r="C66" i="11"/>
  <c r="S242" i="13"/>
  <c r="E227" i="4"/>
  <c r="B227" i="4"/>
  <c r="T240" i="13" s="1"/>
  <c r="C227" i="4"/>
  <c r="T241" i="13" s="1"/>
  <c r="D227" i="4"/>
  <c r="D66" i="11" l="1"/>
  <c r="T242" i="13"/>
  <c r="D67" i="11"/>
  <c r="T243" i="13"/>
  <c r="E228" i="4"/>
  <c r="B228" i="4"/>
  <c r="U240" i="13" s="1"/>
  <c r="C228" i="4"/>
  <c r="U241" i="13" s="1"/>
  <c r="D228" i="4"/>
  <c r="E66" i="11" l="1"/>
  <c r="U242" i="13"/>
  <c r="E67" i="11"/>
  <c r="U243" i="13"/>
  <c r="E229" i="4"/>
  <c r="C229" i="4"/>
  <c r="V241" i="13" s="1"/>
  <c r="D229" i="4"/>
  <c r="B229" i="4"/>
  <c r="V240" i="13" s="1"/>
  <c r="F66" i="11" l="1"/>
  <c r="V242" i="13"/>
  <c r="F67" i="11"/>
  <c r="V243" i="13"/>
  <c r="E230" i="4"/>
  <c r="D230" i="4"/>
  <c r="B230" i="4"/>
  <c r="W240" i="13" s="1"/>
  <c r="C230" i="4"/>
  <c r="W241" i="13" s="1"/>
  <c r="G67" i="11" l="1"/>
  <c r="W243" i="13"/>
  <c r="G66" i="11"/>
  <c r="W242" i="13"/>
  <c r="E231" i="4"/>
  <c r="B231" i="4"/>
  <c r="X240" i="13" s="1"/>
  <c r="C231" i="4"/>
  <c r="X241" i="13" s="1"/>
  <c r="D231" i="4"/>
  <c r="H66" i="11" l="1"/>
  <c r="X242" i="13"/>
  <c r="H67" i="11"/>
  <c r="X243" i="13"/>
  <c r="E232" i="4"/>
  <c r="B232" i="4"/>
  <c r="Y240" i="13" s="1"/>
  <c r="C232" i="4"/>
  <c r="Y241" i="13" s="1"/>
  <c r="D232" i="4"/>
  <c r="I67" i="11" l="1"/>
  <c r="Y243" i="13"/>
  <c r="I66" i="11"/>
  <c r="Y242" i="13"/>
  <c r="E233" i="4"/>
  <c r="C233" i="4"/>
  <c r="Z241" i="13" s="1"/>
  <c r="D233" i="4"/>
  <c r="B233" i="4"/>
  <c r="Z240" i="13" s="1"/>
  <c r="J66" i="11" l="1"/>
  <c r="Z242" i="13"/>
  <c r="J67" i="11"/>
  <c r="Z243" i="13"/>
  <c r="E234" i="4"/>
  <c r="D234" i="4"/>
  <c r="B234" i="4"/>
  <c r="AA240" i="13" s="1"/>
  <c r="C234" i="4"/>
  <c r="AA241" i="13" s="1"/>
  <c r="K67" i="11" l="1"/>
  <c r="AA243" i="13"/>
  <c r="K66" i="11"/>
  <c r="AA242" i="13"/>
  <c r="E235" i="4"/>
  <c r="B235" i="4"/>
  <c r="AB240" i="13" s="1"/>
  <c r="C235" i="4"/>
  <c r="AB241" i="13" s="1"/>
  <c r="D235" i="4"/>
  <c r="L66" i="11" l="1"/>
  <c r="AB242" i="13"/>
  <c r="L67" i="11"/>
  <c r="AB243" i="13"/>
  <c r="E236" i="4"/>
  <c r="B236" i="4"/>
  <c r="AC240" i="13" s="1"/>
  <c r="C236" i="4"/>
  <c r="AC241" i="13" s="1"/>
  <c r="D236" i="4"/>
  <c r="M66" i="11" l="1"/>
  <c r="AC242" i="13"/>
  <c r="M67" i="11"/>
  <c r="AC243" i="13"/>
  <c r="E237" i="4"/>
  <c r="C237" i="4"/>
  <c r="AD241" i="13" s="1"/>
  <c r="D237" i="4"/>
  <c r="B237" i="4"/>
  <c r="AD240" i="13" s="1"/>
  <c r="N67" i="11" l="1"/>
  <c r="AD243" i="13"/>
  <c r="N66" i="11"/>
  <c r="AD242" i="13"/>
  <c r="E238" i="4"/>
  <c r="D238" i="4"/>
  <c r="B238" i="4"/>
  <c r="AE240" i="13" s="1"/>
  <c r="C238" i="4"/>
  <c r="AE241" i="13" s="1"/>
  <c r="O67" i="11" l="1"/>
  <c r="AE243" i="13"/>
  <c r="O66" i="11"/>
  <c r="AE242" i="13"/>
  <c r="E239" i="4"/>
  <c r="B239" i="4"/>
  <c r="D256" i="13" s="1"/>
  <c r="C239" i="4"/>
  <c r="D257" i="13" s="1"/>
  <c r="D239" i="4"/>
  <c r="P66" i="11" l="1"/>
  <c r="D258" i="13"/>
  <c r="P67" i="11"/>
  <c r="D259" i="13"/>
  <c r="E240" i="4"/>
  <c r="B240" i="4"/>
  <c r="E256" i="13" s="1"/>
  <c r="C240" i="4"/>
  <c r="E257" i="13" s="1"/>
  <c r="D240" i="4"/>
  <c r="Q66" i="11" l="1"/>
  <c r="E258" i="13"/>
  <c r="Q67" i="11"/>
  <c r="E259" i="13"/>
  <c r="E241" i="4"/>
  <c r="C241" i="4"/>
  <c r="F257" i="13" s="1"/>
  <c r="D241" i="4"/>
  <c r="B241" i="4"/>
  <c r="F256" i="13" s="1"/>
  <c r="R66" i="11" l="1"/>
  <c r="F258" i="13"/>
  <c r="R67" i="11"/>
  <c r="F259" i="13"/>
  <c r="E242" i="4"/>
  <c r="D242" i="4"/>
  <c r="B242" i="4"/>
  <c r="G256" i="13" s="1"/>
  <c r="C242" i="4"/>
  <c r="G257" i="13" s="1"/>
  <c r="S66" i="11" l="1"/>
  <c r="G258" i="13"/>
  <c r="S67" i="11"/>
  <c r="G259" i="13"/>
  <c r="E243" i="4"/>
  <c r="B243" i="4"/>
  <c r="H256" i="13" s="1"/>
  <c r="C243" i="4"/>
  <c r="H257" i="13" s="1"/>
  <c r="D243" i="4"/>
  <c r="T66" i="11" l="1"/>
  <c r="H258" i="13"/>
  <c r="T67" i="11"/>
  <c r="H259" i="13"/>
  <c r="E244" i="4"/>
  <c r="B244" i="4"/>
  <c r="I256" i="13" s="1"/>
  <c r="C244" i="4"/>
  <c r="I257" i="13" s="1"/>
  <c r="D244" i="4"/>
  <c r="U66" i="11" l="1"/>
  <c r="I258" i="13"/>
  <c r="U67" i="11"/>
  <c r="I259" i="13"/>
  <c r="E245" i="4"/>
  <c r="C245" i="4"/>
  <c r="J257" i="13" s="1"/>
  <c r="D245" i="4"/>
  <c r="B245" i="4"/>
  <c r="J256" i="13" s="1"/>
  <c r="V67" i="11" l="1"/>
  <c r="J259" i="13"/>
  <c r="V66" i="11"/>
  <c r="J258" i="13"/>
  <c r="E246" i="4"/>
  <c r="D246" i="4"/>
  <c r="B246" i="4"/>
  <c r="K256" i="13" s="1"/>
  <c r="C246" i="4"/>
  <c r="K257" i="13" s="1"/>
  <c r="W67" i="11" l="1"/>
  <c r="K259" i="13"/>
  <c r="W66" i="11"/>
  <c r="K258" i="13"/>
  <c r="E247" i="4"/>
  <c r="B247" i="4"/>
  <c r="L256" i="13" s="1"/>
  <c r="C247" i="4"/>
  <c r="L257" i="13" s="1"/>
  <c r="D247" i="4"/>
  <c r="X66" i="11" l="1"/>
  <c r="L258" i="13"/>
  <c r="X67" i="11"/>
  <c r="L259" i="13"/>
  <c r="E248" i="4"/>
  <c r="B248" i="4"/>
  <c r="M256" i="13" s="1"/>
  <c r="C248" i="4"/>
  <c r="M257" i="13" s="1"/>
  <c r="D248" i="4"/>
  <c r="Y66" i="11" l="1"/>
  <c r="M258" i="13"/>
  <c r="Y67" i="11"/>
  <c r="M259" i="13"/>
  <c r="E249" i="4"/>
  <c r="C249" i="4"/>
  <c r="N257" i="13" s="1"/>
  <c r="D249" i="4"/>
  <c r="B249" i="4"/>
  <c r="N256" i="13" s="1"/>
  <c r="Z67" i="11" l="1"/>
  <c r="N259" i="13"/>
  <c r="Z66" i="11"/>
  <c r="N258" i="13"/>
  <c r="E250" i="4"/>
  <c r="D250" i="4"/>
  <c r="B250" i="4"/>
  <c r="O256" i="13" s="1"/>
  <c r="C250" i="4"/>
  <c r="O257" i="13" s="1"/>
  <c r="AA66" i="11" l="1"/>
  <c r="O258" i="13"/>
  <c r="AA67" i="11"/>
  <c r="O259" i="13"/>
  <c r="E251" i="4"/>
  <c r="B251" i="4"/>
  <c r="P256" i="13" s="1"/>
  <c r="C251" i="4"/>
  <c r="P257" i="13" s="1"/>
  <c r="D251" i="4"/>
  <c r="AB66" i="11" l="1"/>
  <c r="P258" i="13"/>
  <c r="AB67" i="11"/>
  <c r="P259" i="13"/>
  <c r="E252" i="4"/>
  <c r="B252" i="4"/>
  <c r="Q256" i="13" s="1"/>
  <c r="C252" i="4"/>
  <c r="Q257" i="13" s="1"/>
  <c r="D252" i="4"/>
  <c r="AC66" i="11" l="1"/>
  <c r="Q258" i="13"/>
  <c r="AC67" i="11"/>
  <c r="Q259" i="13"/>
  <c r="E253" i="4"/>
  <c r="C253" i="4"/>
  <c r="R257" i="13" s="1"/>
  <c r="D253" i="4"/>
  <c r="B253" i="4"/>
  <c r="R256" i="13" s="1"/>
  <c r="AD66" i="11" l="1"/>
  <c r="R258" i="13"/>
  <c r="AD67" i="11"/>
  <c r="R259" i="13"/>
  <c r="E254" i="4"/>
  <c r="D254" i="4"/>
  <c r="B254" i="4"/>
  <c r="C254" i="4"/>
  <c r="C71" i="11" l="1"/>
  <c r="S257" i="13"/>
  <c r="C70" i="11"/>
  <c r="S256" i="13"/>
  <c r="C72" i="11"/>
  <c r="S258" i="13"/>
  <c r="C73" i="11"/>
  <c r="S259" i="13"/>
  <c r="E255" i="4"/>
  <c r="B255" i="4"/>
  <c r="T256" i="13" s="1"/>
  <c r="C255" i="4"/>
  <c r="T257" i="13" s="1"/>
  <c r="D255" i="4"/>
  <c r="D72" i="11" l="1"/>
  <c r="T258" i="13"/>
  <c r="D73" i="11"/>
  <c r="T259" i="13"/>
  <c r="E256" i="4"/>
  <c r="B256" i="4"/>
  <c r="U256" i="13" s="1"/>
  <c r="C256" i="4"/>
  <c r="U257" i="13" s="1"/>
  <c r="D256" i="4"/>
  <c r="E72" i="11" l="1"/>
  <c r="U258" i="13"/>
  <c r="E73" i="11"/>
  <c r="U259" i="13"/>
  <c r="E257" i="4"/>
  <c r="C257" i="4"/>
  <c r="V257" i="13" s="1"/>
  <c r="D257" i="4"/>
  <c r="B257" i="4"/>
  <c r="V256" i="13" s="1"/>
  <c r="F72" i="11" l="1"/>
  <c r="V258" i="13"/>
  <c r="F73" i="11"/>
  <c r="V259" i="13"/>
  <c r="E258" i="4"/>
  <c r="D258" i="4"/>
  <c r="B258" i="4"/>
  <c r="W256" i="13" s="1"/>
  <c r="C258" i="4"/>
  <c r="W257" i="13" s="1"/>
  <c r="G72" i="11" l="1"/>
  <c r="W258" i="13"/>
  <c r="G73" i="11"/>
  <c r="W259" i="13"/>
  <c r="E259" i="4"/>
  <c r="B259" i="4"/>
  <c r="X256" i="13" s="1"/>
  <c r="C259" i="4"/>
  <c r="X257" i="13" s="1"/>
  <c r="D259" i="4"/>
  <c r="H72" i="11" l="1"/>
  <c r="X258" i="13"/>
  <c r="H73" i="11"/>
  <c r="X259" i="13"/>
  <c r="E260" i="4"/>
  <c r="B260" i="4"/>
  <c r="Y256" i="13" s="1"/>
  <c r="C260" i="4"/>
  <c r="Y257" i="13" s="1"/>
  <c r="D260" i="4"/>
  <c r="I73" i="11" l="1"/>
  <c r="Y259" i="13"/>
  <c r="I72" i="11"/>
  <c r="Y258" i="13"/>
  <c r="E261" i="4"/>
  <c r="C261" i="4"/>
  <c r="Z257" i="13" s="1"/>
  <c r="D261" i="4"/>
  <c r="B261" i="4"/>
  <c r="Z256" i="13" s="1"/>
  <c r="J73" i="11" l="1"/>
  <c r="Z259" i="13"/>
  <c r="J72" i="11"/>
  <c r="Z258" i="13"/>
  <c r="E262" i="4"/>
  <c r="D262" i="4"/>
  <c r="B262" i="4"/>
  <c r="AA256" i="13" s="1"/>
  <c r="C262" i="4"/>
  <c r="AA257" i="13" s="1"/>
  <c r="K73" i="11" l="1"/>
  <c r="AA259" i="13"/>
  <c r="K72" i="11"/>
  <c r="AA258" i="13"/>
  <c r="E263" i="4"/>
  <c r="B263" i="4"/>
  <c r="AB256" i="13" s="1"/>
  <c r="C263" i="4"/>
  <c r="AB257" i="13" s="1"/>
  <c r="D263" i="4"/>
  <c r="L72" i="11" l="1"/>
  <c r="AB258" i="13"/>
  <c r="L73" i="11"/>
  <c r="AB259" i="13"/>
  <c r="E264" i="4"/>
  <c r="B264" i="4"/>
  <c r="AC256" i="13" s="1"/>
  <c r="C264" i="4"/>
  <c r="AC257" i="13" s="1"/>
  <c r="D264" i="4"/>
  <c r="M72" i="11" l="1"/>
  <c r="AC258" i="13"/>
  <c r="M73" i="11"/>
  <c r="AC259" i="13"/>
  <c r="E265" i="4"/>
  <c r="C265" i="4"/>
  <c r="AD257" i="13" s="1"/>
  <c r="D265" i="4"/>
  <c r="B265" i="4"/>
  <c r="AD256" i="13" s="1"/>
  <c r="N72" i="11" l="1"/>
  <c r="AD258" i="13"/>
  <c r="N73" i="11"/>
  <c r="AD259" i="13"/>
  <c r="E266" i="4"/>
  <c r="D266" i="4"/>
  <c r="B266" i="4"/>
  <c r="AE256" i="13" s="1"/>
  <c r="C266" i="4"/>
  <c r="AE257" i="13" s="1"/>
  <c r="O72" i="11" l="1"/>
  <c r="AE258" i="13"/>
  <c r="O73" i="11"/>
  <c r="AE259" i="13"/>
  <c r="E267" i="4"/>
  <c r="B267" i="4"/>
  <c r="D272" i="13" s="1"/>
  <c r="C267" i="4"/>
  <c r="D273" i="13" s="1"/>
  <c r="D267" i="4"/>
  <c r="P73" i="11" l="1"/>
  <c r="D275" i="13"/>
  <c r="P72" i="11"/>
  <c r="D274" i="13"/>
  <c r="E268" i="4"/>
  <c r="B268" i="4"/>
  <c r="E272" i="13" s="1"/>
  <c r="C268" i="4"/>
  <c r="E273" i="13" s="1"/>
  <c r="D268" i="4"/>
  <c r="Q72" i="11" l="1"/>
  <c r="E274" i="13"/>
  <c r="Q73" i="11"/>
  <c r="E275" i="13"/>
  <c r="E269" i="4"/>
  <c r="C269" i="4"/>
  <c r="F273" i="13" s="1"/>
  <c r="D269" i="4"/>
  <c r="B269" i="4"/>
  <c r="F272" i="13" s="1"/>
  <c r="R73" i="11" l="1"/>
  <c r="F275" i="13"/>
  <c r="R72" i="11"/>
  <c r="F274" i="13"/>
  <c r="E270" i="4"/>
  <c r="D270" i="4"/>
  <c r="B270" i="4"/>
  <c r="G272" i="13" s="1"/>
  <c r="C270" i="4"/>
  <c r="G273" i="13" s="1"/>
  <c r="S73" i="11" l="1"/>
  <c r="G275" i="13"/>
  <c r="S72" i="11"/>
  <c r="G274" i="13"/>
  <c r="E271" i="4"/>
  <c r="B271" i="4"/>
  <c r="H272" i="13" s="1"/>
  <c r="C271" i="4"/>
  <c r="H273" i="13" s="1"/>
  <c r="D271" i="4"/>
  <c r="T72" i="11" l="1"/>
  <c r="H274" i="13"/>
  <c r="T73" i="11"/>
  <c r="H275" i="13"/>
  <c r="E272" i="4"/>
  <c r="B272" i="4"/>
  <c r="I272" i="13" s="1"/>
  <c r="C272" i="4"/>
  <c r="I273" i="13" s="1"/>
  <c r="D272" i="4"/>
  <c r="U72" i="11" l="1"/>
  <c r="I274" i="13"/>
  <c r="U73" i="11"/>
  <c r="I275" i="13"/>
  <c r="E273" i="4"/>
  <c r="C273" i="4"/>
  <c r="J273" i="13" s="1"/>
  <c r="D273" i="4"/>
  <c r="B273" i="4"/>
  <c r="J272" i="13" s="1"/>
  <c r="V72" i="11" l="1"/>
  <c r="J274" i="13"/>
  <c r="V73" i="11"/>
  <c r="J275" i="13"/>
  <c r="E274" i="4"/>
  <c r="D274" i="4"/>
  <c r="B274" i="4"/>
  <c r="K272" i="13" s="1"/>
  <c r="C274" i="4"/>
  <c r="K273" i="13" s="1"/>
  <c r="W72" i="11" l="1"/>
  <c r="K274" i="13"/>
  <c r="W73" i="11"/>
  <c r="K275" i="13"/>
  <c r="E275" i="4"/>
  <c r="B275" i="4"/>
  <c r="L272" i="13" s="1"/>
  <c r="C275" i="4"/>
  <c r="L273" i="13" s="1"/>
  <c r="D275" i="4"/>
  <c r="X73" i="11" l="1"/>
  <c r="L275" i="13"/>
  <c r="X72" i="11"/>
  <c r="L274" i="13"/>
  <c r="E276" i="4"/>
  <c r="B276" i="4"/>
  <c r="M272" i="13" s="1"/>
  <c r="C276" i="4"/>
  <c r="M273" i="13" s="1"/>
  <c r="D276" i="4"/>
  <c r="Y72" i="11" l="1"/>
  <c r="M274" i="13"/>
  <c r="Y73" i="11"/>
  <c r="M275" i="13"/>
  <c r="E277" i="4"/>
  <c r="C277" i="4"/>
  <c r="N273" i="13" s="1"/>
  <c r="D277" i="4"/>
  <c r="B277" i="4"/>
  <c r="N272" i="13" s="1"/>
  <c r="Z73" i="11" l="1"/>
  <c r="N275" i="13"/>
  <c r="Z72" i="11"/>
  <c r="N274" i="13"/>
  <c r="E278" i="4"/>
  <c r="D278" i="4"/>
  <c r="B278" i="4"/>
  <c r="O272" i="13" s="1"/>
  <c r="C278" i="4"/>
  <c r="O273" i="13" s="1"/>
  <c r="AA73" i="11" l="1"/>
  <c r="O275" i="13"/>
  <c r="AA72" i="11"/>
  <c r="O274" i="13"/>
  <c r="E279" i="4"/>
  <c r="B279" i="4"/>
  <c r="P272" i="13" s="1"/>
  <c r="C279" i="4"/>
  <c r="P273" i="13" s="1"/>
  <c r="D279" i="4"/>
  <c r="AB72" i="11" l="1"/>
  <c r="P274" i="13"/>
  <c r="AB73" i="11"/>
  <c r="P275" i="13"/>
  <c r="E280" i="4"/>
  <c r="B280" i="4"/>
  <c r="Q272" i="13" s="1"/>
  <c r="C280" i="4"/>
  <c r="Q273" i="13" s="1"/>
  <c r="D280" i="4"/>
  <c r="AC73" i="11" l="1"/>
  <c r="Q275" i="13"/>
  <c r="AC72" i="11"/>
  <c r="Q274" i="13"/>
  <c r="E281" i="4"/>
  <c r="C281" i="4"/>
  <c r="R273" i="13" s="1"/>
  <c r="D281" i="4"/>
  <c r="B281" i="4"/>
  <c r="R272" i="13" s="1"/>
  <c r="AD72" i="11" l="1"/>
  <c r="R274" i="13"/>
  <c r="AD73" i="11"/>
  <c r="R275" i="13"/>
  <c r="E282" i="4"/>
  <c r="D282" i="4"/>
  <c r="B282" i="4"/>
  <c r="C282" i="4"/>
  <c r="C77" i="11" l="1"/>
  <c r="S273" i="13"/>
  <c r="C78" i="11"/>
  <c r="S274" i="13"/>
  <c r="C79" i="11"/>
  <c r="S275" i="13"/>
  <c r="C76" i="11"/>
  <c r="S272" i="13"/>
  <c r="E283" i="4"/>
  <c r="B283" i="4"/>
  <c r="C283" i="4"/>
  <c r="D283" i="4"/>
  <c r="D78" i="11" l="1"/>
  <c r="T274" i="13"/>
  <c r="D77" i="11"/>
  <c r="T273" i="13"/>
  <c r="D76" i="11"/>
  <c r="T272" i="13"/>
  <c r="D79" i="11"/>
  <c r="T275" i="13"/>
  <c r="E284" i="4"/>
  <c r="B284" i="4"/>
  <c r="C284" i="4"/>
  <c r="D284" i="4"/>
  <c r="E77" i="11" l="1"/>
  <c r="U273" i="13"/>
  <c r="E78" i="11"/>
  <c r="U274" i="13"/>
  <c r="E79" i="11"/>
  <c r="U275" i="13"/>
  <c r="E76" i="11"/>
  <c r="U272" i="13"/>
  <c r="E285" i="4"/>
  <c r="C285" i="4"/>
  <c r="D285" i="4"/>
  <c r="B285" i="4"/>
  <c r="F76" i="11" l="1"/>
  <c r="V272" i="13"/>
  <c r="F77" i="11"/>
  <c r="V273" i="13"/>
  <c r="F78" i="11"/>
  <c r="V274" i="13"/>
  <c r="F79" i="11"/>
  <c r="V275" i="13"/>
  <c r="E286" i="4"/>
  <c r="D286" i="4"/>
  <c r="B286" i="4"/>
  <c r="C286" i="4"/>
  <c r="G76" i="11" l="1"/>
  <c r="W272" i="13"/>
  <c r="G79" i="11"/>
  <c r="W275" i="13"/>
  <c r="G78" i="11"/>
  <c r="W274" i="13"/>
  <c r="G77" i="11"/>
  <c r="W273" i="13"/>
  <c r="E287" i="4"/>
  <c r="B287" i="4"/>
  <c r="C287" i="4"/>
  <c r="D287" i="4"/>
  <c r="H79" i="11" l="1"/>
  <c r="X275" i="13"/>
  <c r="H78" i="11"/>
  <c r="X274" i="13"/>
  <c r="H77" i="11"/>
  <c r="X273" i="13"/>
  <c r="H76" i="11"/>
  <c r="X272" i="13"/>
  <c r="E288" i="4"/>
  <c r="B288" i="4"/>
  <c r="C288" i="4"/>
  <c r="D288" i="4"/>
  <c r="I79" i="11" l="1"/>
  <c r="Y275" i="13"/>
  <c r="I77" i="11"/>
  <c r="Y273" i="13"/>
  <c r="I78" i="11"/>
  <c r="Y274" i="13"/>
  <c r="I76" i="11"/>
  <c r="Y272" i="13"/>
  <c r="E289" i="4"/>
  <c r="C289" i="4"/>
  <c r="D289" i="4"/>
  <c r="B289" i="4"/>
  <c r="J78" i="11" l="1"/>
  <c r="Z274" i="13"/>
  <c r="J79" i="11"/>
  <c r="Z275" i="13"/>
  <c r="J76" i="11"/>
  <c r="Z272" i="13"/>
  <c r="J77" i="11"/>
  <c r="Z273" i="13"/>
  <c r="E290" i="4"/>
  <c r="D290" i="4"/>
  <c r="B290" i="4"/>
  <c r="C290" i="4"/>
  <c r="K77" i="11" l="1"/>
  <c r="AA273" i="13"/>
  <c r="K76" i="11"/>
  <c r="AA272" i="13"/>
  <c r="K78" i="11"/>
  <c r="AA274" i="13"/>
  <c r="K79" i="11"/>
  <c r="AA275" i="13"/>
  <c r="E291" i="4"/>
  <c r="B291" i="4"/>
  <c r="C291" i="4"/>
  <c r="D291" i="4"/>
  <c r="L78" i="11" l="1"/>
  <c r="AB274" i="13"/>
  <c r="L77" i="11"/>
  <c r="AB273" i="13"/>
  <c r="L76" i="11"/>
  <c r="AB272" i="13"/>
  <c r="L79" i="11"/>
  <c r="AB275" i="13"/>
  <c r="E292" i="4"/>
  <c r="B292" i="4"/>
  <c r="C292" i="4"/>
  <c r="D292" i="4"/>
  <c r="M79" i="11" l="1"/>
  <c r="AC275" i="13"/>
  <c r="M78" i="11"/>
  <c r="AC274" i="13"/>
  <c r="M76" i="11"/>
  <c r="AC272" i="13"/>
  <c r="M77" i="11"/>
  <c r="AC273" i="13"/>
  <c r="E293" i="4"/>
  <c r="C293" i="4"/>
  <c r="D293" i="4"/>
  <c r="B293" i="4"/>
  <c r="N76" i="11" l="1"/>
  <c r="AD272" i="13"/>
  <c r="N77" i="11"/>
  <c r="AD273" i="13"/>
  <c r="N79" i="11"/>
  <c r="AD275" i="13"/>
  <c r="N78" i="11"/>
  <c r="AD274" i="13"/>
  <c r="E294" i="4"/>
  <c r="D294" i="4"/>
  <c r="B294" i="4"/>
  <c r="C294" i="4"/>
  <c r="O78" i="11" l="1"/>
  <c r="AE274" i="13"/>
  <c r="O79" i="11"/>
  <c r="AE275" i="13"/>
  <c r="O76" i="11"/>
  <c r="AE272" i="13"/>
  <c r="O77" i="11"/>
  <c r="AE273" i="13"/>
  <c r="E295" i="4"/>
  <c r="B295" i="4"/>
  <c r="C295" i="4"/>
  <c r="D295" i="4"/>
  <c r="P76" i="11" l="1"/>
  <c r="D288" i="13"/>
  <c r="P79" i="11"/>
  <c r="D291" i="13"/>
  <c r="P77" i="11"/>
  <c r="D289" i="13"/>
  <c r="P78" i="11"/>
  <c r="D290" i="13"/>
  <c r="E296" i="4"/>
  <c r="B296" i="4"/>
  <c r="C296" i="4"/>
  <c r="D296" i="4"/>
  <c r="Q79" i="11" l="1"/>
  <c r="E291" i="13"/>
  <c r="Q78" i="11"/>
  <c r="E290" i="13"/>
  <c r="Q76" i="11"/>
  <c r="E288" i="13"/>
  <c r="Q77" i="11"/>
  <c r="E289" i="13"/>
  <c r="E297" i="4"/>
  <c r="C297" i="4"/>
  <c r="D297" i="4"/>
  <c r="B297" i="4"/>
  <c r="R76" i="11" l="1"/>
  <c r="F288" i="13"/>
  <c r="R79" i="11"/>
  <c r="F291" i="13"/>
  <c r="R77" i="11"/>
  <c r="F289" i="13"/>
  <c r="R78" i="11"/>
  <c r="F290" i="13"/>
  <c r="E298" i="4"/>
  <c r="D298" i="4"/>
  <c r="B298" i="4"/>
  <c r="C298" i="4"/>
  <c r="S79" i="11" l="1"/>
  <c r="G291" i="13"/>
  <c r="S78" i="11"/>
  <c r="G290" i="13"/>
  <c r="S77" i="11"/>
  <c r="G289" i="13"/>
  <c r="S76" i="11"/>
  <c r="G288" i="13"/>
  <c r="E299" i="4"/>
  <c r="B299" i="4"/>
  <c r="C299" i="4"/>
  <c r="D299" i="4"/>
  <c r="T77" i="11" l="1"/>
  <c r="H289" i="13"/>
  <c r="T79" i="11"/>
  <c r="H291" i="13"/>
  <c r="T76" i="11"/>
  <c r="H288" i="13"/>
  <c r="T78" i="11"/>
  <c r="H290" i="13"/>
  <c r="E300" i="4"/>
  <c r="B300" i="4"/>
  <c r="C300" i="4"/>
  <c r="D300" i="4"/>
  <c r="U78" i="11" l="1"/>
  <c r="I290" i="13"/>
  <c r="U77" i="11"/>
  <c r="I289" i="13"/>
  <c r="U76" i="11"/>
  <c r="I288" i="13"/>
  <c r="U79" i="11"/>
  <c r="I291" i="13"/>
  <c r="E301" i="4"/>
  <c r="C301" i="4"/>
  <c r="D301" i="4"/>
  <c r="B301" i="4"/>
  <c r="V76" i="11" l="1"/>
  <c r="J288" i="13"/>
  <c r="V78" i="11"/>
  <c r="J290" i="13"/>
  <c r="V77" i="11"/>
  <c r="J289" i="13"/>
  <c r="V79" i="11"/>
  <c r="J291" i="13"/>
  <c r="E302" i="4"/>
  <c r="D302" i="4"/>
  <c r="B302" i="4"/>
  <c r="C302" i="4"/>
  <c r="W78" i="11" l="1"/>
  <c r="K290" i="13"/>
  <c r="W79" i="11"/>
  <c r="K291" i="13"/>
  <c r="W76" i="11"/>
  <c r="K288" i="13"/>
  <c r="W77" i="11"/>
  <c r="K289" i="13"/>
  <c r="E303" i="4"/>
  <c r="B303" i="4"/>
  <c r="C303" i="4"/>
  <c r="D303" i="4"/>
  <c r="X79" i="11" l="1"/>
  <c r="L291" i="13"/>
  <c r="X78" i="11"/>
  <c r="L290" i="13"/>
  <c r="X76" i="11"/>
  <c r="L288" i="13"/>
  <c r="X77" i="11"/>
  <c r="L289" i="13"/>
  <c r="E304" i="4"/>
  <c r="B304" i="4"/>
  <c r="C304" i="4"/>
  <c r="D304" i="4"/>
  <c r="Y78" i="11" l="1"/>
  <c r="M290" i="13"/>
  <c r="Y77" i="11"/>
  <c r="M289" i="13"/>
  <c r="Y76" i="11"/>
  <c r="M288" i="13"/>
  <c r="Y79" i="11"/>
  <c r="M291" i="13"/>
  <c r="E305" i="4"/>
  <c r="C305" i="4"/>
  <c r="D305" i="4"/>
  <c r="B305" i="4"/>
  <c r="Z78" i="11" l="1"/>
  <c r="N290" i="13"/>
  <c r="Z79" i="11"/>
  <c r="N291" i="13"/>
  <c r="Z76" i="11"/>
  <c r="N288" i="13"/>
  <c r="Z77" i="11"/>
  <c r="N289" i="13"/>
  <c r="E306" i="4"/>
  <c r="D306" i="4"/>
  <c r="B306" i="4"/>
  <c r="C306" i="4"/>
  <c r="AA77" i="11" l="1"/>
  <c r="O289" i="13"/>
  <c r="AA76" i="11"/>
  <c r="O288" i="13"/>
  <c r="AA79" i="11"/>
  <c r="O291" i="13"/>
  <c r="AA78" i="11"/>
  <c r="O290" i="13"/>
  <c r="E307" i="4"/>
  <c r="B307" i="4"/>
  <c r="C307" i="4"/>
  <c r="D307" i="4"/>
  <c r="AB77" i="11" l="1"/>
  <c r="P289" i="13"/>
  <c r="AB78" i="11"/>
  <c r="P290" i="13"/>
  <c r="AB76" i="11"/>
  <c r="P288" i="13"/>
  <c r="AB79" i="11"/>
  <c r="P291" i="13"/>
  <c r="E308" i="4"/>
  <c r="B308" i="4"/>
  <c r="C308" i="4"/>
  <c r="D308" i="4"/>
  <c r="AC78" i="11" l="1"/>
  <c r="Q290" i="13"/>
  <c r="AC76" i="11"/>
  <c r="Q288" i="13"/>
  <c r="AC79" i="11"/>
  <c r="Q291" i="13"/>
  <c r="AC77" i="11"/>
  <c r="Q289" i="13"/>
  <c r="E309" i="4"/>
  <c r="C309" i="4"/>
  <c r="D309" i="4"/>
  <c r="B309" i="4"/>
  <c r="AD76" i="11" l="1"/>
  <c r="AF74" i="11" s="1"/>
  <c r="AM75" i="11" s="1"/>
  <c r="R288" i="13"/>
  <c r="AD79" i="11"/>
  <c r="R291" i="13"/>
  <c r="AD77" i="11"/>
  <c r="R289" i="13"/>
  <c r="AD78" i="11"/>
  <c r="R290" i="13"/>
  <c r="E310" i="4"/>
  <c r="D310" i="4"/>
  <c r="B310" i="4"/>
  <c r="C310" i="4"/>
  <c r="C82" i="11" l="1"/>
  <c r="S288" i="13"/>
  <c r="C83" i="11"/>
  <c r="S289" i="13"/>
  <c r="C84" i="11"/>
  <c r="S290" i="13"/>
  <c r="C85" i="11"/>
  <c r="S291" i="13"/>
  <c r="E311" i="4"/>
  <c r="B311" i="4"/>
  <c r="C311" i="4"/>
  <c r="D311" i="4"/>
  <c r="D84" i="11" l="1"/>
  <c r="T290" i="13"/>
  <c r="D82" i="11"/>
  <c r="T288" i="13"/>
  <c r="D85" i="11"/>
  <c r="T291" i="13"/>
  <c r="D83" i="11"/>
  <c r="T289" i="13"/>
  <c r="E312" i="4"/>
  <c r="B312" i="4"/>
  <c r="C312" i="4"/>
  <c r="D312" i="4"/>
  <c r="E83" i="11" l="1"/>
  <c r="U289" i="13"/>
  <c r="E82" i="11"/>
  <c r="U288" i="13"/>
  <c r="E84" i="11"/>
  <c r="U290" i="13"/>
  <c r="E85" i="11"/>
  <c r="U291" i="13"/>
  <c r="E313" i="4"/>
  <c r="C313" i="4"/>
  <c r="D313" i="4"/>
  <c r="B313" i="4"/>
  <c r="F85" i="11" l="1"/>
  <c r="V291" i="13"/>
  <c r="F82" i="11"/>
  <c r="V288" i="13"/>
  <c r="F83" i="11"/>
  <c r="V289" i="13"/>
  <c r="F84" i="11"/>
  <c r="V290" i="13"/>
  <c r="E314" i="4"/>
  <c r="D314" i="4"/>
  <c r="B314" i="4"/>
  <c r="C314" i="4"/>
  <c r="G83" i="11" l="1"/>
  <c r="W289" i="13"/>
  <c r="G84" i="11"/>
  <c r="W290" i="13"/>
  <c r="G82" i="11"/>
  <c r="W288" i="13"/>
  <c r="G85" i="11"/>
  <c r="W291" i="13"/>
  <c r="E315" i="4"/>
  <c r="B315" i="4"/>
  <c r="C315" i="4"/>
  <c r="D315" i="4"/>
  <c r="H83" i="11" l="1"/>
  <c r="X289" i="13"/>
  <c r="H85" i="11"/>
  <c r="X291" i="13"/>
  <c r="H84" i="11"/>
  <c r="X290" i="13"/>
  <c r="H82" i="11"/>
  <c r="X288" i="13"/>
  <c r="E316" i="4"/>
  <c r="B316" i="4"/>
  <c r="C316" i="4"/>
  <c r="D316" i="4"/>
  <c r="I83" i="11" l="1"/>
  <c r="Y289" i="13"/>
  <c r="I82" i="11"/>
  <c r="Y288" i="13"/>
  <c r="I84" i="11"/>
  <c r="Y290" i="13"/>
  <c r="I85" i="11"/>
  <c r="Y291" i="13"/>
  <c r="E317" i="4"/>
  <c r="C317" i="4"/>
  <c r="D317" i="4"/>
  <c r="B317" i="4"/>
  <c r="J82" i="11" l="1"/>
  <c r="Z288" i="13"/>
  <c r="J85" i="11"/>
  <c r="Z291" i="13"/>
  <c r="J83" i="11"/>
  <c r="Z289" i="13"/>
  <c r="J84" i="11"/>
  <c r="Z290" i="13"/>
  <c r="E318" i="4"/>
  <c r="D318" i="4"/>
  <c r="B318" i="4"/>
  <c r="C318" i="4"/>
  <c r="K83" i="11" l="1"/>
  <c r="AA289" i="13"/>
  <c r="K85" i="11"/>
  <c r="AA291" i="13"/>
  <c r="K82" i="11"/>
  <c r="AA288" i="13"/>
  <c r="K84" i="11"/>
  <c r="AA290" i="13"/>
  <c r="E319" i="4"/>
  <c r="B319" i="4"/>
  <c r="C319" i="4"/>
  <c r="D319" i="4"/>
  <c r="L84" i="11" l="1"/>
  <c r="AB290" i="13"/>
  <c r="L85" i="11"/>
  <c r="AB291" i="13"/>
  <c r="L82" i="11"/>
  <c r="AB288" i="13"/>
  <c r="L83" i="11"/>
  <c r="AB289" i="13"/>
  <c r="E320" i="4"/>
  <c r="B320" i="4"/>
  <c r="C320" i="4"/>
  <c r="D320" i="4"/>
  <c r="M83" i="11" l="1"/>
  <c r="AC289" i="13"/>
  <c r="M85" i="11"/>
  <c r="AC291" i="13"/>
  <c r="M82" i="11"/>
  <c r="AC288" i="13"/>
  <c r="M84" i="11"/>
  <c r="AC290" i="13"/>
  <c r="E321" i="4"/>
  <c r="C321" i="4"/>
  <c r="D321" i="4"/>
  <c r="B321" i="4"/>
  <c r="N84" i="11" l="1"/>
  <c r="AD290" i="13"/>
  <c r="N83" i="11"/>
  <c r="AD289" i="13"/>
  <c r="N85" i="11"/>
  <c r="AD291" i="13"/>
  <c r="N82" i="11"/>
  <c r="AD288" i="13"/>
  <c r="E322" i="4"/>
  <c r="D322" i="4"/>
  <c r="B322" i="4"/>
  <c r="C322" i="4"/>
  <c r="O85" i="11" l="1"/>
  <c r="AE291" i="13"/>
  <c r="O84" i="11"/>
  <c r="AE290" i="13"/>
  <c r="O83" i="11"/>
  <c r="AE289" i="13"/>
  <c r="O82" i="11"/>
  <c r="AE288" i="13"/>
  <c r="E323" i="4"/>
  <c r="B323" i="4"/>
  <c r="C323" i="4"/>
  <c r="D323" i="4"/>
  <c r="P85" i="11" l="1"/>
  <c r="D307" i="13"/>
  <c r="P83" i="11"/>
  <c r="D305" i="13"/>
  <c r="P84" i="11"/>
  <c r="D306" i="13"/>
  <c r="P82" i="11"/>
  <c r="D304" i="13"/>
  <c r="E324" i="4"/>
  <c r="B324" i="4"/>
  <c r="C324" i="4"/>
  <c r="D324" i="4"/>
  <c r="Q85" i="11" l="1"/>
  <c r="E307" i="13"/>
  <c r="Q83" i="11"/>
  <c r="E305" i="13"/>
  <c r="Q84" i="11"/>
  <c r="E306" i="13"/>
  <c r="Q82" i="11"/>
  <c r="E304" i="13"/>
  <c r="E325" i="4"/>
  <c r="C325" i="4"/>
  <c r="D325" i="4"/>
  <c r="B325" i="4"/>
  <c r="R82" i="11" l="1"/>
  <c r="F304" i="13"/>
  <c r="R84" i="11"/>
  <c r="F306" i="13"/>
  <c r="R85" i="11"/>
  <c r="F307" i="13"/>
  <c r="R83" i="11"/>
  <c r="F305" i="13"/>
  <c r="E326" i="4"/>
  <c r="D326" i="4"/>
  <c r="B326" i="4"/>
  <c r="C326" i="4"/>
  <c r="S84" i="11" l="1"/>
  <c r="G306" i="13"/>
  <c r="S83" i="11"/>
  <c r="G305" i="13"/>
  <c r="S82" i="11"/>
  <c r="G304" i="13"/>
  <c r="S85" i="11"/>
  <c r="G307" i="13"/>
  <c r="E327" i="4"/>
  <c r="B327" i="4"/>
  <c r="C327" i="4"/>
  <c r="D327" i="4"/>
  <c r="T82" i="11" l="1"/>
  <c r="H304" i="13"/>
  <c r="T84" i="11"/>
  <c r="H306" i="13"/>
  <c r="T85" i="11"/>
  <c r="H307" i="13"/>
  <c r="T83" i="11"/>
  <c r="H305" i="13"/>
  <c r="E328" i="4"/>
  <c r="B328" i="4"/>
  <c r="C328" i="4"/>
  <c r="D328" i="4"/>
  <c r="U84" i="11" l="1"/>
  <c r="I306" i="13"/>
  <c r="U82" i="11"/>
  <c r="I304" i="13"/>
  <c r="U85" i="11"/>
  <c r="I307" i="13"/>
  <c r="U83" i="11"/>
  <c r="I305" i="13"/>
  <c r="E329" i="4"/>
  <c r="C329" i="4"/>
  <c r="D329" i="4"/>
  <c r="B329" i="4"/>
  <c r="V85" i="11" l="1"/>
  <c r="J307" i="13"/>
  <c r="V82" i="11"/>
  <c r="J304" i="13"/>
  <c r="V83" i="11"/>
  <c r="J305" i="13"/>
  <c r="V84" i="11"/>
  <c r="J306" i="13"/>
  <c r="E330" i="4"/>
  <c r="D330" i="4"/>
  <c r="B330" i="4"/>
  <c r="C330" i="4"/>
  <c r="W83" i="11" l="1"/>
  <c r="K305" i="13"/>
  <c r="W84" i="11"/>
  <c r="K306" i="13"/>
  <c r="W85" i="11"/>
  <c r="K307" i="13"/>
  <c r="W82" i="11"/>
  <c r="K304" i="13"/>
  <c r="E331" i="4"/>
  <c r="B331" i="4"/>
  <c r="C331" i="4"/>
  <c r="D331" i="4"/>
  <c r="X85" i="11" l="1"/>
  <c r="L307" i="13"/>
  <c r="X83" i="11"/>
  <c r="L305" i="13"/>
  <c r="X82" i="11"/>
  <c r="L304" i="13"/>
  <c r="X84" i="11"/>
  <c r="L306" i="13"/>
  <c r="E332" i="4"/>
  <c r="B332" i="4"/>
  <c r="C332" i="4"/>
  <c r="D332" i="4"/>
  <c r="Y83" i="11" l="1"/>
  <c r="M305" i="13"/>
  <c r="Y85" i="11"/>
  <c r="M307" i="13"/>
  <c r="Y84" i="11"/>
  <c r="M306" i="13"/>
  <c r="Y82" i="11"/>
  <c r="M304" i="13"/>
  <c r="E333" i="4"/>
  <c r="C333" i="4"/>
  <c r="D333" i="4"/>
  <c r="B333" i="4"/>
  <c r="Z84" i="11" l="1"/>
  <c r="N306" i="13"/>
  <c r="Z82" i="11"/>
  <c r="N304" i="13"/>
  <c r="Z85" i="11"/>
  <c r="N307" i="13"/>
  <c r="Z83" i="11"/>
  <c r="N305" i="13"/>
  <c r="E334" i="4"/>
  <c r="D334" i="4"/>
  <c r="B334" i="4"/>
  <c r="C334" i="4"/>
  <c r="AA85" i="11" l="1"/>
  <c r="O307" i="13"/>
  <c r="AA83" i="11"/>
  <c r="O305" i="13"/>
  <c r="AA82" i="11"/>
  <c r="O304" i="13"/>
  <c r="AA84" i="11"/>
  <c r="O306" i="13"/>
  <c r="E335" i="4"/>
  <c r="B335" i="4"/>
  <c r="C335" i="4"/>
  <c r="D335" i="4"/>
  <c r="AB83" i="11" l="1"/>
  <c r="P305" i="13"/>
  <c r="AB82" i="11"/>
  <c r="P304" i="13"/>
  <c r="AB85" i="11"/>
  <c r="P307" i="13"/>
  <c r="AB84" i="11"/>
  <c r="P306" i="13"/>
  <c r="E336" i="4"/>
  <c r="B336" i="4"/>
  <c r="C336" i="4"/>
  <c r="D336" i="4"/>
  <c r="AC85" i="11" l="1"/>
  <c r="Q307" i="13"/>
  <c r="AC82" i="11"/>
  <c r="Q304" i="13"/>
  <c r="AC83" i="11"/>
  <c r="Q305" i="13"/>
  <c r="AC84" i="11"/>
  <c r="Q306" i="13"/>
  <c r="E337" i="4"/>
  <c r="C337" i="4"/>
  <c r="D337" i="4"/>
  <c r="B337" i="4"/>
  <c r="AD84" i="11" l="1"/>
  <c r="R306" i="13"/>
  <c r="AD83" i="11"/>
  <c r="R305" i="13"/>
  <c r="AD82" i="11"/>
  <c r="AE80" i="11" s="1"/>
  <c r="R304" i="13"/>
  <c r="AD85" i="11"/>
  <c r="R307" i="13"/>
  <c r="E338" i="4"/>
  <c r="D338" i="4"/>
  <c r="B338" i="4"/>
  <c r="C338" i="4"/>
  <c r="C89" i="11" l="1"/>
  <c r="S305" i="13"/>
  <c r="C88" i="11"/>
  <c r="S304" i="13"/>
  <c r="C91" i="11"/>
  <c r="S307" i="13"/>
  <c r="C90" i="11"/>
  <c r="S306" i="13"/>
  <c r="E339" i="4"/>
  <c r="B339" i="4"/>
  <c r="C339" i="4"/>
  <c r="D339" i="4"/>
  <c r="D89" i="11" l="1"/>
  <c r="T305" i="13"/>
  <c r="D91" i="11"/>
  <c r="T307" i="13"/>
  <c r="D90" i="11"/>
  <c r="T306" i="13"/>
  <c r="D88" i="11"/>
  <c r="T304" i="13"/>
  <c r="E340" i="4"/>
  <c r="B340" i="4"/>
  <c r="C340" i="4"/>
  <c r="D340" i="4"/>
  <c r="E91" i="11" l="1"/>
  <c r="U307" i="13"/>
  <c r="E89" i="11"/>
  <c r="U305" i="13"/>
  <c r="E90" i="11"/>
  <c r="U306" i="13"/>
  <c r="E88" i="11"/>
  <c r="U304" i="13"/>
  <c r="E341" i="4"/>
  <c r="C341" i="4"/>
  <c r="D341" i="4"/>
  <c r="B341" i="4"/>
  <c r="F90" i="11" l="1"/>
  <c r="V306" i="13"/>
  <c r="F89" i="11"/>
  <c r="V305" i="13"/>
  <c r="F91" i="11"/>
  <c r="V307" i="13"/>
  <c r="F88" i="11"/>
  <c r="V304" i="13"/>
  <c r="E342" i="4"/>
  <c r="D342" i="4"/>
  <c r="B342" i="4"/>
  <c r="C342" i="4"/>
  <c r="G91" i="11" l="1"/>
  <c r="W307" i="13"/>
  <c r="G89" i="11"/>
  <c r="W305" i="13"/>
  <c r="G88" i="11"/>
  <c r="W304" i="13"/>
  <c r="G90" i="11"/>
  <c r="W306" i="13"/>
  <c r="E343" i="4"/>
  <c r="B343" i="4"/>
  <c r="C343" i="4"/>
  <c r="D343" i="4"/>
  <c r="H91" i="11" l="1"/>
  <c r="X307" i="13"/>
  <c r="H90" i="11"/>
  <c r="X306" i="13"/>
  <c r="H89" i="11"/>
  <c r="X305" i="13"/>
  <c r="H88" i="11"/>
  <c r="X304" i="13"/>
  <c r="E344" i="4"/>
  <c r="B344" i="4"/>
  <c r="C344" i="4"/>
  <c r="D344" i="4"/>
  <c r="I88" i="11" l="1"/>
  <c r="Y304" i="13"/>
  <c r="I90" i="11"/>
  <c r="Y306" i="13"/>
  <c r="I91" i="11"/>
  <c r="Y307" i="13"/>
  <c r="I89" i="11"/>
  <c r="Y305" i="13"/>
  <c r="E345" i="4"/>
  <c r="C345" i="4"/>
  <c r="D345" i="4"/>
  <c r="B345" i="4"/>
  <c r="J91" i="11" l="1"/>
  <c r="Z307" i="13"/>
  <c r="J88" i="11"/>
  <c r="Z304" i="13"/>
  <c r="J89" i="11"/>
  <c r="Z305" i="13"/>
  <c r="J90" i="11"/>
  <c r="Z306" i="13"/>
  <c r="E346" i="4"/>
  <c r="D346" i="4"/>
  <c r="B346" i="4"/>
  <c r="C346" i="4"/>
  <c r="K91" i="11" l="1"/>
  <c r="AA307" i="13"/>
  <c r="K90" i="11"/>
  <c r="AA306" i="13"/>
  <c r="K89" i="11"/>
  <c r="AA305" i="13"/>
  <c r="K88" i="11"/>
  <c r="AA304" i="13"/>
  <c r="E347" i="4"/>
  <c r="B347" i="4"/>
  <c r="C347" i="4"/>
  <c r="D347" i="4"/>
  <c r="L91" i="11" l="1"/>
  <c r="AB307" i="13"/>
  <c r="L89" i="11"/>
  <c r="AB305" i="13"/>
  <c r="L88" i="11"/>
  <c r="AB304" i="13"/>
  <c r="L90" i="11"/>
  <c r="AB306" i="13"/>
  <c r="E348" i="4"/>
  <c r="B348" i="4"/>
  <c r="C348" i="4"/>
  <c r="D348" i="4"/>
  <c r="M90" i="11" l="1"/>
  <c r="AC306" i="13"/>
  <c r="M91" i="11"/>
  <c r="AC307" i="13"/>
  <c r="M89" i="11"/>
  <c r="AC305" i="13"/>
  <c r="M88" i="11"/>
  <c r="AC304" i="13"/>
  <c r="E349" i="4"/>
  <c r="C349" i="4"/>
  <c r="D349" i="4"/>
  <c r="B349" i="4"/>
  <c r="N91" i="11" l="1"/>
  <c r="AD307" i="13"/>
  <c r="N88" i="11"/>
  <c r="AD304" i="13"/>
  <c r="N89" i="11"/>
  <c r="AD305" i="13"/>
  <c r="N90" i="11"/>
  <c r="AD306" i="13"/>
  <c r="E350" i="4"/>
  <c r="D350" i="4"/>
  <c r="B350" i="4"/>
  <c r="C350" i="4"/>
  <c r="O89" i="11" l="1"/>
  <c r="AE305" i="13"/>
  <c r="O91" i="11"/>
  <c r="AE307" i="13"/>
  <c r="O90" i="11"/>
  <c r="AE306" i="13"/>
  <c r="O88" i="11"/>
  <c r="AE304" i="13"/>
  <c r="E351" i="4"/>
  <c r="B351" i="4"/>
  <c r="C351" i="4"/>
  <c r="D351" i="4"/>
  <c r="P91" i="11" l="1"/>
  <c r="D323" i="13"/>
  <c r="P90" i="11"/>
  <c r="D322" i="13"/>
  <c r="P88" i="11"/>
  <c r="D320" i="13"/>
  <c r="P89" i="11"/>
  <c r="D321" i="13"/>
  <c r="E352" i="4"/>
  <c r="B352" i="4"/>
  <c r="C352" i="4"/>
  <c r="D352" i="4"/>
  <c r="Q90" i="11" l="1"/>
  <c r="E322" i="13"/>
  <c r="Q89" i="11"/>
  <c r="E321" i="13"/>
  <c r="Q88" i="11"/>
  <c r="E320" i="13"/>
  <c r="Q91" i="11"/>
  <c r="E323" i="13"/>
  <c r="E353" i="4"/>
  <c r="C353" i="4"/>
  <c r="D353" i="4"/>
  <c r="B353" i="4"/>
  <c r="R90" i="11" l="1"/>
  <c r="F322" i="13"/>
  <c r="R89" i="11"/>
  <c r="F321" i="13"/>
  <c r="R88" i="11"/>
  <c r="F320" i="13"/>
  <c r="R91" i="11"/>
  <c r="F323" i="13"/>
  <c r="E354" i="4"/>
  <c r="D354" i="4"/>
  <c r="B354" i="4"/>
  <c r="C354" i="4"/>
  <c r="S91" i="11" l="1"/>
  <c r="G323" i="13"/>
  <c r="S90" i="11"/>
  <c r="G322" i="13"/>
  <c r="S89" i="11"/>
  <c r="G321" i="13"/>
  <c r="S88" i="11"/>
  <c r="G320" i="13"/>
  <c r="E355" i="4"/>
  <c r="B355" i="4"/>
  <c r="C355" i="4"/>
  <c r="D355" i="4"/>
  <c r="T90" i="11" l="1"/>
  <c r="H322" i="13"/>
  <c r="T88" i="11"/>
  <c r="H320" i="13"/>
  <c r="T91" i="11"/>
  <c r="H323" i="13"/>
  <c r="T89" i="11"/>
  <c r="H321" i="13"/>
  <c r="E356" i="4"/>
  <c r="B356" i="4"/>
  <c r="C356" i="4"/>
  <c r="D356" i="4"/>
  <c r="U91" i="11" l="1"/>
  <c r="I323" i="13"/>
  <c r="U89" i="11"/>
  <c r="I321" i="13"/>
  <c r="U88" i="11"/>
  <c r="I320" i="13"/>
  <c r="U90" i="11"/>
  <c r="I322" i="13"/>
  <c r="E357" i="4"/>
  <c r="C357" i="4"/>
  <c r="D357" i="4"/>
  <c r="B357" i="4"/>
  <c r="V91" i="11" l="1"/>
  <c r="J323" i="13"/>
  <c r="V88" i="11"/>
  <c r="J320" i="13"/>
  <c r="V89" i="11"/>
  <c r="J321" i="13"/>
  <c r="V90" i="11"/>
  <c r="J322" i="13"/>
  <c r="E358" i="4"/>
  <c r="D358" i="4"/>
  <c r="B358" i="4"/>
  <c r="C358" i="4"/>
  <c r="W91" i="11" l="1"/>
  <c r="K323" i="13"/>
  <c r="W89" i="11"/>
  <c r="K321" i="13"/>
  <c r="W88" i="11"/>
  <c r="K320" i="13"/>
  <c r="W90" i="11"/>
  <c r="K322" i="13"/>
  <c r="E359" i="4"/>
  <c r="B359" i="4"/>
  <c r="C359" i="4"/>
  <c r="D359" i="4"/>
  <c r="X91" i="11" l="1"/>
  <c r="L323" i="13"/>
  <c r="X89" i="11"/>
  <c r="L321" i="13"/>
  <c r="X90" i="11"/>
  <c r="L322" i="13"/>
  <c r="X88" i="11"/>
  <c r="L320" i="13"/>
  <c r="E360" i="4"/>
  <c r="B360" i="4"/>
  <c r="C360" i="4"/>
  <c r="D360" i="4"/>
  <c r="Y91" i="11" l="1"/>
  <c r="M323" i="13"/>
  <c r="Y88" i="11"/>
  <c r="M320" i="13"/>
  <c r="Y90" i="11"/>
  <c r="M322" i="13"/>
  <c r="Y89" i="11"/>
  <c r="M321" i="13"/>
  <c r="E361" i="4"/>
  <c r="C361" i="4"/>
  <c r="D361" i="4"/>
  <c r="B361" i="4"/>
  <c r="Z91" i="11" l="1"/>
  <c r="N323" i="13"/>
  <c r="Z88" i="11"/>
  <c r="N320" i="13"/>
  <c r="Z90" i="11"/>
  <c r="N322" i="13"/>
  <c r="Z89" i="11"/>
  <c r="N321" i="13"/>
  <c r="E362" i="4"/>
  <c r="D362" i="4"/>
  <c r="B362" i="4"/>
  <c r="C362" i="4"/>
  <c r="AA91" i="11" l="1"/>
  <c r="O323" i="13"/>
  <c r="AA90" i="11"/>
  <c r="O322" i="13"/>
  <c r="AA88" i="11"/>
  <c r="O320" i="13"/>
  <c r="AA89" i="11"/>
  <c r="O321" i="13"/>
  <c r="E363" i="4"/>
  <c r="B363" i="4"/>
  <c r="C363" i="4"/>
  <c r="D363" i="4"/>
  <c r="AB91" i="11" l="1"/>
  <c r="P323" i="13"/>
  <c r="AB90" i="11"/>
  <c r="P322" i="13"/>
  <c r="AB89" i="11"/>
  <c r="P321" i="13"/>
  <c r="AB88" i="11"/>
  <c r="P320" i="13"/>
  <c r="E364" i="4"/>
  <c r="B364" i="4"/>
  <c r="C364" i="4"/>
  <c r="D364" i="4"/>
  <c r="AC90" i="11" l="1"/>
  <c r="Q322" i="13"/>
  <c r="AC89" i="11"/>
  <c r="Q321" i="13"/>
  <c r="AC91" i="11"/>
  <c r="Q323" i="13"/>
  <c r="AC88" i="11"/>
  <c r="Q320" i="13"/>
  <c r="E365" i="4"/>
  <c r="C365" i="4"/>
  <c r="D365" i="4"/>
  <c r="B365" i="4"/>
  <c r="AD91" i="11" l="1"/>
  <c r="R323" i="13"/>
  <c r="AD88" i="11"/>
  <c r="AF86" i="11" s="1"/>
  <c r="R320" i="13"/>
  <c r="AD90" i="11"/>
  <c r="R322" i="13"/>
  <c r="AD89" i="11"/>
  <c r="R321" i="13"/>
  <c r="E366" i="4"/>
  <c r="D366" i="4"/>
  <c r="B366" i="4"/>
  <c r="C366" i="4"/>
  <c r="C97" i="11" l="1"/>
  <c r="S323" i="13"/>
  <c r="C94" i="11"/>
  <c r="S320" i="13"/>
  <c r="C95" i="11"/>
  <c r="S321" i="13"/>
  <c r="C96" i="11"/>
  <c r="S322" i="13"/>
  <c r="E367" i="4"/>
  <c r="B367" i="4"/>
  <c r="C367" i="4"/>
  <c r="D367" i="4"/>
  <c r="D97" i="11" l="1"/>
  <c r="T323" i="13"/>
  <c r="D96" i="11"/>
  <c r="T322" i="13"/>
  <c r="D95" i="11"/>
  <c r="T321" i="13"/>
  <c r="D94" i="11"/>
  <c r="T320" i="13"/>
  <c r="E368" i="4"/>
  <c r="B368" i="4"/>
  <c r="C368" i="4"/>
  <c r="D368" i="4"/>
  <c r="E96" i="11" l="1"/>
  <c r="U322" i="13"/>
  <c r="E97" i="11"/>
  <c r="U323" i="13"/>
  <c r="E94" i="11"/>
  <c r="U320" i="13"/>
  <c r="E95" i="11"/>
  <c r="U321" i="13"/>
  <c r="E369" i="4"/>
  <c r="C369" i="4"/>
  <c r="D369" i="4"/>
  <c r="B369" i="4"/>
  <c r="F97" i="11" l="1"/>
  <c r="V323" i="13"/>
  <c r="F94" i="11"/>
  <c r="V320" i="13"/>
  <c r="F95" i="11"/>
  <c r="V321" i="13"/>
  <c r="F96" i="11"/>
  <c r="V322" i="13"/>
  <c r="E370" i="4"/>
  <c r="D370" i="4"/>
  <c r="B370" i="4"/>
  <c r="C370" i="4"/>
  <c r="G97" i="11" l="1"/>
  <c r="W323" i="13"/>
  <c r="G96" i="11"/>
  <c r="W322" i="13"/>
  <c r="G94" i="11"/>
  <c r="W320" i="13"/>
  <c r="G95" i="11"/>
  <c r="W321" i="13"/>
  <c r="E371" i="4"/>
  <c r="B371" i="4"/>
  <c r="C371" i="4"/>
  <c r="D371" i="4"/>
  <c r="H95" i="11" l="1"/>
  <c r="X321" i="13"/>
  <c r="H97" i="11"/>
  <c r="X323" i="13"/>
  <c r="H96" i="11"/>
  <c r="X322" i="13"/>
  <c r="H94" i="11"/>
  <c r="X320" i="13"/>
  <c r="E372" i="4"/>
  <c r="B372" i="4"/>
  <c r="C372" i="4"/>
  <c r="D372" i="4"/>
  <c r="I96" i="11" l="1"/>
  <c r="Y322" i="13"/>
  <c r="I97" i="11"/>
  <c r="Y323" i="13"/>
  <c r="I94" i="11"/>
  <c r="Y320" i="13"/>
  <c r="I95" i="11"/>
  <c r="Y321" i="13"/>
  <c r="E373" i="4"/>
  <c r="C373" i="4"/>
  <c r="D373" i="4"/>
  <c r="B373" i="4"/>
  <c r="J94" i="11" l="1"/>
  <c r="Z320" i="13"/>
  <c r="J97" i="11"/>
  <c r="Z323" i="13"/>
  <c r="J96" i="11"/>
  <c r="Z322" i="13"/>
  <c r="J95" i="11"/>
  <c r="Z321" i="13"/>
  <c r="E374" i="4"/>
  <c r="D374" i="4"/>
  <c r="B374" i="4"/>
  <c r="C374" i="4"/>
  <c r="K97" i="11" l="1"/>
  <c r="AA323" i="13"/>
  <c r="K96" i="11"/>
  <c r="AA322" i="13"/>
  <c r="K94" i="11"/>
  <c r="AA320" i="13"/>
  <c r="K95" i="11"/>
  <c r="AA321" i="13"/>
  <c r="E375" i="4"/>
  <c r="B375" i="4"/>
  <c r="C375" i="4"/>
  <c r="D375" i="4"/>
  <c r="L96" i="11" l="1"/>
  <c r="AB322" i="13"/>
  <c r="L95" i="11"/>
  <c r="AB321" i="13"/>
  <c r="L94" i="11"/>
  <c r="AB320" i="13"/>
  <c r="L97" i="11"/>
  <c r="AB323" i="13"/>
  <c r="E376" i="4"/>
  <c r="B376" i="4"/>
  <c r="C376" i="4"/>
  <c r="D376" i="4"/>
  <c r="M96" i="11" l="1"/>
  <c r="AC322" i="13"/>
  <c r="M95" i="11"/>
  <c r="AC321" i="13"/>
  <c r="M94" i="11"/>
  <c r="AC320" i="13"/>
  <c r="M97" i="11"/>
  <c r="AC323" i="13"/>
  <c r="E377" i="4"/>
  <c r="C377" i="4"/>
  <c r="D377" i="4"/>
  <c r="B377" i="4"/>
  <c r="N96" i="11" l="1"/>
  <c r="AD322" i="13"/>
  <c r="N95" i="11"/>
  <c r="AD321" i="13"/>
  <c r="N97" i="11"/>
  <c r="AD323" i="13"/>
  <c r="N94" i="11"/>
  <c r="AD320" i="13"/>
  <c r="E378" i="4"/>
  <c r="D378" i="4"/>
  <c r="B378" i="4"/>
  <c r="C378" i="4"/>
  <c r="O96" i="11" l="1"/>
  <c r="AE322" i="13"/>
  <c r="O97" i="11"/>
  <c r="AE323" i="13"/>
  <c r="O95" i="11"/>
  <c r="AE321" i="13"/>
  <c r="O94" i="11"/>
  <c r="AE320" i="13"/>
  <c r="E379" i="4"/>
  <c r="P97" i="11" s="1"/>
  <c r="B379" i="4"/>
  <c r="P94" i="11" s="1"/>
  <c r="C379" i="4"/>
  <c r="P95" i="11" s="1"/>
  <c r="D379" i="4"/>
  <c r="P96" i="11" s="1"/>
  <c r="E380" i="4" l="1"/>
  <c r="Q97" i="11" s="1"/>
  <c r="B380" i="4"/>
  <c r="Q94" i="11" s="1"/>
  <c r="C380" i="4"/>
  <c r="Q95" i="11" s="1"/>
  <c r="D380" i="4"/>
  <c r="Q96" i="11" s="1"/>
  <c r="E381" i="4" l="1"/>
  <c r="R97" i="11" s="1"/>
  <c r="C381" i="4"/>
  <c r="R95" i="11" s="1"/>
  <c r="D381" i="4"/>
  <c r="R96" i="11" s="1"/>
  <c r="B381" i="4"/>
  <c r="R94" i="11" s="1"/>
  <c r="E382" i="4" l="1"/>
  <c r="S97" i="11" s="1"/>
  <c r="D382" i="4"/>
  <c r="S96" i="11" s="1"/>
  <c r="B382" i="4"/>
  <c r="S94" i="11" s="1"/>
  <c r="C382" i="4"/>
  <c r="S95" i="11" s="1"/>
  <c r="E383" i="4" l="1"/>
  <c r="T97" i="11" s="1"/>
  <c r="B383" i="4"/>
  <c r="T94" i="11" s="1"/>
  <c r="C383" i="4"/>
  <c r="T95" i="11" s="1"/>
  <c r="D383" i="4"/>
  <c r="T96" i="11" s="1"/>
  <c r="E384" i="4" l="1"/>
  <c r="U97" i="11" s="1"/>
  <c r="B384" i="4"/>
  <c r="U94" i="11" s="1"/>
  <c r="C384" i="4"/>
  <c r="U95" i="11" s="1"/>
  <c r="D384" i="4"/>
  <c r="U96" i="11" s="1"/>
  <c r="E385" i="4" l="1"/>
  <c r="V97" i="11" s="1"/>
  <c r="C385" i="4"/>
  <c r="V95" i="11" s="1"/>
  <c r="D385" i="4"/>
  <c r="V96" i="11" s="1"/>
  <c r="B385" i="4"/>
  <c r="V94" i="11" s="1"/>
  <c r="E386" i="4" l="1"/>
  <c r="W97" i="11" s="1"/>
  <c r="D386" i="4"/>
  <c r="W96" i="11" s="1"/>
  <c r="B386" i="4"/>
  <c r="W94" i="11" s="1"/>
  <c r="C386" i="4"/>
  <c r="W95" i="11" s="1"/>
  <c r="E387" i="4" l="1"/>
  <c r="X97" i="11" s="1"/>
  <c r="B387" i="4"/>
  <c r="X94" i="11" s="1"/>
  <c r="C387" i="4"/>
  <c r="X95" i="11" s="1"/>
  <c r="D387" i="4"/>
  <c r="X96" i="11" s="1"/>
  <c r="E388" i="4" l="1"/>
  <c r="Y97" i="11" s="1"/>
  <c r="B388" i="4"/>
  <c r="Y94" i="11" s="1"/>
  <c r="C388" i="4"/>
  <c r="Y95" i="11" s="1"/>
  <c r="D388" i="4"/>
  <c r="Y96" i="11" s="1"/>
  <c r="E389" i="4" l="1"/>
  <c r="Z97" i="11" s="1"/>
  <c r="C389" i="4"/>
  <c r="Z95" i="11" s="1"/>
  <c r="D389" i="4"/>
  <c r="Z96" i="11" s="1"/>
  <c r="B389" i="4"/>
  <c r="Z94" i="11" s="1"/>
  <c r="E390" i="4" l="1"/>
  <c r="AA97" i="11" s="1"/>
  <c r="D390" i="4"/>
  <c r="AA96" i="11" s="1"/>
  <c r="B390" i="4"/>
  <c r="AA94" i="11" s="1"/>
  <c r="C390" i="4"/>
  <c r="AA95" i="11" s="1"/>
  <c r="E391" i="4" l="1"/>
  <c r="AB97" i="11" s="1"/>
  <c r="B391" i="4"/>
  <c r="AB94" i="11" s="1"/>
  <c r="C391" i="4"/>
  <c r="AB95" i="11" s="1"/>
  <c r="D391" i="4"/>
  <c r="AB96" i="11" s="1"/>
  <c r="E392" i="4" l="1"/>
  <c r="AC97" i="11" s="1"/>
  <c r="B392" i="4"/>
  <c r="AC94" i="11" s="1"/>
  <c r="C392" i="4"/>
  <c r="AC95" i="11" s="1"/>
  <c r="D392" i="4"/>
  <c r="AC96" i="11" s="1"/>
  <c r="E393" i="4" l="1"/>
  <c r="AD97" i="11" s="1"/>
  <c r="C393" i="4"/>
  <c r="AD95" i="11" s="1"/>
  <c r="D393" i="4"/>
  <c r="AD96" i="11" s="1"/>
  <c r="B393" i="4"/>
  <c r="AD94" i="11" s="1"/>
  <c r="AF92" i="11" s="1"/>
  <c r="E394" i="4" l="1"/>
  <c r="C103" i="11" s="1"/>
  <c r="D394" i="4"/>
  <c r="C102" i="11" s="1"/>
  <c r="B394" i="4"/>
  <c r="C100" i="11" s="1"/>
  <c r="C394" i="4"/>
  <c r="C101" i="11" s="1"/>
  <c r="E395" i="4" l="1"/>
  <c r="D103" i="11" s="1"/>
  <c r="B395" i="4"/>
  <c r="D100" i="11" s="1"/>
  <c r="C395" i="4"/>
  <c r="D101" i="11" s="1"/>
  <c r="D395" i="4"/>
  <c r="D102" i="11" s="1"/>
  <c r="E396" i="4" l="1"/>
  <c r="E103" i="11" s="1"/>
  <c r="B396" i="4"/>
  <c r="E100" i="11" s="1"/>
  <c r="C396" i="4"/>
  <c r="E101" i="11" s="1"/>
  <c r="D396" i="4"/>
  <c r="E102" i="11" s="1"/>
  <c r="E397" i="4" l="1"/>
  <c r="F103" i="11" s="1"/>
  <c r="C397" i="4"/>
  <c r="F101" i="11" s="1"/>
  <c r="D397" i="4"/>
  <c r="F102" i="11" s="1"/>
  <c r="B397" i="4"/>
  <c r="F100" i="11" s="1"/>
  <c r="E398" i="4" l="1"/>
  <c r="G103" i="11" s="1"/>
  <c r="D398" i="4"/>
  <c r="G102" i="11" s="1"/>
  <c r="B398" i="4"/>
  <c r="G100" i="11" s="1"/>
  <c r="C398" i="4"/>
  <c r="G101" i="11" s="1"/>
  <c r="E399" i="4" l="1"/>
  <c r="H103" i="11" s="1"/>
  <c r="B399" i="4"/>
  <c r="H100" i="11" s="1"/>
  <c r="C399" i="4"/>
  <c r="H101" i="11" s="1"/>
  <c r="D399" i="4"/>
  <c r="H102" i="11" s="1"/>
  <c r="E400" i="4" l="1"/>
  <c r="I103" i="11" s="1"/>
  <c r="B400" i="4"/>
  <c r="I100" i="11" s="1"/>
  <c r="C400" i="4"/>
  <c r="I101" i="11" s="1"/>
  <c r="D400" i="4"/>
  <c r="I102" i="11" s="1"/>
  <c r="E401" i="4" l="1"/>
  <c r="J103" i="11" s="1"/>
  <c r="C401" i="4"/>
  <c r="J101" i="11" s="1"/>
  <c r="D401" i="4"/>
  <c r="J102" i="11" s="1"/>
  <c r="B401" i="4"/>
  <c r="J100" i="11" s="1"/>
  <c r="E402" i="4" l="1"/>
  <c r="K103" i="11" s="1"/>
  <c r="D402" i="4"/>
  <c r="K102" i="11" s="1"/>
  <c r="B402" i="4"/>
  <c r="K100" i="11" s="1"/>
  <c r="C402" i="4"/>
  <c r="K101" i="11" s="1"/>
  <c r="E403" i="4" l="1"/>
  <c r="L103" i="11" s="1"/>
  <c r="B403" i="4"/>
  <c r="L100" i="11" s="1"/>
  <c r="C403" i="4"/>
  <c r="L101" i="11" s="1"/>
  <c r="D403" i="4"/>
  <c r="L102" i="11" s="1"/>
  <c r="E404" i="4" l="1"/>
  <c r="M103" i="11" s="1"/>
  <c r="B404" i="4"/>
  <c r="M100" i="11" s="1"/>
  <c r="C404" i="4"/>
  <c r="M101" i="11" s="1"/>
  <c r="D404" i="4"/>
  <c r="M102" i="11" s="1"/>
  <c r="E405" i="4" l="1"/>
  <c r="N103" i="11" s="1"/>
  <c r="C405" i="4"/>
  <c r="N101" i="11" s="1"/>
  <c r="D405" i="4"/>
  <c r="N102" i="11" s="1"/>
  <c r="B405" i="4"/>
  <c r="N100" i="11" s="1"/>
  <c r="E406" i="4" l="1"/>
  <c r="O103" i="11" s="1"/>
  <c r="D406" i="4"/>
  <c r="O102" i="11" s="1"/>
  <c r="B406" i="4"/>
  <c r="O100" i="11" s="1"/>
  <c r="C406" i="4"/>
  <c r="O101" i="11" s="1"/>
  <c r="E407" i="4" l="1"/>
  <c r="P103" i="11" s="1"/>
  <c r="B407" i="4"/>
  <c r="P100" i="11" s="1"/>
  <c r="C407" i="4"/>
  <c r="P101" i="11" s="1"/>
  <c r="D407" i="4"/>
  <c r="P102" i="11" s="1"/>
  <c r="E408" i="4" l="1"/>
  <c r="Q103" i="11" s="1"/>
  <c r="B408" i="4"/>
  <c r="Q100" i="11" s="1"/>
  <c r="C408" i="4"/>
  <c r="Q101" i="11" s="1"/>
  <c r="D408" i="4"/>
  <c r="Q102" i="11" s="1"/>
  <c r="E409" i="4" l="1"/>
  <c r="R103" i="11" s="1"/>
  <c r="C409" i="4"/>
  <c r="R101" i="11" s="1"/>
  <c r="D409" i="4"/>
  <c r="R102" i="11" s="1"/>
  <c r="B409" i="4"/>
  <c r="R100" i="11" s="1"/>
  <c r="E410" i="4" l="1"/>
  <c r="S103" i="11" s="1"/>
  <c r="D410" i="4"/>
  <c r="S102" i="11" s="1"/>
  <c r="B410" i="4"/>
  <c r="S100" i="11" s="1"/>
  <c r="C410" i="4"/>
  <c r="S101" i="11" s="1"/>
  <c r="E411" i="4" l="1"/>
  <c r="T103" i="11" s="1"/>
  <c r="B411" i="4"/>
  <c r="T100" i="11" s="1"/>
  <c r="C411" i="4"/>
  <c r="T101" i="11" s="1"/>
  <c r="D411" i="4"/>
  <c r="T102" i="11" s="1"/>
  <c r="E412" i="4" l="1"/>
  <c r="U103" i="11" s="1"/>
  <c r="B412" i="4"/>
  <c r="U100" i="11" s="1"/>
  <c r="C412" i="4"/>
  <c r="U101" i="11" s="1"/>
  <c r="D412" i="4"/>
  <c r="U102" i="11" s="1"/>
  <c r="E413" i="4" l="1"/>
  <c r="V103" i="11" s="1"/>
  <c r="C413" i="4"/>
  <c r="V101" i="11" s="1"/>
  <c r="D413" i="4"/>
  <c r="V102" i="11" s="1"/>
  <c r="B413" i="4"/>
  <c r="V100" i="11" s="1"/>
  <c r="E414" i="4" l="1"/>
  <c r="W103" i="11" s="1"/>
  <c r="D414" i="4"/>
  <c r="W102" i="11" s="1"/>
  <c r="B414" i="4"/>
  <c r="W100" i="11" s="1"/>
  <c r="C414" i="4"/>
  <c r="W101" i="11" s="1"/>
  <c r="E415" i="4" l="1"/>
  <c r="X103" i="11" s="1"/>
  <c r="B415" i="4"/>
  <c r="X100" i="11" s="1"/>
  <c r="C415" i="4"/>
  <c r="X101" i="11" s="1"/>
  <c r="D415" i="4"/>
  <c r="X102" i="11" s="1"/>
  <c r="E416" i="4" l="1"/>
  <c r="Y103" i="11" s="1"/>
  <c r="B416" i="4"/>
  <c r="Y100" i="11" s="1"/>
  <c r="C416" i="4"/>
  <c r="Y101" i="11" s="1"/>
  <c r="D416" i="4"/>
  <c r="Y102" i="11" s="1"/>
  <c r="E417" i="4" l="1"/>
  <c r="Z103" i="11" s="1"/>
  <c r="C417" i="4"/>
  <c r="Z101" i="11" s="1"/>
  <c r="D417" i="4"/>
  <c r="Z102" i="11" s="1"/>
  <c r="B417" i="4"/>
  <c r="Z100" i="11" s="1"/>
  <c r="E418" i="4" l="1"/>
  <c r="AA103" i="11" s="1"/>
  <c r="D418" i="4"/>
  <c r="AA102" i="11" s="1"/>
  <c r="B418" i="4"/>
  <c r="AA100" i="11" s="1"/>
  <c r="C418" i="4"/>
  <c r="AA101" i="11" s="1"/>
  <c r="E419" i="4" l="1"/>
  <c r="AB103" i="11" s="1"/>
  <c r="B419" i="4"/>
  <c r="AB100" i="11" s="1"/>
  <c r="C419" i="4"/>
  <c r="AB101" i="11" s="1"/>
  <c r="D419" i="4"/>
  <c r="AB102" i="11" s="1"/>
  <c r="E420" i="4" l="1"/>
  <c r="AC103" i="11" s="1"/>
  <c r="B420" i="4"/>
  <c r="AC100" i="11" s="1"/>
  <c r="C420" i="4"/>
  <c r="AC101" i="11" s="1"/>
  <c r="D420" i="4"/>
  <c r="AC102" i="11" s="1"/>
  <c r="E421" i="4" l="1"/>
  <c r="AD103" i="11" s="1"/>
  <c r="C421" i="4"/>
  <c r="AD101" i="11" s="1"/>
  <c r="D421" i="4"/>
  <c r="AD102" i="11" s="1"/>
  <c r="B421" i="4"/>
  <c r="AD100" i="11" s="1"/>
  <c r="AF98" i="11" s="1"/>
  <c r="E422" i="4" l="1"/>
  <c r="C109" i="11" s="1"/>
  <c r="D422" i="4"/>
  <c r="C108" i="11" s="1"/>
  <c r="B422" i="4"/>
  <c r="C106" i="11" s="1"/>
  <c r="C422" i="4"/>
  <c r="C107" i="11" s="1"/>
  <c r="E423" i="4" l="1"/>
  <c r="D109" i="11" s="1"/>
  <c r="B423" i="4"/>
  <c r="D106" i="11" s="1"/>
  <c r="C423" i="4"/>
  <c r="D107" i="11" s="1"/>
  <c r="D423" i="4"/>
  <c r="D108" i="11" s="1"/>
  <c r="E424" i="4" l="1"/>
  <c r="E109" i="11" s="1"/>
  <c r="B424" i="4"/>
  <c r="E106" i="11" s="1"/>
  <c r="C424" i="4"/>
  <c r="E107" i="11" s="1"/>
  <c r="D424" i="4"/>
  <c r="E108" i="11" s="1"/>
  <c r="E425" i="4" l="1"/>
  <c r="F109" i="11" s="1"/>
  <c r="C425" i="4"/>
  <c r="F107" i="11" s="1"/>
  <c r="D425" i="4"/>
  <c r="F108" i="11" s="1"/>
  <c r="B425" i="4"/>
  <c r="F106" i="11" s="1"/>
  <c r="E426" i="4" l="1"/>
  <c r="G109" i="11" s="1"/>
  <c r="D426" i="4"/>
  <c r="G108" i="11" s="1"/>
  <c r="B426" i="4"/>
  <c r="G106" i="11" s="1"/>
  <c r="C426" i="4"/>
  <c r="G107" i="11" s="1"/>
  <c r="E427" i="4" l="1"/>
  <c r="H109" i="11" s="1"/>
  <c r="B427" i="4"/>
  <c r="H106" i="11" s="1"/>
  <c r="C427" i="4"/>
  <c r="H107" i="11" s="1"/>
  <c r="D427" i="4"/>
  <c r="H108" i="11" s="1"/>
  <c r="E428" i="4" l="1"/>
  <c r="I109" i="11" s="1"/>
  <c r="B428" i="4"/>
  <c r="I106" i="11" s="1"/>
  <c r="C428" i="4"/>
  <c r="I107" i="11" s="1"/>
  <c r="D428" i="4"/>
  <c r="I108" i="11" s="1"/>
  <c r="E429" i="4" l="1"/>
  <c r="J109" i="11" s="1"/>
  <c r="C429" i="4"/>
  <c r="J107" i="11" s="1"/>
  <c r="D429" i="4"/>
  <c r="J108" i="11" s="1"/>
  <c r="B429" i="4"/>
  <c r="J106" i="11" s="1"/>
  <c r="E430" i="4" l="1"/>
  <c r="K109" i="11" s="1"/>
  <c r="D430" i="4"/>
  <c r="K108" i="11" s="1"/>
  <c r="B430" i="4"/>
  <c r="K106" i="11" s="1"/>
  <c r="C430" i="4"/>
  <c r="K107" i="11" s="1"/>
  <c r="E431" i="4" l="1"/>
  <c r="L109" i="11" s="1"/>
  <c r="B431" i="4"/>
  <c r="L106" i="11" s="1"/>
  <c r="C431" i="4"/>
  <c r="L107" i="11" s="1"/>
  <c r="D431" i="4"/>
  <c r="L108" i="11" s="1"/>
  <c r="E432" i="4" l="1"/>
  <c r="M109" i="11" s="1"/>
  <c r="B432" i="4"/>
  <c r="M106" i="11" s="1"/>
  <c r="C432" i="4"/>
  <c r="M107" i="11" s="1"/>
  <c r="D432" i="4"/>
  <c r="M108" i="11" s="1"/>
  <c r="E433" i="4" l="1"/>
  <c r="N109" i="11" s="1"/>
  <c r="C433" i="4"/>
  <c r="N107" i="11" s="1"/>
  <c r="D433" i="4"/>
  <c r="N108" i="11" s="1"/>
  <c r="B433" i="4"/>
  <c r="N106" i="11" s="1"/>
  <c r="E434" i="4" l="1"/>
  <c r="O109" i="11" s="1"/>
  <c r="D434" i="4"/>
  <c r="O108" i="11" s="1"/>
  <c r="B434" i="4"/>
  <c r="O106" i="11" s="1"/>
  <c r="C434" i="4"/>
  <c r="O107" i="11" s="1"/>
  <c r="E435" i="4" l="1"/>
  <c r="P109" i="11" s="1"/>
  <c r="B435" i="4"/>
  <c r="P106" i="11" s="1"/>
  <c r="C435" i="4"/>
  <c r="P107" i="11" s="1"/>
  <c r="D435" i="4"/>
  <c r="P108" i="11" s="1"/>
  <c r="E436" i="4" l="1"/>
  <c r="Q109" i="11" s="1"/>
  <c r="B436" i="4"/>
  <c r="Q106" i="11" s="1"/>
  <c r="C436" i="4"/>
  <c r="Q107" i="11" s="1"/>
  <c r="D436" i="4"/>
  <c r="Q108" i="11" s="1"/>
  <c r="E437" i="4" l="1"/>
  <c r="R109" i="11" s="1"/>
  <c r="C437" i="4"/>
  <c r="R107" i="11" s="1"/>
  <c r="D437" i="4"/>
  <c r="R108" i="11" s="1"/>
  <c r="B437" i="4"/>
  <c r="R106" i="11" s="1"/>
  <c r="E438" i="4" l="1"/>
  <c r="S109" i="11" s="1"/>
  <c r="D438" i="4"/>
  <c r="S108" i="11" s="1"/>
  <c r="B438" i="4"/>
  <c r="S106" i="11" s="1"/>
  <c r="C438" i="4"/>
  <c r="S107" i="11" s="1"/>
  <c r="E439" i="4" l="1"/>
  <c r="T109" i="11" s="1"/>
  <c r="B439" i="4"/>
  <c r="T106" i="11" s="1"/>
  <c r="C439" i="4"/>
  <c r="T107" i="11" s="1"/>
  <c r="D439" i="4"/>
  <c r="T108" i="11" s="1"/>
  <c r="E440" i="4" l="1"/>
  <c r="U109" i="11" s="1"/>
  <c r="B440" i="4"/>
  <c r="U106" i="11" s="1"/>
  <c r="C440" i="4"/>
  <c r="U107" i="11" s="1"/>
  <c r="D440" i="4"/>
  <c r="U108" i="11" s="1"/>
  <c r="E441" i="4" l="1"/>
  <c r="V109" i="11" s="1"/>
  <c r="C441" i="4"/>
  <c r="V107" i="11" s="1"/>
  <c r="D441" i="4"/>
  <c r="V108" i="11" s="1"/>
  <c r="B441" i="4"/>
  <c r="V106" i="11" s="1"/>
  <c r="E442" i="4" l="1"/>
  <c r="W109" i="11" s="1"/>
  <c r="D442" i="4"/>
  <c r="W108" i="11" s="1"/>
  <c r="B442" i="4"/>
  <c r="W106" i="11" s="1"/>
  <c r="C442" i="4"/>
  <c r="W107" i="11" s="1"/>
  <c r="E443" i="4" l="1"/>
  <c r="X109" i="11" s="1"/>
  <c r="B443" i="4"/>
  <c r="X106" i="11" s="1"/>
  <c r="D443" i="4"/>
  <c r="X108" i="11" s="1"/>
  <c r="C443" i="4"/>
  <c r="X107" i="11" s="1"/>
  <c r="E444" i="4" l="1"/>
  <c r="Y109" i="11" s="1"/>
  <c r="B444" i="4"/>
  <c r="Y106" i="11" s="1"/>
  <c r="C444" i="4"/>
  <c r="Y107" i="11" s="1"/>
  <c r="D444" i="4"/>
  <c r="Y108" i="11" s="1"/>
  <c r="E445" i="4" l="1"/>
  <c r="Z109" i="11" s="1"/>
  <c r="C445" i="4"/>
  <c r="Z107" i="11" s="1"/>
  <c r="D445" i="4"/>
  <c r="Z108" i="11" s="1"/>
  <c r="B445" i="4"/>
  <c r="Z106" i="11" s="1"/>
  <c r="E446" i="4" l="1"/>
  <c r="AA109" i="11" s="1"/>
  <c r="D446" i="4"/>
  <c r="AA108" i="11" s="1"/>
  <c r="C446" i="4"/>
  <c r="AA107" i="11" s="1"/>
  <c r="B446" i="4"/>
  <c r="AA106" i="11" s="1"/>
  <c r="E447" i="4" l="1"/>
  <c r="AB109" i="11" s="1"/>
  <c r="B447" i="4"/>
  <c r="AB106" i="11" s="1"/>
  <c r="C447" i="4"/>
  <c r="AB107" i="11" s="1"/>
  <c r="D447" i="4"/>
  <c r="AB108" i="11" s="1"/>
  <c r="E448" i="4" l="1"/>
  <c r="AC109" i="11" s="1"/>
  <c r="B448" i="4"/>
  <c r="AC106" i="11" s="1"/>
  <c r="C448" i="4"/>
  <c r="AC107" i="11" s="1"/>
  <c r="D448" i="4"/>
  <c r="AC108" i="11" s="1"/>
  <c r="E449" i="4" l="1"/>
  <c r="AD109" i="11" s="1"/>
  <c r="C449" i="4"/>
  <c r="AD107" i="11" s="1"/>
  <c r="D449" i="4"/>
  <c r="AD108" i="11" s="1"/>
  <c r="B449" i="4"/>
  <c r="AD106" i="11" s="1"/>
  <c r="AE104" i="11" s="1"/>
  <c r="E450" i="4" l="1"/>
  <c r="C115" i="11" s="1"/>
  <c r="D450" i="4"/>
  <c r="C114" i="11" s="1"/>
  <c r="B450" i="4"/>
  <c r="C112" i="11" s="1"/>
  <c r="C450" i="4"/>
  <c r="C113" i="11" s="1"/>
  <c r="E451" i="4" l="1"/>
  <c r="D115" i="11" s="1"/>
  <c r="B451" i="4"/>
  <c r="D112" i="11" s="1"/>
  <c r="D451" i="4"/>
  <c r="D114" i="11" s="1"/>
  <c r="C451" i="4"/>
  <c r="D113" i="11" s="1"/>
  <c r="E452" i="4" l="1"/>
  <c r="E115" i="11" s="1"/>
  <c r="B452" i="4"/>
  <c r="E112" i="11" s="1"/>
  <c r="C452" i="4"/>
  <c r="E113" i="11" s="1"/>
  <c r="D452" i="4"/>
  <c r="E114" i="11" s="1"/>
  <c r="E453" i="4" l="1"/>
  <c r="F115" i="11" s="1"/>
  <c r="C453" i="4"/>
  <c r="F113" i="11" s="1"/>
  <c r="D453" i="4"/>
  <c r="F114" i="11" s="1"/>
  <c r="B453" i="4"/>
  <c r="F112" i="11" s="1"/>
  <c r="E454" i="4" l="1"/>
  <c r="G115" i="11" s="1"/>
  <c r="D454" i="4"/>
  <c r="G114" i="11" s="1"/>
  <c r="C454" i="4"/>
  <c r="G113" i="11" s="1"/>
  <c r="B454" i="4"/>
  <c r="G112" i="11" s="1"/>
  <c r="E455" i="4" l="1"/>
  <c r="H115" i="11" s="1"/>
  <c r="B455" i="4"/>
  <c r="H112" i="11" s="1"/>
  <c r="C455" i="4"/>
  <c r="H113" i="11" s="1"/>
  <c r="D455" i="4"/>
  <c r="H114" i="11" s="1"/>
  <c r="E456" i="4" l="1"/>
  <c r="I115" i="11" s="1"/>
  <c r="B456" i="4"/>
  <c r="I112" i="11" s="1"/>
  <c r="C456" i="4"/>
  <c r="I113" i="11" s="1"/>
  <c r="D456" i="4"/>
  <c r="I114" i="11" s="1"/>
  <c r="E457" i="4" l="1"/>
  <c r="J115" i="11" s="1"/>
  <c r="C457" i="4"/>
  <c r="J113" i="11" s="1"/>
  <c r="D457" i="4"/>
  <c r="J114" i="11" s="1"/>
  <c r="B457" i="4"/>
  <c r="J112" i="11" s="1"/>
  <c r="E458" i="4" l="1"/>
  <c r="K115" i="11" s="1"/>
  <c r="D458" i="4"/>
  <c r="K114" i="11" s="1"/>
  <c r="B458" i="4"/>
  <c r="K112" i="11" s="1"/>
  <c r="C458" i="4"/>
  <c r="K113" i="11" s="1"/>
  <c r="E459" i="4" l="1"/>
  <c r="L115" i="11" s="1"/>
  <c r="B459" i="4"/>
  <c r="L112" i="11" s="1"/>
  <c r="D459" i="4"/>
  <c r="L114" i="11" s="1"/>
  <c r="C459" i="4"/>
  <c r="L113" i="11" s="1"/>
  <c r="E460" i="4" l="1"/>
  <c r="M115" i="11" s="1"/>
  <c r="B460" i="4"/>
  <c r="M112" i="11" s="1"/>
  <c r="C460" i="4"/>
  <c r="M113" i="11" s="1"/>
  <c r="D460" i="4"/>
  <c r="M114" i="11" s="1"/>
  <c r="E461" i="4" l="1"/>
  <c r="N115" i="11" s="1"/>
  <c r="C461" i="4"/>
  <c r="N113" i="11" s="1"/>
  <c r="D461" i="4"/>
  <c r="N114" i="11" s="1"/>
  <c r="B461" i="4"/>
  <c r="N112" i="11" s="1"/>
  <c r="E462" i="4" l="1"/>
  <c r="O115" i="11" s="1"/>
  <c r="D462" i="4"/>
  <c r="O114" i="11" s="1"/>
  <c r="C462" i="4"/>
  <c r="O113" i="11" s="1"/>
  <c r="B462" i="4"/>
  <c r="O112" i="11" s="1"/>
  <c r="E463" i="4" l="1"/>
  <c r="P115" i="11" s="1"/>
  <c r="B463" i="4"/>
  <c r="P112" i="11" s="1"/>
  <c r="C463" i="4"/>
  <c r="P113" i="11" s="1"/>
  <c r="D463" i="4"/>
  <c r="P114" i="11" s="1"/>
  <c r="E464" i="4" l="1"/>
  <c r="Q115" i="11" s="1"/>
  <c r="B464" i="4"/>
  <c r="Q112" i="11" s="1"/>
  <c r="C464" i="4"/>
  <c r="Q113" i="11" s="1"/>
  <c r="D464" i="4"/>
  <c r="Q114" i="11" s="1"/>
  <c r="E465" i="4" l="1"/>
  <c r="R115" i="11" s="1"/>
  <c r="C465" i="4"/>
  <c r="R113" i="11" s="1"/>
  <c r="D465" i="4"/>
  <c r="R114" i="11" s="1"/>
  <c r="B465" i="4"/>
  <c r="R112" i="11" s="1"/>
  <c r="E466" i="4" l="1"/>
  <c r="S115" i="11" s="1"/>
  <c r="D466" i="4"/>
  <c r="S114" i="11" s="1"/>
  <c r="B466" i="4"/>
  <c r="S112" i="11" s="1"/>
  <c r="C466" i="4"/>
  <c r="S113" i="11" s="1"/>
  <c r="E467" i="4" l="1"/>
  <c r="T115" i="11" s="1"/>
  <c r="B467" i="4"/>
  <c r="T112" i="11" s="1"/>
  <c r="D467" i="4"/>
  <c r="T114" i="11" s="1"/>
  <c r="C467" i="4"/>
  <c r="T113" i="11" s="1"/>
  <c r="E468" i="4" l="1"/>
  <c r="U115" i="11" s="1"/>
  <c r="B468" i="4"/>
  <c r="U112" i="11" s="1"/>
  <c r="C468" i="4"/>
  <c r="U113" i="11" s="1"/>
  <c r="D468" i="4"/>
  <c r="U114" i="11" s="1"/>
  <c r="E469" i="4" l="1"/>
  <c r="V115" i="11" s="1"/>
  <c r="C469" i="4"/>
  <c r="V113" i="11" s="1"/>
  <c r="D469" i="4"/>
  <c r="V114" i="11" s="1"/>
  <c r="B469" i="4"/>
  <c r="V112" i="11" s="1"/>
  <c r="E470" i="4" l="1"/>
  <c r="W115" i="11" s="1"/>
  <c r="D470" i="4"/>
  <c r="W114" i="11" s="1"/>
  <c r="C470" i="4"/>
  <c r="W113" i="11" s="1"/>
  <c r="B470" i="4"/>
  <c r="W112" i="11" s="1"/>
  <c r="E471" i="4" l="1"/>
  <c r="X115" i="11" s="1"/>
  <c r="B471" i="4"/>
  <c r="X112" i="11" s="1"/>
  <c r="C471" i="4"/>
  <c r="X113" i="11" s="1"/>
  <c r="D471" i="4"/>
  <c r="X114" i="11" s="1"/>
  <c r="E472" i="4" l="1"/>
  <c r="Y115" i="11" s="1"/>
  <c r="B472" i="4"/>
  <c r="Y112" i="11" s="1"/>
  <c r="C472" i="4"/>
  <c r="Y113" i="11" s="1"/>
  <c r="D472" i="4"/>
  <c r="Y114" i="11" s="1"/>
  <c r="E473" i="4" l="1"/>
  <c r="Z115" i="11" s="1"/>
  <c r="C473" i="4"/>
  <c r="Z113" i="11" s="1"/>
  <c r="D473" i="4"/>
  <c r="Z114" i="11" s="1"/>
  <c r="B473" i="4"/>
  <c r="Z112" i="11" s="1"/>
  <c r="E474" i="4" l="1"/>
  <c r="AA115" i="11" s="1"/>
  <c r="D474" i="4"/>
  <c r="AA114" i="11" s="1"/>
  <c r="B474" i="4"/>
  <c r="AA112" i="11" s="1"/>
  <c r="C474" i="4"/>
  <c r="AA113" i="11" s="1"/>
  <c r="E475" i="4" l="1"/>
  <c r="AB115" i="11" s="1"/>
  <c r="B475" i="4"/>
  <c r="AB112" i="11" s="1"/>
  <c r="D475" i="4"/>
  <c r="AB114" i="11" s="1"/>
  <c r="C475" i="4"/>
  <c r="AB113" i="11" s="1"/>
  <c r="E476" i="4" l="1"/>
  <c r="AC115" i="11" s="1"/>
  <c r="B476" i="4"/>
  <c r="AC112" i="11" s="1"/>
  <c r="C476" i="4"/>
  <c r="AC113" i="11" s="1"/>
  <c r="D476" i="4"/>
  <c r="AC114" i="11" s="1"/>
  <c r="E477" i="4" l="1"/>
  <c r="AD115" i="11" s="1"/>
  <c r="C477" i="4"/>
  <c r="AD113" i="11" s="1"/>
  <c r="D477" i="4"/>
  <c r="AD114" i="11" s="1"/>
  <c r="B477" i="4"/>
  <c r="AD112" i="11" s="1"/>
  <c r="AF110" i="11" s="1"/>
  <c r="E478" i="4" l="1"/>
  <c r="C121" i="11" s="1"/>
  <c r="D478" i="4"/>
  <c r="C120" i="11" s="1"/>
  <c r="C478" i="4"/>
  <c r="C119" i="11" s="1"/>
  <c r="B478" i="4"/>
  <c r="C118" i="11" s="1"/>
  <c r="E479" i="4" l="1"/>
  <c r="D121" i="11" s="1"/>
  <c r="B479" i="4"/>
  <c r="D118" i="11" s="1"/>
  <c r="C479" i="4"/>
  <c r="D119" i="11" s="1"/>
  <c r="D479" i="4"/>
  <c r="D120" i="11" s="1"/>
  <c r="E480" i="4" l="1"/>
  <c r="E121" i="11" s="1"/>
  <c r="B480" i="4"/>
  <c r="E118" i="11" s="1"/>
  <c r="C480" i="4"/>
  <c r="E119" i="11" s="1"/>
  <c r="D480" i="4"/>
  <c r="E120" i="11" s="1"/>
  <c r="E481" i="4" l="1"/>
  <c r="F121" i="11" s="1"/>
  <c r="C481" i="4"/>
  <c r="F119" i="11" s="1"/>
  <c r="D481" i="4"/>
  <c r="F120" i="11" s="1"/>
  <c r="B481" i="4"/>
  <c r="F118" i="11" s="1"/>
  <c r="E482" i="4" l="1"/>
  <c r="G121" i="11" s="1"/>
  <c r="D482" i="4"/>
  <c r="G120" i="11" s="1"/>
  <c r="B482" i="4"/>
  <c r="G118" i="11" s="1"/>
  <c r="C482" i="4"/>
  <c r="G119" i="11" s="1"/>
  <c r="E483" i="4" l="1"/>
  <c r="H121" i="11" s="1"/>
  <c r="B483" i="4"/>
  <c r="H118" i="11" s="1"/>
  <c r="D483" i="4"/>
  <c r="H120" i="11" s="1"/>
  <c r="C483" i="4"/>
  <c r="H119" i="11" s="1"/>
  <c r="E484" i="4" l="1"/>
  <c r="I121" i="11" s="1"/>
  <c r="B484" i="4"/>
  <c r="I118" i="11" s="1"/>
  <c r="C484" i="4"/>
  <c r="I119" i="11" s="1"/>
  <c r="D484" i="4"/>
  <c r="I120" i="11" s="1"/>
  <c r="E485" i="4" l="1"/>
  <c r="J121" i="11" s="1"/>
  <c r="D485" i="4"/>
  <c r="J120" i="11" s="1"/>
  <c r="B485" i="4"/>
  <c r="J118" i="11" s="1"/>
  <c r="C485" i="4"/>
  <c r="J119" i="11" s="1"/>
  <c r="E486" i="4" l="1"/>
  <c r="K121" i="11" s="1"/>
  <c r="D486" i="4"/>
  <c r="K120" i="11" s="1"/>
  <c r="B486" i="4"/>
  <c r="K118" i="11" s="1"/>
  <c r="C486" i="4"/>
  <c r="K119" i="11" s="1"/>
  <c r="E487" i="4" l="1"/>
  <c r="L121" i="11" s="1"/>
  <c r="B487" i="4"/>
  <c r="L118" i="11" s="1"/>
  <c r="C487" i="4"/>
  <c r="L119" i="11" s="1"/>
  <c r="D487" i="4"/>
  <c r="L120" i="11" s="1"/>
  <c r="E488" i="4" l="1"/>
  <c r="M121" i="11" s="1"/>
  <c r="C488" i="4"/>
  <c r="M119" i="11" s="1"/>
  <c r="D488" i="4"/>
  <c r="M120" i="11" s="1"/>
  <c r="B488" i="4"/>
  <c r="M118" i="11" s="1"/>
  <c r="E489" i="4" l="1"/>
  <c r="N121" i="11" s="1"/>
  <c r="D489" i="4"/>
  <c r="N120" i="11" s="1"/>
  <c r="B489" i="4"/>
  <c r="N118" i="11" s="1"/>
  <c r="C489" i="4"/>
  <c r="N119" i="11" s="1"/>
  <c r="E490" i="4" l="1"/>
  <c r="O121" i="11" s="1"/>
  <c r="D490" i="4"/>
  <c r="O120" i="11" s="1"/>
  <c r="B490" i="4"/>
  <c r="O118" i="11" s="1"/>
  <c r="C490" i="4"/>
  <c r="O119" i="11" s="1"/>
  <c r="E491" i="4" l="1"/>
  <c r="P121" i="11" s="1"/>
  <c r="B491" i="4"/>
  <c r="P118" i="11" s="1"/>
  <c r="C491" i="4"/>
  <c r="P119" i="11" s="1"/>
  <c r="D491" i="4"/>
  <c r="P120" i="11" s="1"/>
  <c r="E492" i="4" l="1"/>
  <c r="Q121" i="11" s="1"/>
  <c r="C492" i="4"/>
  <c r="Q119" i="11" s="1"/>
  <c r="D492" i="4"/>
  <c r="Q120" i="11" s="1"/>
  <c r="B492" i="4"/>
  <c r="Q118" i="11" s="1"/>
  <c r="E493" i="4" l="1"/>
  <c r="R121" i="11" s="1"/>
  <c r="D493" i="4"/>
  <c r="R120" i="11" s="1"/>
  <c r="B493" i="4"/>
  <c r="R118" i="11" s="1"/>
  <c r="C493" i="4"/>
  <c r="R119" i="11" s="1"/>
  <c r="E494" i="4" l="1"/>
  <c r="S121" i="11" s="1"/>
  <c r="D494" i="4"/>
  <c r="S120" i="11" s="1"/>
  <c r="B494" i="4"/>
  <c r="S118" i="11" s="1"/>
  <c r="C494" i="4"/>
  <c r="S119" i="11" s="1"/>
  <c r="E495" i="4" l="1"/>
  <c r="T121" i="11" s="1"/>
  <c r="B495" i="4"/>
  <c r="T118" i="11" s="1"/>
  <c r="C495" i="4"/>
  <c r="T119" i="11" s="1"/>
  <c r="D495" i="4"/>
  <c r="T120" i="11" s="1"/>
  <c r="E496" i="4" l="1"/>
  <c r="U121" i="11" s="1"/>
  <c r="C496" i="4"/>
  <c r="U119" i="11" s="1"/>
  <c r="D496" i="4"/>
  <c r="U120" i="11" s="1"/>
  <c r="B496" i="4"/>
  <c r="U118" i="11" s="1"/>
  <c r="E497" i="4" l="1"/>
  <c r="V121" i="11" s="1"/>
  <c r="D497" i="4"/>
  <c r="V120" i="11" s="1"/>
  <c r="B497" i="4"/>
  <c r="V118" i="11" s="1"/>
  <c r="C497" i="4"/>
  <c r="V119" i="11" s="1"/>
  <c r="E498" i="4" l="1"/>
  <c r="W121" i="11" s="1"/>
  <c r="D498" i="4"/>
  <c r="W120" i="11" s="1"/>
  <c r="B498" i="4"/>
  <c r="W118" i="11" s="1"/>
  <c r="C498" i="4"/>
  <c r="W119" i="11" s="1"/>
  <c r="E499" i="4" l="1"/>
  <c r="X121" i="11" s="1"/>
  <c r="B499" i="4"/>
  <c r="X118" i="11" s="1"/>
  <c r="C499" i="4"/>
  <c r="X119" i="11" s="1"/>
  <c r="D499" i="4"/>
  <c r="X120" i="11" s="1"/>
  <c r="E500" i="4" l="1"/>
  <c r="Y121" i="11" s="1"/>
  <c r="C500" i="4"/>
  <c r="Y119" i="11" s="1"/>
  <c r="D500" i="4"/>
  <c r="Y120" i="11" s="1"/>
  <c r="B500" i="4"/>
  <c r="Y118" i="11" s="1"/>
  <c r="E501" i="4" l="1"/>
  <c r="Z121" i="11" s="1"/>
  <c r="D501" i="4"/>
  <c r="Z120" i="11" s="1"/>
  <c r="C501" i="4"/>
  <c r="Z119" i="11" s="1"/>
  <c r="B501" i="4"/>
  <c r="Z118" i="11" s="1"/>
  <c r="E502" i="4" l="1"/>
  <c r="AA121" i="11" s="1"/>
  <c r="D502" i="4"/>
  <c r="AA120" i="11" s="1"/>
  <c r="B502" i="4"/>
  <c r="AA118" i="11" s="1"/>
  <c r="C502" i="4"/>
  <c r="AA119" i="11" s="1"/>
  <c r="E503" i="4" l="1"/>
  <c r="AB121" i="11" s="1"/>
  <c r="B503" i="4"/>
  <c r="AB118" i="11" s="1"/>
  <c r="C503" i="4"/>
  <c r="AB119" i="11" s="1"/>
  <c r="D503" i="4"/>
  <c r="AB120" i="11" s="1"/>
  <c r="E504" i="4" l="1"/>
  <c r="AC121" i="11" s="1"/>
  <c r="C504" i="4"/>
  <c r="AC119" i="11" s="1"/>
  <c r="D504" i="4"/>
  <c r="AC120" i="11" s="1"/>
  <c r="B504" i="4"/>
  <c r="AC118" i="11" s="1"/>
  <c r="E505" i="4" l="1"/>
  <c r="AD121" i="11" s="1"/>
  <c r="D505" i="4"/>
  <c r="AD120" i="11" s="1"/>
  <c r="B505" i="4"/>
  <c r="AD118" i="11" s="1"/>
  <c r="AF116" i="11" s="1"/>
  <c r="C505" i="4"/>
  <c r="AD119" i="11" s="1"/>
  <c r="E506" i="4" l="1"/>
  <c r="C127" i="11" s="1"/>
  <c r="D506" i="4"/>
  <c r="C126" i="11" s="1"/>
  <c r="B506" i="4"/>
  <c r="C124" i="11" s="1"/>
  <c r="C506" i="4"/>
  <c r="C125" i="11" s="1"/>
  <c r="E507" i="4" l="1"/>
  <c r="D127" i="11" s="1"/>
  <c r="B507" i="4"/>
  <c r="D124" i="11" s="1"/>
  <c r="C507" i="4"/>
  <c r="D125" i="11" s="1"/>
  <c r="D507" i="4"/>
  <c r="D126" i="11" s="1"/>
  <c r="E508" i="4" l="1"/>
  <c r="E127" i="11" s="1"/>
  <c r="C508" i="4"/>
  <c r="E125" i="11" s="1"/>
  <c r="D508" i="4"/>
  <c r="E126" i="11" s="1"/>
  <c r="B508" i="4"/>
  <c r="E124" i="11" s="1"/>
  <c r="E509" i="4" l="1"/>
  <c r="F127" i="11" s="1"/>
  <c r="D509" i="4"/>
  <c r="F126" i="11" s="1"/>
  <c r="B509" i="4"/>
  <c r="F124" i="11" s="1"/>
  <c r="C509" i="4"/>
  <c r="F125" i="11" s="1"/>
  <c r="E510" i="4" l="1"/>
  <c r="G127" i="11" s="1"/>
  <c r="D510" i="4"/>
  <c r="G126" i="11" s="1"/>
  <c r="B510" i="4"/>
  <c r="G124" i="11" s="1"/>
  <c r="C510" i="4"/>
  <c r="G125" i="11" s="1"/>
  <c r="E511" i="4" l="1"/>
  <c r="H127" i="11" s="1"/>
  <c r="B511" i="4"/>
  <c r="H124" i="11" s="1"/>
  <c r="C511" i="4"/>
  <c r="H125" i="11" s="1"/>
  <c r="D511" i="4"/>
  <c r="H126" i="11" s="1"/>
  <c r="E512" i="4" l="1"/>
  <c r="I127" i="11" s="1"/>
  <c r="C512" i="4"/>
  <c r="I125" i="11" s="1"/>
  <c r="D512" i="4"/>
  <c r="I126" i="11" s="1"/>
  <c r="B512" i="4"/>
  <c r="I124" i="11" s="1"/>
  <c r="E513" i="4" l="1"/>
  <c r="J127" i="11" s="1"/>
  <c r="D513" i="4"/>
  <c r="J126" i="11" s="1"/>
  <c r="B513" i="4"/>
  <c r="J124" i="11" s="1"/>
  <c r="C513" i="4"/>
  <c r="J125" i="11" s="1"/>
  <c r="E514" i="4" l="1"/>
  <c r="K127" i="11" s="1"/>
  <c r="D514" i="4"/>
  <c r="K126" i="11" s="1"/>
  <c r="B514" i="4"/>
  <c r="K124" i="11" s="1"/>
  <c r="C514" i="4"/>
  <c r="K125" i="11" s="1"/>
  <c r="E515" i="4" l="1"/>
  <c r="L127" i="11" s="1"/>
  <c r="B515" i="4"/>
  <c r="L124" i="11" s="1"/>
  <c r="C515" i="4"/>
  <c r="L125" i="11" s="1"/>
  <c r="D515" i="4"/>
  <c r="L126" i="11" s="1"/>
  <c r="E516" i="4" l="1"/>
  <c r="M127" i="11" s="1"/>
  <c r="C516" i="4"/>
  <c r="M125" i="11" s="1"/>
  <c r="D516" i="4"/>
  <c r="M126" i="11" s="1"/>
  <c r="B516" i="4"/>
  <c r="M124" i="11" s="1"/>
  <c r="E517" i="4" l="1"/>
  <c r="N127" i="11" s="1"/>
  <c r="D517" i="4"/>
  <c r="N126" i="11" s="1"/>
  <c r="B517" i="4"/>
  <c r="N124" i="11" s="1"/>
  <c r="C517" i="4"/>
  <c r="N125" i="11" s="1"/>
  <c r="E518" i="4" l="1"/>
  <c r="O127" i="11" s="1"/>
  <c r="D518" i="4"/>
  <c r="O126" i="11" s="1"/>
  <c r="B518" i="4"/>
  <c r="O124" i="11" s="1"/>
  <c r="C518" i="4"/>
  <c r="O125" i="11" s="1"/>
  <c r="E519" i="4" l="1"/>
  <c r="P127" i="11" s="1"/>
  <c r="B519" i="4"/>
  <c r="P124" i="11" s="1"/>
  <c r="C519" i="4"/>
  <c r="P125" i="11" s="1"/>
  <c r="D519" i="4"/>
  <c r="P126" i="11" s="1"/>
  <c r="E520" i="4" l="1"/>
  <c r="Q127" i="11" s="1"/>
  <c r="C520" i="4"/>
  <c r="Q125" i="11" s="1"/>
  <c r="D520" i="4"/>
  <c r="Q126" i="11" s="1"/>
  <c r="B520" i="4"/>
  <c r="Q124" i="11" s="1"/>
  <c r="E521" i="4" l="1"/>
  <c r="R127" i="11" s="1"/>
  <c r="D521" i="4"/>
  <c r="R126" i="11" s="1"/>
  <c r="B521" i="4"/>
  <c r="R124" i="11" s="1"/>
  <c r="C521" i="4"/>
  <c r="R125" i="11" s="1"/>
  <c r="E522" i="4" l="1"/>
  <c r="S127" i="11" s="1"/>
  <c r="B522" i="4"/>
  <c r="S124" i="11" s="1"/>
  <c r="D522" i="4"/>
  <c r="S126" i="11" s="1"/>
  <c r="C522" i="4"/>
  <c r="S125" i="11" s="1"/>
  <c r="E523" i="4" l="1"/>
  <c r="T127" i="11" s="1"/>
  <c r="B523" i="4"/>
  <c r="T124" i="11" s="1"/>
  <c r="C523" i="4"/>
  <c r="T125" i="11" s="1"/>
  <c r="D523" i="4"/>
  <c r="T126" i="11" s="1"/>
  <c r="E524" i="4" l="1"/>
  <c r="U127" i="11" s="1"/>
  <c r="C524" i="4"/>
  <c r="U125" i="11" s="1"/>
  <c r="D524" i="4"/>
  <c r="U126" i="11" s="1"/>
  <c r="B524" i="4"/>
  <c r="U124" i="11" s="1"/>
  <c r="E525" i="4" l="1"/>
  <c r="V127" i="11" s="1"/>
  <c r="D525" i="4"/>
  <c r="V126" i="11" s="1"/>
  <c r="C525" i="4"/>
  <c r="V125" i="11" s="1"/>
  <c r="B525" i="4"/>
  <c r="V124" i="11" s="1"/>
  <c r="E526" i="4" l="1"/>
  <c r="W127" i="11" s="1"/>
  <c r="B526" i="4"/>
  <c r="W124" i="11" s="1"/>
  <c r="D526" i="4"/>
  <c r="W126" i="11" s="1"/>
  <c r="C526" i="4"/>
  <c r="W125" i="11" s="1"/>
  <c r="E527" i="4" l="1"/>
  <c r="X127" i="11" s="1"/>
  <c r="B527" i="4"/>
  <c r="X124" i="11" s="1"/>
  <c r="C527" i="4"/>
  <c r="X125" i="11" s="1"/>
  <c r="D527" i="4"/>
  <c r="X126" i="11" s="1"/>
  <c r="E528" i="4" l="1"/>
  <c r="Y127" i="11" s="1"/>
  <c r="C528" i="4"/>
  <c r="Y125" i="11" s="1"/>
  <c r="D528" i="4"/>
  <c r="Y126" i="11" s="1"/>
  <c r="B528" i="4"/>
  <c r="Y124" i="11" s="1"/>
  <c r="E529" i="4" l="1"/>
  <c r="Z127" i="11" s="1"/>
  <c r="D529" i="4"/>
  <c r="Z126" i="11" s="1"/>
  <c r="C529" i="4"/>
  <c r="Z125" i="11" s="1"/>
  <c r="B529" i="4"/>
  <c r="Z124" i="11" s="1"/>
  <c r="E530" i="4" l="1"/>
  <c r="AA127" i="11" s="1"/>
  <c r="B530" i="4"/>
  <c r="AA124" i="11" s="1"/>
  <c r="D530" i="4"/>
  <c r="AA126" i="11" s="1"/>
  <c r="C530" i="4"/>
  <c r="AA125" i="11" s="1"/>
  <c r="E531" i="4" l="1"/>
  <c r="AB127" i="11" s="1"/>
  <c r="B531" i="4"/>
  <c r="AB124" i="11" s="1"/>
  <c r="C531" i="4"/>
  <c r="AB125" i="11" s="1"/>
  <c r="D531" i="4"/>
  <c r="AB126" i="11" s="1"/>
  <c r="E532" i="4" l="1"/>
  <c r="AC127" i="11" s="1"/>
  <c r="C532" i="4"/>
  <c r="AC125" i="11" s="1"/>
  <c r="D532" i="4"/>
  <c r="AC126" i="11" s="1"/>
  <c r="B532" i="4"/>
  <c r="AC124" i="11" s="1"/>
  <c r="E533" i="4" l="1"/>
  <c r="AD127" i="11" s="1"/>
  <c r="D533" i="4"/>
  <c r="AD126" i="11" s="1"/>
  <c r="C533" i="4"/>
  <c r="AD125" i="11" s="1"/>
  <c r="B533" i="4"/>
  <c r="AD124" i="11" s="1"/>
  <c r="AF122" i="11" s="1"/>
  <c r="E534" i="4" l="1"/>
  <c r="C133" i="11" s="1"/>
  <c r="B534" i="4"/>
  <c r="C130" i="11" s="1"/>
  <c r="D534" i="4"/>
  <c r="C132" i="11" s="1"/>
  <c r="C534" i="4"/>
  <c r="C131" i="11" s="1"/>
  <c r="E535" i="4" l="1"/>
  <c r="D133" i="11" s="1"/>
  <c r="B535" i="4"/>
  <c r="D130" i="11" s="1"/>
  <c r="C535" i="4"/>
  <c r="D131" i="11" s="1"/>
  <c r="D535" i="4"/>
  <c r="D132" i="11" s="1"/>
  <c r="E536" i="4" l="1"/>
  <c r="E133" i="11" s="1"/>
  <c r="C536" i="4"/>
  <c r="E131" i="11" s="1"/>
  <c r="D536" i="4"/>
  <c r="E132" i="11" s="1"/>
  <c r="B536" i="4"/>
  <c r="E130" i="11" s="1"/>
  <c r="E537" i="4" l="1"/>
  <c r="F133" i="11" s="1"/>
  <c r="D537" i="4"/>
  <c r="F132" i="11" s="1"/>
  <c r="C537" i="4"/>
  <c r="F131" i="11" s="1"/>
  <c r="B537" i="4"/>
  <c r="F130" i="11" s="1"/>
  <c r="E538" i="4" l="1"/>
  <c r="G133" i="11" s="1"/>
  <c r="B538" i="4"/>
  <c r="G130" i="11" s="1"/>
  <c r="C538" i="4"/>
  <c r="G131" i="11" s="1"/>
  <c r="D538" i="4"/>
  <c r="G132" i="11" s="1"/>
  <c r="E539" i="4" l="1"/>
  <c r="H133" i="11" s="1"/>
  <c r="B539" i="4"/>
  <c r="H130" i="11" s="1"/>
  <c r="C539" i="4"/>
  <c r="H131" i="11" s="1"/>
  <c r="D539" i="4"/>
  <c r="H132" i="11" s="1"/>
  <c r="E540" i="4" l="1"/>
  <c r="I133" i="11" s="1"/>
  <c r="C540" i="4"/>
  <c r="I131" i="11" s="1"/>
  <c r="D540" i="4"/>
  <c r="I132" i="11" s="1"/>
  <c r="B540" i="4"/>
  <c r="I130" i="11" s="1"/>
  <c r="E541" i="4" l="1"/>
  <c r="J133" i="11" s="1"/>
  <c r="D541" i="4"/>
  <c r="J132" i="11" s="1"/>
  <c r="C541" i="4"/>
  <c r="J131" i="11" s="1"/>
  <c r="B541" i="4"/>
  <c r="J130" i="11" s="1"/>
  <c r="E542" i="4" l="1"/>
  <c r="K133" i="11" s="1"/>
  <c r="B542" i="4"/>
  <c r="K130" i="11" s="1"/>
  <c r="D542" i="4"/>
  <c r="K132" i="11" s="1"/>
  <c r="C542" i="4"/>
  <c r="K131" i="11" s="1"/>
  <c r="E543" i="4" l="1"/>
  <c r="L133" i="11" s="1"/>
  <c r="B543" i="4"/>
  <c r="L130" i="11" s="1"/>
  <c r="C543" i="4"/>
  <c r="L131" i="11" s="1"/>
  <c r="D543" i="4"/>
  <c r="L132" i="11" s="1"/>
  <c r="E544" i="4" l="1"/>
  <c r="M133" i="11" s="1"/>
  <c r="C544" i="4"/>
  <c r="M131" i="11" s="1"/>
  <c r="D544" i="4"/>
  <c r="M132" i="11" s="1"/>
  <c r="B544" i="4"/>
  <c r="M130" i="11" s="1"/>
  <c r="E545" i="4" l="1"/>
  <c r="N133" i="11" s="1"/>
  <c r="D545" i="4"/>
  <c r="N132" i="11" s="1"/>
  <c r="C545" i="4"/>
  <c r="N131" i="11" s="1"/>
  <c r="B545" i="4"/>
  <c r="N130" i="11" s="1"/>
  <c r="E546" i="4" l="1"/>
  <c r="O133" i="11" s="1"/>
  <c r="D546" i="4"/>
  <c r="O132" i="11" s="1"/>
  <c r="B546" i="4"/>
  <c r="O130" i="11" s="1"/>
  <c r="C546" i="4"/>
  <c r="O131" i="11" s="1"/>
  <c r="E547" i="4" l="1"/>
  <c r="P133" i="11" s="1"/>
  <c r="B547" i="4"/>
  <c r="P130" i="11" s="1"/>
  <c r="C547" i="4"/>
  <c r="P131" i="11" s="1"/>
  <c r="D547" i="4"/>
  <c r="P132" i="11" s="1"/>
  <c r="E548" i="4" l="1"/>
  <c r="Q133" i="11" s="1"/>
  <c r="C548" i="4"/>
  <c r="Q131" i="11" s="1"/>
  <c r="D548" i="4"/>
  <c r="Q132" i="11" s="1"/>
  <c r="B548" i="4"/>
  <c r="Q130" i="11" s="1"/>
  <c r="AM11" i="3" l="1"/>
  <c r="C159" i="3" s="1"/>
  <c r="C17" i="3" s="1"/>
  <c r="E549" i="4"/>
  <c r="R133" i="11" s="1"/>
  <c r="C549" i="4"/>
  <c r="R131" i="11" s="1"/>
  <c r="D549" i="4"/>
  <c r="R132" i="11" s="1"/>
  <c r="B549" i="4"/>
  <c r="R130" i="11" s="1"/>
  <c r="C18" i="3" l="1"/>
  <c r="E550" i="4"/>
  <c r="S133" i="11" s="1"/>
  <c r="C550" i="4"/>
  <c r="S131" i="11" s="1"/>
  <c r="D550" i="4"/>
  <c r="S132" i="11" s="1"/>
  <c r="B550" i="4"/>
  <c r="S130" i="11" s="1"/>
  <c r="E551" i="4"/>
  <c r="T133" i="11" s="1"/>
  <c r="C551" i="4"/>
  <c r="T131" i="11" s="1"/>
  <c r="B551" i="4"/>
  <c r="T130" i="11" s="1"/>
  <c r="D551" i="4"/>
  <c r="T132" i="11" s="1"/>
  <c r="E552" i="4" l="1"/>
  <c r="U133" i="11" s="1"/>
  <c r="D552" i="4"/>
  <c r="U132" i="11" s="1"/>
  <c r="C552" i="4"/>
  <c r="U131" i="11" s="1"/>
  <c r="B552" i="4"/>
  <c r="U130" i="11" s="1"/>
  <c r="E553" i="4" l="1"/>
  <c r="V133" i="11" s="1"/>
  <c r="B553" i="4"/>
  <c r="V130" i="11" s="1"/>
  <c r="D553" i="4"/>
  <c r="V132" i="11" s="1"/>
  <c r="C553" i="4"/>
  <c r="V131" i="11" s="1"/>
  <c r="E554" i="4" l="1"/>
  <c r="W133" i="11" s="1"/>
  <c r="B554" i="4"/>
  <c r="W130" i="11" s="1"/>
  <c r="D554" i="4"/>
  <c r="W132" i="11" s="1"/>
  <c r="C554" i="4"/>
  <c r="W131" i="11" s="1"/>
  <c r="E555" i="4" l="1"/>
  <c r="X133" i="11" s="1"/>
  <c r="C555" i="4"/>
  <c r="X131" i="11" s="1"/>
  <c r="D555" i="4"/>
  <c r="X132" i="11" s="1"/>
  <c r="B555" i="4"/>
  <c r="X130" i="11" s="1"/>
  <c r="E556" i="4" l="1"/>
  <c r="Y133" i="11" s="1"/>
  <c r="D556" i="4"/>
  <c r="Y132" i="11" s="1"/>
  <c r="C556" i="4"/>
  <c r="Y131" i="11" s="1"/>
  <c r="B556" i="4"/>
  <c r="Y130" i="11" s="1"/>
  <c r="E557" i="4" l="1"/>
  <c r="Z133" i="11" s="1"/>
  <c r="C557" i="4"/>
  <c r="Z131" i="11" s="1"/>
  <c r="B557" i="4"/>
  <c r="Z130" i="11" s="1"/>
  <c r="D557" i="4"/>
  <c r="Z132" i="11" s="1"/>
  <c r="E558" i="4" l="1"/>
  <c r="AA133" i="11" s="1"/>
  <c r="B558" i="4"/>
  <c r="AA130" i="11" s="1"/>
  <c r="D558" i="4"/>
  <c r="AA132" i="11" s="1"/>
  <c r="C558" i="4"/>
  <c r="AA131" i="11" s="1"/>
  <c r="E559" i="4" l="1"/>
  <c r="AB133" i="11" s="1"/>
  <c r="D559" i="4"/>
  <c r="AB132" i="11" s="1"/>
  <c r="B559" i="4"/>
  <c r="AB130" i="11" s="1"/>
  <c r="C559" i="4"/>
  <c r="AB131" i="11" s="1"/>
  <c r="E560" i="4" l="1"/>
  <c r="AC133" i="11" s="1"/>
  <c r="C560" i="4"/>
  <c r="AC131" i="11" s="1"/>
  <c r="B560" i="4"/>
  <c r="AC130" i="11" s="1"/>
  <c r="D560" i="4"/>
  <c r="AC132" i="11" s="1"/>
  <c r="E561" i="4" l="1"/>
  <c r="AD133" i="11" s="1"/>
  <c r="B561" i="4"/>
  <c r="AD130" i="11" s="1"/>
  <c r="AF128" i="11" s="1"/>
  <c r="D561" i="4"/>
  <c r="AD132" i="11" s="1"/>
  <c r="C561" i="4"/>
  <c r="AD131" i="11" s="1"/>
  <c r="E562" i="4" l="1"/>
  <c r="C562" i="4"/>
  <c r="B562" i="4"/>
  <c r="D562" i="4"/>
  <c r="E563" i="4" l="1"/>
  <c r="B563" i="4"/>
  <c r="D563" i="4"/>
  <c r="C563" i="4"/>
  <c r="E564" i="4" l="1"/>
  <c r="D564" i="4"/>
  <c r="C564" i="4"/>
  <c r="B564" i="4"/>
  <c r="E565" i="4" l="1"/>
  <c r="B565" i="4"/>
  <c r="D565" i="4"/>
  <c r="C565" i="4"/>
  <c r="E566" i="4" l="1"/>
  <c r="C566" i="4"/>
  <c r="B566" i="4"/>
  <c r="D566" i="4"/>
  <c r="E567" i="4" l="1"/>
  <c r="B567" i="4"/>
  <c r="D567" i="4"/>
  <c r="C567" i="4"/>
  <c r="E568" i="4" l="1"/>
  <c r="B568" i="4"/>
  <c r="C568" i="4"/>
  <c r="D568" i="4"/>
  <c r="E569" i="4" l="1"/>
  <c r="B569" i="4"/>
  <c r="D569" i="4"/>
  <c r="C569" i="4"/>
  <c r="E570" i="4" l="1"/>
  <c r="C570" i="4"/>
  <c r="B570" i="4"/>
  <c r="D570" i="4"/>
  <c r="E571" i="4" l="1"/>
  <c r="D571" i="4"/>
  <c r="B571" i="4"/>
  <c r="C571" i="4"/>
  <c r="E572" i="4" l="1"/>
  <c r="C572" i="4"/>
  <c r="D572" i="4"/>
  <c r="B572" i="4"/>
  <c r="E573" i="4" l="1"/>
  <c r="B573" i="4"/>
  <c r="D573" i="4"/>
  <c r="C573" i="4"/>
  <c r="E574" i="4" l="1"/>
  <c r="C574" i="4"/>
  <c r="D574" i="4"/>
  <c r="B574" i="4"/>
  <c r="E575" i="4" l="1"/>
  <c r="D575" i="4"/>
  <c r="B575" i="4"/>
  <c r="C575" i="4"/>
  <c r="E576" i="4" l="1"/>
  <c r="C576" i="4"/>
  <c r="D576" i="4"/>
  <c r="B576" i="4"/>
  <c r="E577" i="4" l="1"/>
  <c r="B577" i="4"/>
  <c r="D577" i="4"/>
  <c r="C577" i="4"/>
  <c r="B578" i="4" l="1"/>
  <c r="D578" i="4"/>
  <c r="C578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<sst xmlns="http://schemas.openxmlformats.org/spreadsheetml/2006/main" count="1974" uniqueCount="153">
  <si>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</si>
  <si>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</si>
  <si>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</si>
  <si>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</si>
  <si>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</si>
  <si>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</si>
  <si>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</si>
  <si>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</si>
  <si>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</si>
  <si>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</si>
  <si>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</si>
  <si>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</si>
  <si>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</si>
  <si>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</si>
  <si>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</si>
  <si>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</si>
  <si>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</si>
  <si>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</si>
  <si>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</si>
  <si>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</si>
  <si>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</si>
  <si>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</si>
  <si>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</si>
  <si>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</si>
  <si>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</si>
  <si>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</si>
  <si>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</si>
  <si>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</si>
  <si>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</si>
  <si>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</si>
  <si>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</si>
  <si>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</si>
  <si>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</si>
  <si>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</si>
  <si>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</si>
  <si>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</si>
  <si>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</si>
  <si>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</si>
  <si>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</si>
  <si>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</si>
  <si>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</si>
  <si>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</si>
  <si>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</si>
  <si>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</si>
  <si>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</si>
  <si>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</si>
  <si>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</si>
  <si>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</si>
  <si>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</si>
  <si>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</si>
  <si>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</si>
  <si>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</si>
  <si>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</si>
  <si>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</si>
  <si>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</si>
  <si>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</si>
  <si>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</si>
  <si>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</si>
  <si>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</si>
  <si>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</si>
  <si>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</si>
  <si>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</si>
  <si>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</si>
  <si>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</si>
  <si>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</si>
  <si>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</si>
  <si>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</si>
  <si>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</si>
  <si>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</si>
  <si>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</si>
  <si>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</si>
  <si>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</si>
  <si>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</si>
  <si>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</si>
  <si>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</si>
  <si>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</si>
  <si>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</si>
  <si>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</si>
  <si>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</si>
  <si>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</si>
  <si>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</si>
  <si>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</si>
  <si>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</si>
  <si>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</si>
  <si>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</si>
  <si>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</si>
  <si>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</si>
  <si>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</si>
  <si>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</si>
  <si>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</si>
  <si>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</si>
  <si>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</si>
  <si>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</si>
  <si>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</si>
  <si>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</si>
  <si>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</si>
  <si>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</si>
  <si>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</si>
  <si>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</si>
  <si>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</si>
  <si>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</si>
  <si>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</si>
  <si>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</si>
  <si>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</si>
  <si>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</si>
  <si>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</si>
  <si>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</si>
  <si>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</si>
  <si>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</si>
  <si>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</si>
  <si>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</si>
  <si>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</si>
  <si>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</si>
  <si>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</si>
  <si>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</si>
  <si>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</si>
  <si>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</si>
  <si>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</si>
  <si>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</si>
  <si>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</si>
  <si>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</si>
  <si>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</si>
  <si>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</si>
  <si>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</si>
  <si>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</si>
  <si>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</si>
  <si>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</si>
  <si>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</si>
  <si>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</si>
  <si>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</si>
  <si>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</si>
  <si>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</si>
  <si>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</si>
  <si>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</si>
  <si>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</si>
  <si>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</si>
  <si>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</si>
  <si>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</si>
  <si>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←選択してください</t>
    <rPh sb="1" eb="3">
      <t>センタク</t>
    </rPh>
    <phoneticPr fontId="1"/>
  </si>
  <si>
    <t>本工事での実施方式：</t>
  </si>
  <si>
    <t>本工事での実施方式：</t>
    <rPh sb="0" eb="3">
      <t>ホンコウジ</t>
    </rPh>
    <rPh sb="5" eb="9">
      <t>ジッシホウシキ</t>
    </rPh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</si>
  <si>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</si>
  <si>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</si>
  <si>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</si>
  <si>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</si>
  <si>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集計期間の数→</t>
    <phoneticPr fontId="1"/>
  </si>
  <si>
    <t>の休日確保</t>
    <phoneticPr fontId="1"/>
  </si>
  <si>
    <t>(参考)通期の現場閉所</t>
    <rPh sb="1" eb="3">
      <t>サンコウ</t>
    </rPh>
    <rPh sb="4" eb="6">
      <t>ツウキ</t>
    </rPh>
    <rPh sb="7" eb="9">
      <t>ゲンバ</t>
    </rPh>
    <phoneticPr fontId="1"/>
  </si>
  <si>
    <t>（参考）通期の休日確保</t>
    <rPh sb="1" eb="3">
      <t>サンコウ</t>
    </rPh>
    <phoneticPr fontId="1"/>
  </si>
  <si>
    <t>（参考）全体休日率</t>
    <rPh sb="1" eb="3">
      <t>サンコウ</t>
    </rPh>
    <rPh sb="4" eb="6">
      <t>ゼンタイ</t>
    </rPh>
    <phoneticPr fontId="1"/>
  </si>
  <si>
    <t>←自ら判定し、選択してください</t>
    <rPh sb="1" eb="2">
      <t>ミズカ</t>
    </rPh>
    <rPh sb="3" eb="5">
      <t>ハンテイ</t>
    </rPh>
    <phoneticPr fontId="1"/>
  </si>
  <si>
    <t>←自ら判定し、選択してください</t>
    <phoneticPr fontId="1"/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</si>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</sst>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8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81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3" fillId="0" borderId="0" xfId="0" applyFont="1" applyAlignment="1" applyProtection="1">
      <alignment horizontal="center" vertical="center" textRotation="255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6" xfId="0" applyFont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right" vertical="center" shrinkToFit="1"/>
      <protection locked="0"/>
    </xf>
    <xf numFmtId="0" fontId="2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0" borderId="0" xfId="0" applyNumberFormat="1" applyFont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14" fontId="12" fillId="4" borderId="0" xfId="0" applyNumberFormat="1" applyFont="1" applyFill="1" applyAlignment="1" applyProtection="1">
      <alignment vertical="center" shrinkToFit="1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left" vertical="top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center" shrinkToFit="1"/>
      <protection locked="0"/>
    </xf>
    <xf numFmtId="0" fontId="20" fillId="4" borderId="30" xfId="0" applyFont="1" applyFill="1" applyBorder="1" applyAlignment="1" applyProtection="1">
      <alignment horizontal="center" vertical="center" shrinkToFit="1"/>
      <protection locked="0"/>
    </xf>
    <xf numFmtId="0" fontId="20" fillId="4" borderId="46" xfId="0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left" vertical="center"/>
      <protection locked="0"/>
    </xf>
    <xf numFmtId="0" fontId="21" fillId="4" borderId="46" xfId="0" applyFont="1" applyFill="1" applyBorder="1" applyAlignment="1" applyProtection="1">
      <alignment horizontal="left" vertical="top"/>
      <protection locked="0"/>
    </xf>
    <xf numFmtId="0" fontId="20" fillId="4" borderId="30" xfId="0" applyFont="1" applyFill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14" fontId="11" fillId="0" borderId="17" xfId="0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Alignment="1" applyProtection="1">
      <alignment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176" fontId="11" fillId="0" borderId="24" xfId="0" applyNumberFormat="1" applyFont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textRotation="255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1" fillId="10" borderId="0" xfId="0" applyFont="1" applyFill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182" fontId="11" fillId="0" borderId="119" xfId="0" applyNumberFormat="1" applyFont="1" applyBorder="1" applyAlignment="1" applyProtection="1">
      <alignment vertical="center" shrinkToFit="1"/>
      <protection locked="0"/>
    </xf>
    <xf numFmtId="0" fontId="17" fillId="9" borderId="0" xfId="0" applyFont="1" applyFill="1" applyAlignment="1" applyProtection="1">
      <alignment horizontal="center" vertical="center" wrapText="1" shrinkToFit="1"/>
      <protection locked="0"/>
    </xf>
    <xf numFmtId="0" fontId="17" fillId="9" borderId="0" xfId="0" applyFont="1" applyFill="1" applyAlignment="1" applyProtection="1">
      <alignment horizontal="center" vertical="center" shrinkToFit="1"/>
      <protection locked="0"/>
    </xf>
    <xf numFmtId="0" fontId="18" fillId="8" borderId="0" xfId="0" applyFont="1" applyFill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2" fillId="0" borderId="2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14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14" fontId="22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8" fillId="0" borderId="30" xfId="0" applyFont="1" applyBorder="1" applyAlignment="1" applyProtection="1">
      <alignment vertical="center" shrinkToFit="1"/>
      <protection locked="0"/>
    </xf>
    <xf numFmtId="14" fontId="12" fillId="4" borderId="0" xfId="0" applyNumberFormat="1" applyFont="1" applyFill="1" applyAlignment="1" applyProtection="1">
      <alignment horizontal="center" vertical="center" shrinkToFit="1"/>
      <protection locked="0"/>
    </xf>
    <xf numFmtId="0" fontId="20" fillId="4" borderId="0" xfId="0" applyFont="1" applyFill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center"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center" vertical="center" wrapText="1" shrinkToFit="1"/>
      <protection locked="0"/>
    </xf>
    <xf numFmtId="0" fontId="11" fillId="4" borderId="113" xfId="0" applyFont="1" applyFill="1" applyBorder="1" applyAlignment="1" applyProtection="1">
      <alignment vertical="center" shrinkToFit="1"/>
      <protection locked="0"/>
    </xf>
    <xf numFmtId="0" fontId="11" fillId="4" borderId="111" xfId="0" applyFont="1" applyFill="1" applyBorder="1" applyAlignment="1" applyProtection="1">
      <alignment vertical="center" shrinkToFit="1"/>
      <protection locked="0"/>
    </xf>
    <xf numFmtId="0" fontId="11" fillId="4" borderId="72" xfId="0" applyFont="1" applyFill="1" applyBorder="1" applyAlignment="1" applyProtection="1">
      <alignment vertical="center" shrinkToFit="1"/>
      <protection locked="0"/>
    </xf>
    <xf numFmtId="0" fontId="11" fillId="4" borderId="73" xfId="0" applyFont="1" applyFill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wrapText="1" shrinkToFit="1"/>
      <protection locked="0"/>
    </xf>
    <xf numFmtId="0" fontId="27" fillId="0" borderId="18" xfId="0" applyFont="1" applyBorder="1" applyAlignment="1" applyProtection="1">
      <alignment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>
      <alignment horizontal="center" vertical="center" shrinkToFit="1"/>
    </xf>
    <xf numFmtId="0" fontId="13" fillId="0" borderId="122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40" xfId="0" applyFont="1" applyBorder="1" applyAlignment="1">
      <alignment textRotation="255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21" fillId="0" borderId="47" xfId="0" applyFont="1" applyBorder="1" applyAlignment="1">
      <alignment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3" fillId="0" borderId="97" xfId="0" applyFont="1" applyBorder="1" applyAlignment="1">
      <alignment horizontal="center" vertical="center" shrinkToFit="1"/>
    </xf>
    <xf numFmtId="0" fontId="13" fillId="0" borderId="54" xfId="0" applyFont="1" applyBorder="1" applyAlignment="1">
      <alignment textRotation="255" shrinkToFit="1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21" fillId="4" borderId="20" xfId="0" applyFont="1" applyFill="1" applyBorder="1" applyAlignment="1" applyProtection="1">
      <alignment horizontal="left" vertical="top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13" fillId="0" borderId="128" xfId="0" applyFont="1" applyBorder="1" applyAlignment="1" applyProtection="1">
      <alignment horizontal="center" vertical="center" textRotation="255" shrinkToFit="1"/>
      <protection locked="0"/>
    </xf>
    <xf numFmtId="0" fontId="13" fillId="0" borderId="129" xfId="0" applyFont="1" applyBorder="1" applyAlignment="1" applyProtection="1">
      <alignment horizontal="center" vertical="center" textRotation="255" shrinkToFit="1"/>
      <protection locked="0"/>
    </xf>
    <xf numFmtId="178" fontId="13" fillId="0" borderId="85" xfId="2" applyNumberFormat="1" applyFont="1" applyBorder="1" applyAlignment="1" applyProtection="1">
      <alignment horizontal="center" vertical="center" shrinkToFit="1"/>
    </xf>
    <xf numFmtId="178" fontId="13" fillId="0" borderId="86" xfId="2" applyNumberFormat="1" applyFont="1" applyBorder="1" applyAlignment="1" applyProtection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58" xfId="0" applyFont="1" applyBorder="1" applyAlignment="1" applyProtection="1">
      <alignment horizontal="center" vertical="center" textRotation="255" shrinkToFit="1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07" xfId="0" applyFont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23" xfId="0" applyFont="1" applyFill="1" applyBorder="1" applyAlignment="1" applyProtection="1">
      <alignment horizontal="center" vertical="center" shrinkToFit="1"/>
      <protection locked="0"/>
    </xf>
    <xf numFmtId="0" fontId="21" fillId="4" borderId="24" xfId="0" applyFont="1" applyFill="1" applyBorder="1" applyAlignment="1" applyProtection="1">
      <alignment horizontal="center" vertical="center" shrinkToFit="1"/>
      <protection locked="0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102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center" vertical="center" wrapText="1" shrinkToFit="1"/>
    </xf>
    <xf numFmtId="0" fontId="26" fillId="0" borderId="105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0" fontId="13" fillId="0" borderId="4" xfId="0" applyFont="1" applyBorder="1" applyAlignment="1" applyProtection="1">
      <alignment horizontal="center" vertical="center" textRotation="255" shrinkToFit="1"/>
      <protection locked="0"/>
    </xf>
    <xf numFmtId="0" fontId="13" fillId="0" borderId="6" xfId="0" applyFont="1" applyBorder="1" applyAlignment="1" applyProtection="1">
      <alignment horizontal="center" vertical="center" textRotation="255" shrinkToFit="1"/>
      <protection locked="0"/>
    </xf>
    <xf numFmtId="0" fontId="13" fillId="0" borderId="7" xfId="0" applyFont="1" applyBorder="1" applyAlignment="1" applyProtection="1">
      <alignment horizontal="center" vertical="center" textRotation="255" shrinkToFit="1"/>
      <protection locked="0"/>
    </xf>
    <xf numFmtId="0" fontId="13" fillId="0" borderId="87" xfId="0" applyFont="1" applyBorder="1" applyAlignment="1">
      <alignment horizontal="center" vertical="center" textRotation="255" shrinkToFit="1"/>
    </xf>
    <xf numFmtId="0" fontId="13" fillId="0" borderId="77" xfId="0" applyFont="1" applyBorder="1" applyAlignment="1">
      <alignment horizontal="center" vertical="center" textRotation="255" shrinkToFit="1"/>
    </xf>
    <xf numFmtId="0" fontId="13" fillId="0" borderId="92" xfId="0" applyFont="1" applyBorder="1" applyAlignment="1">
      <alignment horizontal="center" vertical="center" textRotation="255" shrinkToFit="1"/>
    </xf>
    <xf numFmtId="0" fontId="13" fillId="0" borderId="78" xfId="0" applyFont="1" applyBorder="1" applyAlignment="1">
      <alignment horizontal="center" vertical="center" textRotation="255" shrinkToFit="1"/>
    </xf>
    <xf numFmtId="0" fontId="13" fillId="0" borderId="75" xfId="0" applyFont="1" applyBorder="1" applyAlignment="1">
      <alignment horizontal="center" vertical="center" textRotation="255" shrinkToFit="1"/>
    </xf>
    <xf numFmtId="0" fontId="13" fillId="0" borderId="76" xfId="0" applyFont="1" applyBorder="1" applyAlignment="1">
      <alignment horizontal="center" vertical="center" textRotation="255" shrinkToFit="1"/>
    </xf>
    <xf numFmtId="0" fontId="13" fillId="0" borderId="88" xfId="0" applyFont="1" applyBorder="1" applyAlignment="1">
      <alignment horizontal="center" vertical="center" textRotation="255" shrinkToFit="1"/>
    </xf>
    <xf numFmtId="0" fontId="13" fillId="0" borderId="90" xfId="0" applyFont="1" applyBorder="1" applyAlignment="1">
      <alignment horizontal="center" vertical="center" textRotation="255" shrinkToFit="1"/>
    </xf>
    <xf numFmtId="0" fontId="13" fillId="0" borderId="89" xfId="0" applyFont="1" applyBorder="1" applyAlignment="1">
      <alignment horizontal="center" vertical="center" textRotation="255" shrinkToFit="1"/>
    </xf>
    <xf numFmtId="0" fontId="13" fillId="0" borderId="91" xfId="0" applyFont="1" applyBorder="1" applyAlignment="1">
      <alignment horizontal="center" vertical="center" textRotation="255" shrinkToFit="1"/>
    </xf>
    <xf numFmtId="0" fontId="26" fillId="0" borderId="57" xfId="0" applyFont="1" applyBorder="1" applyAlignment="1" applyProtection="1">
      <alignment horizontal="center" vertical="center" textRotation="255" shrinkToFit="1"/>
      <protection locked="0"/>
    </xf>
    <xf numFmtId="0" fontId="26" fillId="0" borderId="58" xfId="0" applyFont="1" applyBorder="1" applyAlignment="1" applyProtection="1">
      <alignment horizontal="center" vertical="center" textRotation="255" shrinkToFit="1"/>
      <protection locked="0"/>
    </xf>
    <xf numFmtId="178" fontId="13" fillId="0" borderId="123" xfId="2" applyNumberFormat="1" applyFont="1" applyBorder="1" applyAlignment="1" applyProtection="1">
      <alignment horizontal="center" vertical="center" shrinkToFit="1"/>
    </xf>
    <xf numFmtId="14" fontId="11" fillId="0" borderId="22" xfId="0" applyNumberFormat="1" applyFont="1" applyBorder="1" applyAlignment="1" applyProtection="1">
      <alignment horizontal="center" vertical="center" shrinkToFit="1"/>
      <protection locked="0"/>
    </xf>
    <xf numFmtId="14" fontId="11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120" xfId="0" applyFont="1" applyBorder="1" applyAlignment="1">
      <alignment horizontal="center" vertical="center" textRotation="255" shrinkToFit="1"/>
    </xf>
    <xf numFmtId="0" fontId="13" fillId="0" borderId="121" xfId="0" applyFont="1" applyBorder="1" applyAlignment="1">
      <alignment horizontal="center" vertical="center" textRotation="255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11" borderId="1" xfId="0" applyFont="1" applyFill="1" applyBorder="1" applyAlignment="1">
      <alignment horizontal="center" vertical="center" shrinkToFit="1"/>
    </xf>
    <xf numFmtId="0" fontId="15" fillId="11" borderId="22" xfId="0" applyFont="1" applyFill="1" applyBorder="1" applyAlignment="1">
      <alignment horizontal="center" vertical="center" shrinkToFit="1"/>
    </xf>
    <xf numFmtId="0" fontId="15" fillId="11" borderId="23" xfId="0" applyFont="1" applyFill="1" applyBorder="1" applyAlignment="1">
      <alignment horizontal="center" vertical="center" shrinkToFit="1"/>
    </xf>
    <xf numFmtId="0" fontId="26" fillId="0" borderId="50" xfId="0" applyFont="1" applyBorder="1" applyAlignment="1" applyProtection="1">
      <alignment horizontal="center" vertical="center" wrapText="1" shrinkToFit="1"/>
      <protection locked="0"/>
    </xf>
    <xf numFmtId="0" fontId="26" fillId="0" borderId="15" xfId="0" applyFont="1" applyBorder="1" applyAlignment="1" applyProtection="1">
      <alignment horizontal="center" vertical="center" wrapText="1" shrinkToFit="1"/>
      <protection locked="0"/>
    </xf>
    <xf numFmtId="0" fontId="26" fillId="0" borderId="51" xfId="0" applyFont="1" applyBorder="1" applyAlignment="1" applyProtection="1">
      <alignment horizontal="center" vertical="center" wrapText="1" shrinkToFit="1"/>
      <protection locked="0"/>
    </xf>
    <xf numFmtId="0" fontId="26" fillId="0" borderId="33" xfId="0" applyFont="1" applyBorder="1" applyAlignment="1" applyProtection="1">
      <alignment horizontal="center" vertical="center" wrapText="1" shrinkToFit="1"/>
      <protection locked="0"/>
    </xf>
    <xf numFmtId="0" fontId="26" fillId="0" borderId="30" xfId="0" applyFont="1" applyBorder="1" applyAlignment="1" applyProtection="1">
      <alignment horizontal="center" vertical="center" wrapText="1" shrinkToFit="1"/>
      <protection locked="0"/>
    </xf>
    <xf numFmtId="0" fontId="26" fillId="0" borderId="28" xfId="0" applyFont="1" applyBorder="1" applyAlignment="1" applyProtection="1">
      <alignment horizontal="center" vertical="center" wrapText="1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20" fillId="11" borderId="1" xfId="0" applyFont="1" applyFill="1" applyBorder="1" applyAlignment="1" applyProtection="1">
      <alignment horizontal="center" vertical="center" shrinkToFit="1"/>
      <protection locked="0"/>
    </xf>
    <xf numFmtId="178" fontId="14" fillId="11" borderId="1" xfId="2" applyNumberFormat="1" applyFont="1" applyFill="1" applyBorder="1" applyAlignment="1" applyProtection="1">
      <alignment horizontal="center" vertical="center" shrinkToFit="1"/>
    </xf>
    <xf numFmtId="178" fontId="15" fillId="11" borderId="22" xfId="2" applyNumberFormat="1" applyFont="1" applyFill="1" applyBorder="1" applyAlignment="1" applyProtection="1">
      <alignment horizontal="center" vertical="center" shrinkToFit="1"/>
    </xf>
    <xf numFmtId="178" fontId="15" fillId="11" borderId="23" xfId="2" applyNumberFormat="1" applyFont="1" applyFill="1" applyBorder="1" applyAlignment="1" applyProtection="1">
      <alignment horizontal="center" vertical="center" shrinkToFit="1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21" fillId="4" borderId="19" xfId="0" applyFont="1" applyFill="1" applyBorder="1" applyAlignment="1" applyProtection="1">
      <alignment horizontal="center" vertical="center"/>
      <protection locked="0"/>
    </xf>
    <xf numFmtId="0" fontId="13" fillId="12" borderId="50" xfId="0" applyFont="1" applyFill="1" applyBorder="1" applyAlignment="1" applyProtection="1">
      <alignment horizontal="center" vertical="center" shrinkToFit="1"/>
      <protection locked="0"/>
    </xf>
    <xf numFmtId="0" fontId="13" fillId="12" borderId="15" xfId="0" applyFont="1" applyFill="1" applyBorder="1" applyAlignment="1" applyProtection="1">
      <alignment horizontal="center" vertical="center" shrinkToFit="1"/>
      <protection locked="0"/>
    </xf>
    <xf numFmtId="0" fontId="13" fillId="12" borderId="105" xfId="0" applyFont="1" applyFill="1" applyBorder="1" applyAlignment="1" applyProtection="1">
      <alignment horizontal="center" vertical="center" shrinkToFit="1"/>
      <protection locked="0"/>
    </xf>
    <xf numFmtId="0" fontId="13" fillId="12" borderId="20" xfId="0" applyFont="1" applyFill="1" applyBorder="1" applyAlignment="1" applyProtection="1">
      <alignment horizontal="center" vertical="center" shrinkToFit="1"/>
      <protection locked="0"/>
    </xf>
    <xf numFmtId="0" fontId="26" fillId="12" borderId="50" xfId="0" applyFont="1" applyFill="1" applyBorder="1" applyAlignment="1" applyProtection="1">
      <alignment horizontal="center" vertical="center" shrinkToFit="1"/>
      <protection locked="0"/>
    </xf>
    <xf numFmtId="0" fontId="16" fillId="12" borderId="15" xfId="0" applyFont="1" applyFill="1" applyBorder="1" applyAlignment="1" applyProtection="1">
      <alignment horizontal="center" vertical="center" shrinkToFit="1"/>
      <protection locked="0"/>
    </xf>
    <xf numFmtId="0" fontId="16" fillId="12" borderId="51" xfId="0" applyFont="1" applyFill="1" applyBorder="1" applyAlignment="1" applyProtection="1">
      <alignment horizontal="center" vertical="center" shrinkToFit="1"/>
      <protection locked="0"/>
    </xf>
    <xf numFmtId="0" fontId="16" fillId="12" borderId="105" xfId="0" applyFont="1" applyFill="1" applyBorder="1" applyAlignment="1" applyProtection="1">
      <alignment horizontal="center" vertical="center" shrinkToFit="1"/>
      <protection locked="0"/>
    </xf>
    <xf numFmtId="0" fontId="16" fillId="12" borderId="20" xfId="0" applyFont="1" applyFill="1" applyBorder="1" applyAlignment="1" applyProtection="1">
      <alignment horizontal="center" vertical="center" shrinkToFit="1"/>
      <protection locked="0"/>
    </xf>
    <xf numFmtId="0" fontId="16" fillId="12" borderId="102" xfId="0" applyFont="1" applyFill="1" applyBorder="1" applyAlignment="1" applyProtection="1">
      <alignment horizontal="center" vertical="center" shrinkToFit="1"/>
      <protection locked="0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13" fillId="11" borderId="1" xfId="0" applyFont="1" applyFill="1" applyBorder="1" applyAlignment="1" applyProtection="1">
      <alignment horizontal="center" vertical="center" shrinkToFit="1"/>
      <protection locked="0"/>
    </xf>
    <xf numFmtId="0" fontId="33" fillId="11" borderId="1" xfId="0" applyFont="1" applyFill="1" applyBorder="1" applyAlignment="1" applyProtection="1">
      <alignment horizontal="center" vertical="center" shrinkToFit="1"/>
      <protection locked="0"/>
    </xf>
    <xf numFmtId="0" fontId="34" fillId="11" borderId="22" xfId="0" applyFont="1" applyFill="1" applyBorder="1" applyAlignment="1" applyProtection="1">
      <alignment horizontal="center" vertical="center" shrinkToFit="1"/>
      <protection locked="0"/>
    </xf>
    <xf numFmtId="0" fontId="34" fillId="11" borderId="23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horizontal="right" vertical="center" shrinkToFit="1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4" fontId="12" fillId="12" borderId="0" xfId="0" applyNumberFormat="1" applyFont="1" applyFill="1" applyAlignment="1" applyProtection="1">
      <alignment horizontal="center" vertical="center" shrinkToFit="1"/>
      <protection locked="0"/>
    </xf>
    <xf numFmtId="0" fontId="18" fillId="12" borderId="124" xfId="0" applyFont="1" applyFill="1" applyBorder="1" applyAlignment="1" applyProtection="1">
      <alignment horizontal="center" vertical="center" shrinkToFit="1"/>
      <protection locked="0"/>
    </xf>
    <xf numFmtId="0" fontId="18" fillId="12" borderId="32" xfId="0" applyFont="1" applyFill="1" applyBorder="1" applyAlignment="1" applyProtection="1">
      <alignment horizontal="center" vertical="center" shrinkToFit="1"/>
      <protection locked="0"/>
    </xf>
    <xf numFmtId="0" fontId="18" fillId="12" borderId="27" xfId="0" applyFont="1" applyFill="1" applyBorder="1" applyAlignment="1" applyProtection="1">
      <alignment horizontal="center" vertical="center" shrinkToFit="1"/>
      <protection locked="0"/>
    </xf>
    <xf numFmtId="0" fontId="18" fillId="12" borderId="125" xfId="0" applyFont="1" applyFill="1" applyBorder="1" applyAlignment="1" applyProtection="1">
      <alignment horizontal="center" vertical="center" shrinkToFit="1"/>
      <protection locked="0"/>
    </xf>
    <xf numFmtId="0" fontId="18" fillId="12" borderId="30" xfId="0" applyFont="1" applyFill="1" applyBorder="1" applyAlignment="1" applyProtection="1">
      <alignment horizontal="center" vertical="center" shrinkToFit="1"/>
      <protection locked="0"/>
    </xf>
    <xf numFmtId="0" fontId="18" fillId="12" borderId="28" xfId="0" applyFont="1" applyFill="1" applyBorder="1" applyAlignment="1" applyProtection="1">
      <alignment horizontal="center" vertical="center" shrinkToFit="1"/>
      <protection locked="0"/>
    </xf>
    <xf numFmtId="0" fontId="32" fillId="4" borderId="26" xfId="0" applyFont="1" applyFill="1" applyBorder="1" applyAlignment="1" applyProtection="1">
      <alignment horizontal="center" vertical="center" shrinkToFit="1"/>
      <protection locked="0"/>
    </xf>
    <xf numFmtId="0" fontId="32" fillId="4" borderId="32" xfId="0" applyFont="1" applyFill="1" applyBorder="1" applyAlignment="1" applyProtection="1">
      <alignment horizontal="center" vertical="center" shrinkToFit="1"/>
      <protection locked="0"/>
    </xf>
    <xf numFmtId="0" fontId="32" fillId="4" borderId="33" xfId="0" applyFont="1" applyFill="1" applyBorder="1" applyAlignment="1" applyProtection="1">
      <alignment horizontal="center" vertical="center" shrinkToFit="1"/>
      <protection locked="0"/>
    </xf>
    <xf numFmtId="0" fontId="32" fillId="4" borderId="30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8" fontId="18" fillId="0" borderId="32" xfId="0" applyNumberFormat="1" applyFont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Border="1" applyAlignment="1" applyProtection="1">
      <alignment horizontal="center" vertical="center" shrinkToFit="1"/>
      <protection locked="0"/>
    </xf>
    <xf numFmtId="178" fontId="18" fillId="0" borderId="30" xfId="0" applyNumberFormat="1" applyFont="1" applyBorder="1" applyAlignment="1" applyProtection="1">
      <alignment horizontal="center" vertical="center" shrinkToFit="1"/>
      <protection locked="0"/>
    </xf>
    <xf numFmtId="178" fontId="18" fillId="0" borderId="28" xfId="0" applyNumberFormat="1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wrapText="1" shrinkToFit="1"/>
      <protection locked="0"/>
    </xf>
    <xf numFmtId="0" fontId="27" fillId="0" borderId="30" xfId="0" applyFont="1" applyBorder="1" applyAlignment="1" applyProtection="1">
      <alignment horizontal="center" vertical="center" wrapText="1" shrinkToFit="1"/>
      <protection locked="0"/>
    </xf>
    <xf numFmtId="0" fontId="27" fillId="0" borderId="109" xfId="0" applyFont="1" applyBorder="1" applyAlignment="1" applyProtection="1">
      <alignment horizontal="center" vertical="center" wrapText="1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109" xfId="0" applyFont="1" applyBorder="1" applyAlignment="1" applyProtection="1">
      <alignment horizontal="center" vertical="center" shrinkToFit="1"/>
      <protection locked="0"/>
    </xf>
    <xf numFmtId="0" fontId="27" fillId="0" borderId="118" xfId="0" applyFont="1" applyBorder="1" applyAlignment="1" applyProtection="1">
      <alignment horizontal="center" vertical="center" shrinkToFit="1"/>
      <protection locked="0"/>
    </xf>
    <xf numFmtId="0" fontId="27" fillId="0" borderId="30" xfId="0" applyFont="1" applyBorder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wrapText="1" shrinkToFit="1"/>
      <protection locked="0"/>
    </xf>
    <xf numFmtId="0" fontId="27" fillId="0" borderId="32" xfId="0" applyFont="1" applyBorder="1" applyAlignment="1" applyProtection="1">
      <alignment horizontal="center" wrapText="1" shrinkToFit="1"/>
      <protection locked="0"/>
    </xf>
    <xf numFmtId="0" fontId="27" fillId="0" borderId="110" xfId="0" applyFont="1" applyBorder="1" applyAlignment="1" applyProtection="1">
      <alignment horizontal="center" wrapText="1" shrinkToFit="1"/>
      <protection locked="0"/>
    </xf>
    <xf numFmtId="178" fontId="18" fillId="0" borderId="117" xfId="2" applyNumberFormat="1" applyFont="1" applyFill="1" applyBorder="1" applyAlignment="1" applyProtection="1">
      <alignment horizontal="center" shrinkToFit="1"/>
      <protection locked="0"/>
    </xf>
    <xf numFmtId="178" fontId="18" fillId="0" borderId="32" xfId="2" applyNumberFormat="1" applyFont="1" applyFill="1" applyBorder="1" applyAlignment="1" applyProtection="1">
      <alignment horizontal="center" shrinkToFit="1"/>
      <protection locked="0"/>
    </xf>
    <xf numFmtId="178" fontId="18" fillId="0" borderId="110" xfId="2" applyNumberFormat="1" applyFont="1" applyFill="1" applyBorder="1" applyAlignment="1" applyProtection="1">
      <alignment horizontal="center" shrinkToFit="1"/>
      <protection locked="0"/>
    </xf>
    <xf numFmtId="178" fontId="18" fillId="0" borderId="17" xfId="2" applyNumberFormat="1" applyFont="1" applyFill="1" applyBorder="1" applyAlignment="1" applyProtection="1">
      <alignment horizontal="center" shrinkToFit="1"/>
      <protection locked="0"/>
    </xf>
    <xf numFmtId="178" fontId="18" fillId="0" borderId="0" xfId="2" applyNumberFormat="1" applyFont="1" applyFill="1" applyBorder="1" applyAlignment="1" applyProtection="1">
      <alignment horizontal="center" shrinkToFit="1"/>
      <protection locked="0"/>
    </xf>
    <xf numFmtId="178" fontId="18" fillId="0" borderId="18" xfId="2" applyNumberFormat="1" applyFont="1" applyFill="1" applyBorder="1" applyAlignment="1" applyProtection="1">
      <alignment horizontal="center" shrinkToFit="1"/>
      <protection locked="0"/>
    </xf>
    <xf numFmtId="178" fontId="27" fillId="0" borderId="117" xfId="2" applyNumberFormat="1" applyFont="1" applyFill="1" applyBorder="1" applyAlignment="1" applyProtection="1">
      <alignment horizontal="center" shrinkToFit="1"/>
      <protection locked="0"/>
    </xf>
    <xf numFmtId="178" fontId="27" fillId="0" borderId="32" xfId="2" applyNumberFormat="1" applyFont="1" applyFill="1" applyBorder="1" applyAlignment="1" applyProtection="1">
      <alignment horizontal="center" shrinkToFit="1"/>
      <protection locked="0"/>
    </xf>
    <xf numFmtId="178" fontId="27" fillId="0" borderId="27" xfId="2" applyNumberFormat="1" applyFont="1" applyFill="1" applyBorder="1" applyAlignment="1" applyProtection="1">
      <alignment horizontal="center" shrinkToFit="1"/>
      <protection locked="0"/>
    </xf>
    <xf numFmtId="178" fontId="27" fillId="0" borderId="17" xfId="2" applyNumberFormat="1" applyFont="1" applyFill="1" applyBorder="1" applyAlignment="1" applyProtection="1">
      <alignment horizontal="center" shrinkToFit="1"/>
      <protection locked="0"/>
    </xf>
    <xf numFmtId="178" fontId="27" fillId="0" borderId="0" xfId="2" applyNumberFormat="1" applyFont="1" applyFill="1" applyBorder="1" applyAlignment="1" applyProtection="1">
      <alignment horizontal="center" shrinkToFit="1"/>
      <protection locked="0"/>
    </xf>
    <xf numFmtId="178" fontId="27" fillId="0" borderId="29" xfId="2" applyNumberFormat="1" applyFont="1" applyFill="1" applyBorder="1" applyAlignment="1" applyProtection="1">
      <alignment horizontal="center" shrinkToFit="1"/>
      <protection locked="0"/>
    </xf>
    <xf numFmtId="176" fontId="31" fillId="0" borderId="30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wrapText="1" shrinkToFit="1"/>
      <protection locked="0"/>
    </xf>
    <xf numFmtId="0" fontId="21" fillId="0" borderId="54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178" fontId="18" fillId="0" borderId="117" xfId="0" applyNumberFormat="1" applyFont="1" applyBorder="1" applyAlignment="1" applyProtection="1">
      <alignment horizontal="center" vertical="center" shrinkToFit="1"/>
      <protection locked="0"/>
    </xf>
    <xf numFmtId="178" fontId="18" fillId="0" borderId="110" xfId="0" applyNumberFormat="1" applyFont="1" applyBorder="1" applyAlignment="1" applyProtection="1">
      <alignment horizontal="center" vertical="center" shrinkToFit="1"/>
      <protection locked="0"/>
    </xf>
    <xf numFmtId="178" fontId="18" fillId="0" borderId="118" xfId="0" applyNumberFormat="1" applyFont="1" applyBorder="1" applyAlignment="1" applyProtection="1">
      <alignment horizontal="center" vertical="center" shrinkToFit="1"/>
      <protection locked="0"/>
    </xf>
    <xf numFmtId="178" fontId="18" fillId="0" borderId="109" xfId="0" applyNumberFormat="1" applyFont="1" applyBorder="1" applyAlignment="1" applyProtection="1">
      <alignment horizontal="center" vertical="center" shrinkToFit="1"/>
      <protection locked="0"/>
    </xf>
    <xf numFmtId="0" fontId="23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181" fontId="24" fillId="0" borderId="115" xfId="0" applyNumberFormat="1" applyFont="1" applyBorder="1" applyAlignment="1" applyProtection="1">
      <alignment horizontal="center" vertical="center" shrinkToFit="1"/>
      <protection locked="0"/>
    </xf>
    <xf numFmtId="181" fontId="24" fillId="0" borderId="60" xfId="0" applyNumberFormat="1" applyFont="1" applyBorder="1" applyAlignment="1" applyProtection="1">
      <alignment horizontal="center" vertical="center" shrinkToFit="1"/>
      <protection locked="0"/>
    </xf>
    <xf numFmtId="181" fontId="24" fillId="0" borderId="61" xfId="0" applyNumberFormat="1" applyFont="1" applyBorder="1" applyAlignment="1" applyProtection="1">
      <alignment horizontal="center" vertical="center" shrinkToFit="1"/>
      <protection locked="0"/>
    </xf>
    <xf numFmtId="181" fontId="27" fillId="0" borderId="115" xfId="0" applyNumberFormat="1" applyFont="1" applyBorder="1" applyAlignment="1" applyProtection="1">
      <alignment horizontal="center" vertical="center" shrinkToFit="1"/>
      <protection locked="0"/>
    </xf>
    <xf numFmtId="181" fontId="27" fillId="0" borderId="60" xfId="0" applyNumberFormat="1" applyFont="1" applyBorder="1" applyAlignment="1" applyProtection="1">
      <alignment horizontal="center" vertical="center" shrinkToFit="1"/>
      <protection locked="0"/>
    </xf>
    <xf numFmtId="181" fontId="27" fillId="0" borderId="104" xfId="0" applyNumberFormat="1" applyFont="1" applyBorder="1" applyAlignment="1" applyProtection="1">
      <alignment horizontal="center" vertical="center" shrinkToFit="1"/>
      <protection locked="0"/>
    </xf>
    <xf numFmtId="0" fontId="24" fillId="0" borderId="69" xfId="0" applyFont="1" applyBorder="1" applyAlignment="1" applyProtection="1">
      <alignment horizontal="center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73" xfId="0" applyFont="1" applyBorder="1" applyAlignment="1" applyProtection="1">
      <alignment horizontal="center" vertical="center" shrinkToFit="1"/>
      <protection locked="0"/>
    </xf>
    <xf numFmtId="0" fontId="27" fillId="0" borderId="116" xfId="0" applyFont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1" xfId="0" applyFont="1" applyFill="1" applyBorder="1" applyAlignment="1" applyProtection="1">
      <alignment horizontal="center" vertical="center" shrinkToFit="1"/>
      <protection locked="0"/>
    </xf>
    <xf numFmtId="0" fontId="13" fillId="4" borderId="73" xfId="0" applyFont="1" applyFill="1" applyBorder="1" applyAlignment="1" applyProtection="1">
      <alignment horizontal="right" vertical="center" shrinkToFit="1"/>
      <protection locked="0"/>
    </xf>
    <xf numFmtId="0" fontId="13" fillId="4" borderId="70" xfId="0" applyFont="1" applyFill="1" applyBorder="1" applyAlignment="1" applyProtection="1">
      <alignment horizontal="right" vertical="center" shrinkToFit="1"/>
      <protection locked="0"/>
    </xf>
    <xf numFmtId="0" fontId="13" fillId="4" borderId="111" xfId="0" applyFont="1" applyFill="1" applyBorder="1" applyAlignment="1" applyProtection="1">
      <alignment horizontal="right" vertical="center" shrinkToFit="1"/>
      <protection locked="0"/>
    </xf>
    <xf numFmtId="0" fontId="13" fillId="4" borderId="112" xfId="0" applyFont="1" applyFill="1" applyBorder="1" applyAlignment="1" applyProtection="1">
      <alignment horizontal="right" vertical="center" shrinkToFit="1"/>
      <protection locked="0"/>
    </xf>
    <xf numFmtId="0" fontId="24" fillId="0" borderId="114" xfId="0" applyFont="1" applyBorder="1" applyAlignment="1" applyProtection="1">
      <alignment horizontal="center" vertical="center" shrinkToFit="1"/>
      <protection locked="0"/>
    </xf>
    <xf numFmtId="0" fontId="24" fillId="0" borderId="111" xfId="0" applyFont="1" applyBorder="1" applyAlignment="1" applyProtection="1">
      <alignment horizontal="center" vertical="center" shrinkToFit="1"/>
      <protection locked="0"/>
    </xf>
    <xf numFmtId="0" fontId="24" fillId="0" borderId="112" xfId="0" applyFont="1" applyBorder="1" applyAlignment="1" applyProtection="1">
      <alignment horizontal="center" vertical="center" shrinkToFit="1"/>
      <protection locked="0"/>
    </xf>
    <xf numFmtId="0" fontId="27" fillId="0" borderId="114" xfId="0" applyFont="1" applyBorder="1" applyAlignment="1" applyProtection="1">
      <alignment horizontal="center" vertical="center" shrinkToFit="1"/>
      <protection locked="0"/>
    </xf>
    <xf numFmtId="0" fontId="27" fillId="0" borderId="111" xfId="0" applyFont="1" applyBorder="1" applyAlignment="1" applyProtection="1">
      <alignment horizontal="center" vertical="center" shrinkToFit="1"/>
      <protection locked="0"/>
    </xf>
    <xf numFmtId="0" fontId="27" fillId="0" borderId="103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4" fillId="0" borderId="65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textRotation="255" shrinkToFit="1"/>
      <protection locked="0"/>
    </xf>
    <xf numFmtId="0" fontId="13" fillId="0" borderId="44" xfId="0" applyFont="1" applyBorder="1" applyAlignment="1" applyProtection="1">
      <alignment horizontal="center" vertical="center" textRotation="255" shrinkToFit="1"/>
      <protection locked="0"/>
    </xf>
    <xf numFmtId="0" fontId="13" fillId="0" borderId="49" xfId="0" applyFont="1" applyBorder="1" applyAlignment="1" applyProtection="1">
      <alignment horizontal="center" vertical="center" textRotation="255" shrinkToFit="1"/>
      <protection locked="0"/>
    </xf>
    <xf numFmtId="178" fontId="13" fillId="0" borderId="81" xfId="2" applyNumberFormat="1" applyFont="1" applyBorder="1" applyAlignment="1" applyProtection="1">
      <alignment horizontal="center" vertical="center" shrinkToFit="1"/>
    </xf>
    <xf numFmtId="178" fontId="13" fillId="0" borderId="82" xfId="2" applyNumberFormat="1" applyFont="1" applyBorder="1" applyAlignment="1" applyProtection="1">
      <alignment horizontal="center" vertical="center" shrinkToFit="1"/>
    </xf>
    <xf numFmtId="178" fontId="13" fillId="0" borderId="96" xfId="2" applyNumberFormat="1" applyFont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56" xfId="0" applyFont="1" applyBorder="1" applyAlignment="1" applyProtection="1">
      <alignment horizontal="center" vertical="center" textRotation="255" shrinkToFit="1"/>
      <protection locked="0"/>
    </xf>
    <xf numFmtId="178" fontId="13" fillId="0" borderId="98" xfId="2" applyNumberFormat="1" applyFont="1" applyBorder="1" applyAlignment="1" applyProtection="1">
      <alignment horizontal="center" vertical="center" shrinkToFit="1"/>
    </xf>
    <xf numFmtId="178" fontId="13" fillId="0" borderId="47" xfId="0" applyNumberFormat="1" applyFont="1" applyBorder="1" applyAlignment="1">
      <alignment horizontal="center" vertical="center" shrinkToFit="1"/>
    </xf>
    <xf numFmtId="178" fontId="13" fillId="0" borderId="44" xfId="0" applyNumberFormat="1" applyFont="1" applyBorder="1" applyAlignment="1">
      <alignment horizontal="center" vertical="center" shrinkToFit="1"/>
    </xf>
    <xf numFmtId="178" fontId="13" fillId="0" borderId="45" xfId="0" applyNumberFormat="1" applyFont="1" applyBorder="1" applyAlignment="1">
      <alignment horizontal="center" vertical="center" shrinkToFit="1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textRotation="255" shrinkToFit="1"/>
      <protection locked="0"/>
    </xf>
    <xf numFmtId="0" fontId="11" fillId="0" borderId="24" xfId="0" applyFont="1" applyBorder="1" applyAlignment="1" applyProtection="1">
      <alignment horizontal="center" vertical="center" textRotation="255" shrinkToFit="1"/>
      <protection locked="0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21" fillId="0" borderId="44" xfId="0" applyFont="1" applyBorder="1" applyAlignment="1">
      <alignment horizontal="center" vertical="center" textRotation="255" shrinkToFit="1"/>
    </xf>
    <xf numFmtId="0" fontId="13" fillId="0" borderId="9" xfId="0" applyFont="1" applyBorder="1" applyAlignment="1" applyProtection="1">
      <alignment horizontal="center" vertical="center" textRotation="255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20" fillId="4" borderId="14" xfId="0" applyFont="1" applyFill="1" applyBorder="1" applyAlignment="1" applyProtection="1">
      <alignment horizontal="center" vertical="center" shrinkToFit="1"/>
      <protection locked="0"/>
    </xf>
    <xf numFmtId="0" fontId="20" fillId="4" borderId="17" xfId="0" applyFont="1" applyFill="1" applyBorder="1" applyAlignment="1" applyProtection="1">
      <alignment horizontal="center" vertical="center" shrinkToFit="1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105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102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7" xfId="0" applyFont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 shrinkToFit="1"/>
      <protection locked="0"/>
    </xf>
    <xf numFmtId="0" fontId="20" fillId="4" borderId="23" xfId="0" applyFont="1" applyFill="1" applyBorder="1" applyAlignment="1" applyProtection="1">
      <alignment horizontal="center" vertical="center" shrinkToFit="1"/>
      <protection locked="0"/>
    </xf>
    <xf numFmtId="0" fontId="20" fillId="4" borderId="24" xfId="0" applyFont="1" applyFill="1" applyBorder="1" applyAlignment="1" applyProtection="1">
      <alignment horizontal="center" vertical="center" shrinkToFit="1"/>
      <protection locked="0"/>
    </xf>
    <xf numFmtId="178" fontId="27" fillId="12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3" xfId="0" applyFont="1" applyFill="1" applyBorder="1" applyAlignment="1" applyProtection="1">
      <alignment horizontal="center" vertical="center" shrinkToFit="1"/>
      <protection locked="0"/>
    </xf>
    <xf numFmtId="0" fontId="27" fillId="12" borderId="45" xfId="0" applyFont="1" applyFill="1" applyBorder="1" applyAlignment="1" applyProtection="1">
      <alignment horizontal="center" vertical="center" shrinkToFit="1"/>
      <protection locked="0"/>
    </xf>
    <xf numFmtId="0" fontId="27" fillId="12" borderId="6" xfId="0" applyFont="1" applyFill="1" applyBorder="1" applyAlignment="1" applyProtection="1">
      <alignment horizontal="center" vertical="center" shrinkToFit="1"/>
      <protection locked="0"/>
    </xf>
    <xf numFmtId="0" fontId="27" fillId="12" borderId="1" xfId="0" applyFont="1" applyFill="1" applyBorder="1" applyAlignment="1" applyProtection="1">
      <alignment horizontal="center" vertical="center" shrinkToFit="1"/>
      <protection locked="0"/>
    </xf>
    <xf numFmtId="0" fontId="27" fillId="12" borderId="106" xfId="0" applyFont="1" applyFill="1" applyBorder="1" applyAlignment="1" applyProtection="1">
      <alignment horizontal="center" vertical="center" shrinkToFit="1"/>
      <protection locked="0"/>
    </xf>
    <xf numFmtId="178" fontId="27" fillId="12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24" xfId="0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06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06" xfId="0" applyFont="1" applyBorder="1" applyAlignment="1" applyProtection="1">
      <alignment horizontal="center" vertical="center" shrinkToFit="1"/>
      <protection locked="0"/>
    </xf>
    <xf numFmtId="0" fontId="20" fillId="4" borderId="19" xfId="0" applyFont="1" applyFill="1" applyBorder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178" fontId="18" fillId="0" borderId="6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178" fontId="18" fillId="0" borderId="106" xfId="0" applyNumberFormat="1" applyFont="1" applyBorder="1" applyAlignment="1">
      <alignment horizontal="center" vertical="center" shrinkToFit="1"/>
    </xf>
    <xf numFmtId="178" fontId="18" fillId="0" borderId="7" xfId="0" applyNumberFormat="1" applyFont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07" xfId="0" applyNumberFormat="1" applyFont="1" applyBorder="1" applyAlignment="1">
      <alignment horizontal="center" vertical="center" shrinkToFit="1"/>
    </xf>
    <xf numFmtId="178" fontId="27" fillId="0" borderId="24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178" fontId="27" fillId="0" borderId="106" xfId="0" applyNumberFormat="1" applyFont="1" applyBorder="1" applyAlignment="1">
      <alignment horizontal="center" vertical="center" shrinkToFit="1"/>
    </xf>
    <xf numFmtId="178" fontId="27" fillId="0" borderId="48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07" xfId="0" applyNumberFormat="1" applyFont="1" applyBorder="1" applyAlignment="1">
      <alignment horizontal="center" vertical="center" shrinkToFit="1"/>
    </xf>
    <xf numFmtId="0" fontId="18" fillId="12" borderId="127" xfId="0" applyFont="1" applyFill="1" applyBorder="1" applyAlignment="1" applyProtection="1">
      <alignment horizontal="center" vertical="center" shrinkToFit="1"/>
      <protection locked="0"/>
    </xf>
    <xf numFmtId="0" fontId="18" fillId="12" borderId="0" xfId="0" applyFont="1" applyFill="1" applyAlignment="1" applyProtection="1">
      <alignment horizontal="center" vertical="center" shrinkToFit="1"/>
      <protection locked="0"/>
    </xf>
    <xf numFmtId="0" fontId="18" fillId="12" borderId="29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55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107" xfId="0" applyFont="1" applyBorder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354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8"/>
      <color rgb="FFFF5050"/>
      <color rgb="FFFF9F9F"/>
      <color rgb="FF820000"/>
      <color rgb="FFFFF2CC"/>
      <color rgb="FF4472C4"/>
      <color rgb="FFFF0000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6119"/>
          <a:ext cx="7859485" cy="61422381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0984" y="3151392"/>
          <a:ext cx="5550695" cy="61387287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4976013"/>
          <a:ext cx="17081262" cy="13681262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1842368-7EFE-4A2A-B95E-C3417406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63" y="7663963"/>
          <a:ext cx="8024921" cy="4119281"/>
        </a:xfrm>
        <a:prstGeom prst="rect">
          <a:avLst/>
        </a:prstGeom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5BAD7B-7BD6-418E-8559-4F4EA0B14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283"/>
        <a:stretch/>
      </xdr:blipFill>
      <xdr:spPr>
        <a:xfrm>
          <a:off x="271095" y="688731"/>
          <a:ext cx="7678222" cy="6601558"/>
        </a:xfrm>
        <a:prstGeom prst="rect">
          <a:avLst/>
        </a:prstGeom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97127" y="3331917"/>
          <a:ext cx="6104836" cy="32870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803525" y="4859813"/>
          <a:ext cx="6120418" cy="8991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9542" y="4450748"/>
          <a:ext cx="182522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6919676" y="4847724"/>
          <a:ext cx="333977" cy="12116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003979" y="4781255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6858000" y="4476750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19346" y="4221611"/>
          <a:ext cx="153557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75428" y="1130412"/>
          <a:ext cx="910204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883945" y="1145890"/>
          <a:ext cx="1091036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7411342"/>
          <a:ext cx="7932191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922995" y="9646213"/>
          <a:ext cx="3542861" cy="249918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801691" y="10924220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H="1" flipV="1">
          <a:off x="3443654" y="9913327"/>
          <a:ext cx="410867" cy="10781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847991" y="10032151"/>
          <a:ext cx="5914759" cy="172756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372037-0B38-4006-9FAC-F3255BB4AD0F}"/>
            </a:ext>
          </a:extLst>
        </xdr:cNvPr>
        <xdr:cNvSpPr/>
      </xdr:nvSpPr>
      <xdr:spPr>
        <a:xfrm>
          <a:off x="5838663" y="1641230"/>
          <a:ext cx="682299" cy="1845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A5ED63-DF4B-4B8A-B7DE-E4C9E63B29B4}"/>
            </a:ext>
          </a:extLst>
        </xdr:cNvPr>
        <xdr:cNvSpPr/>
      </xdr:nvSpPr>
      <xdr:spPr>
        <a:xfrm>
          <a:off x="4960327" y="1721827"/>
          <a:ext cx="879232" cy="30177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D825E4-4FBC-45CC-9A43-D4AB61002225}"/>
            </a:ext>
          </a:extLst>
        </xdr:cNvPr>
        <xdr:cNvSpPr/>
      </xdr:nvSpPr>
      <xdr:spPr>
        <a:xfrm>
          <a:off x="6928832" y="1145066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1B71E9-C7D6-4F91-A790-57E3B4645F2D}"/>
            </a:ext>
          </a:extLst>
        </xdr:cNvPr>
        <xdr:cNvSpPr/>
      </xdr:nvSpPr>
      <xdr:spPr>
        <a:xfrm>
          <a:off x="6936160" y="1613989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6E04F1-B281-4DBD-824A-64C5335E845C}"/>
            </a:ext>
          </a:extLst>
        </xdr:cNvPr>
        <xdr:cNvSpPr/>
      </xdr:nvSpPr>
      <xdr:spPr>
        <a:xfrm>
          <a:off x="7231672" y="2439865"/>
          <a:ext cx="175847" cy="120894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FFE8F4A-0CE0-4559-8669-2FF382519560}"/>
            </a:ext>
          </a:extLst>
        </xdr:cNvPr>
        <xdr:cNvSpPr txBox="1"/>
      </xdr:nvSpPr>
      <xdr:spPr>
        <a:xfrm>
          <a:off x="6499519" y="453498"/>
          <a:ext cx="1713963" cy="249886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79217DB-73F3-4792-BC54-A797D7CC1A0F}"/>
            </a:ext>
          </a:extLst>
        </xdr:cNvPr>
        <xdr:cNvCxnSpPr/>
      </xdr:nvCxnSpPr>
      <xdr:spPr>
        <a:xfrm flipV="1">
          <a:off x="7106442" y="703385"/>
          <a:ext cx="673" cy="38290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DAA7D88-4BCB-458A-BC5A-13F9474CC8A6}"/>
            </a:ext>
          </a:extLst>
        </xdr:cNvPr>
        <xdr:cNvSpPr/>
      </xdr:nvSpPr>
      <xdr:spPr>
        <a:xfrm>
          <a:off x="7056340" y="1061857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7E2149E-2D4E-454D-B9B7-4EB254AEA166}"/>
            </a:ext>
          </a:extLst>
        </xdr:cNvPr>
        <xdr:cNvSpPr txBox="1"/>
      </xdr:nvSpPr>
      <xdr:spPr>
        <a:xfrm>
          <a:off x="4974981" y="614690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24C2DB7-89BD-4BBF-901E-812F353EC349}"/>
            </a:ext>
          </a:extLst>
        </xdr:cNvPr>
        <xdr:cNvSpPr/>
      </xdr:nvSpPr>
      <xdr:spPr>
        <a:xfrm>
          <a:off x="6851187" y="150880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A1FD572C-10DC-4CE3-93DD-6D274DB4D164}"/>
            </a:ext>
          </a:extLst>
        </xdr:cNvPr>
        <xdr:cNvCxnSpPr/>
      </xdr:nvCxnSpPr>
      <xdr:spPr>
        <a:xfrm flipH="1" flipV="1">
          <a:off x="6469673" y="1091712"/>
          <a:ext cx="409636" cy="44152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556394A-846C-4AE5-99D9-4C72076809D2}"/>
            </a:ext>
          </a:extLst>
        </xdr:cNvPr>
        <xdr:cNvCxnSpPr/>
      </xdr:nvCxnSpPr>
      <xdr:spPr>
        <a:xfrm flipH="1" flipV="1">
          <a:off x="6462347" y="1099038"/>
          <a:ext cx="703384" cy="129686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34FE9A31-7398-47F5-B3C2-1BB929040C65}"/>
            </a:ext>
          </a:extLst>
        </xdr:cNvPr>
        <xdr:cNvSpPr/>
      </xdr:nvSpPr>
      <xdr:spPr>
        <a:xfrm>
          <a:off x="7129610" y="2358723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EB5A593-4DAB-4CFE-9530-F73D704E51F9}"/>
            </a:ext>
          </a:extLst>
        </xdr:cNvPr>
        <xdr:cNvSpPr/>
      </xdr:nvSpPr>
      <xdr:spPr>
        <a:xfrm>
          <a:off x="1705232" y="7964366"/>
          <a:ext cx="859191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92747020-4D76-4FD1-B789-E0874AAA0905}"/>
            </a:ext>
          </a:extLst>
        </xdr:cNvPr>
        <xdr:cNvSpPr/>
      </xdr:nvSpPr>
      <xdr:spPr>
        <a:xfrm>
          <a:off x="3808058" y="7964366"/>
          <a:ext cx="1071673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F36AACE-1B36-464E-B444-0A7BBD123662}"/>
            </a:ext>
          </a:extLst>
        </xdr:cNvPr>
        <xdr:cNvSpPr/>
      </xdr:nvSpPr>
      <xdr:spPr>
        <a:xfrm>
          <a:off x="4445502" y="8396654"/>
          <a:ext cx="851864" cy="39565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B1E100CB-0E94-49A2-B328-C3B3C29CE103}"/>
            </a:ext>
          </a:extLst>
        </xdr:cNvPr>
        <xdr:cNvSpPr/>
      </xdr:nvSpPr>
      <xdr:spPr>
        <a:xfrm>
          <a:off x="6775464" y="8198828"/>
          <a:ext cx="1291478" cy="20515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2A61BA5-52C3-4C4F-BCA2-27D2E66D7262}"/>
            </a:ext>
          </a:extLst>
        </xdr:cNvPr>
        <xdr:cNvSpPr/>
      </xdr:nvSpPr>
      <xdr:spPr>
        <a:xfrm>
          <a:off x="6769182" y="8579826"/>
          <a:ext cx="1297760" cy="205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DFCB-A33C-482E-8D30-29CC30131232}"/>
            </a:ext>
          </a:extLst>
        </xdr:cNvPr>
        <xdr:cNvSpPr/>
      </xdr:nvSpPr>
      <xdr:spPr>
        <a:xfrm>
          <a:off x="5508951" y="8206154"/>
          <a:ext cx="858145" cy="1831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41259D4-77DD-48E9-BFFB-D552FC5D5B5C}"/>
            </a:ext>
          </a:extLst>
        </xdr:cNvPr>
        <xdr:cNvSpPr/>
      </xdr:nvSpPr>
      <xdr:spPr>
        <a:xfrm>
          <a:off x="6769182" y="10037883"/>
          <a:ext cx="425856" cy="1729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4C25CA51-31FE-4AB2-B25E-334E1B440B78}"/>
            </a:ext>
          </a:extLst>
        </xdr:cNvPr>
        <xdr:cNvSpPr/>
      </xdr:nvSpPr>
      <xdr:spPr>
        <a:xfrm>
          <a:off x="7217019" y="10924441"/>
          <a:ext cx="205154" cy="84992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BD2396-9B47-4BBA-A2B1-33E364A2DA43}"/>
            </a:ext>
          </a:extLst>
        </xdr:cNvPr>
        <xdr:cNvSpPr/>
      </xdr:nvSpPr>
      <xdr:spPr>
        <a:xfrm>
          <a:off x="7201470" y="10037883"/>
          <a:ext cx="206049" cy="8645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560F362-582E-4D12-991A-627B3EE6B70F}"/>
            </a:ext>
          </a:extLst>
        </xdr:cNvPr>
        <xdr:cNvSpPr txBox="1"/>
      </xdr:nvSpPr>
      <xdr:spPr>
        <a:xfrm>
          <a:off x="5312020" y="7472691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C99BA626-1E8D-48F1-AC97-77CB7F807AA7}"/>
            </a:ext>
          </a:extLst>
        </xdr:cNvPr>
        <xdr:cNvSpPr/>
      </xdr:nvSpPr>
      <xdr:spPr>
        <a:xfrm>
          <a:off x="7232187" y="813234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83E5CF-845B-4840-A489-BCD4B16B8ACA}"/>
            </a:ext>
          </a:extLst>
        </xdr:cNvPr>
        <xdr:cNvCxnSpPr>
          <a:stCxn id="83" idx="1"/>
        </xdr:cNvCxnSpPr>
      </xdr:nvCxnSpPr>
      <xdr:spPr>
        <a:xfrm flipH="1" flipV="1">
          <a:off x="6806712" y="7949713"/>
          <a:ext cx="443448" cy="200013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4713343-1256-4268-BE6C-9A195C16F8DA}"/>
            </a:ext>
          </a:extLst>
        </xdr:cNvPr>
        <xdr:cNvCxnSpPr/>
      </xdr:nvCxnSpPr>
      <xdr:spPr>
        <a:xfrm flipH="1" flipV="1">
          <a:off x="6799385" y="7957038"/>
          <a:ext cx="410308" cy="290879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43194691-FF5E-4993-8EAB-455F4F2B2366}"/>
            </a:ext>
          </a:extLst>
        </xdr:cNvPr>
        <xdr:cNvSpPr/>
      </xdr:nvSpPr>
      <xdr:spPr>
        <a:xfrm>
          <a:off x="7180899" y="10865282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8026063" y="2234635"/>
          <a:ext cx="0" cy="5996361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8026063" y="2644934"/>
          <a:ext cx="0" cy="59553316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274047" y="62198250"/>
          <a:ext cx="17046836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24AC93-B9E1-4179-AD6E-4392DDBB12DF}"/>
            </a:ext>
          </a:extLst>
        </xdr:cNvPr>
        <xdr:cNvGrpSpPr/>
      </xdr:nvGrpSpPr>
      <xdr:grpSpPr>
        <a:xfrm>
          <a:off x="19471821" y="1788215"/>
          <a:ext cx="0" cy="132801370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77CE7F-05B9-468E-8680-80EF210E84AF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4F7CD5-275D-462B-8BD2-6DDAAC8C0274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344297-E1BA-4ADA-AC3E-196B07A3F8FA}"/>
            </a:ext>
          </a:extLst>
        </xdr:cNvPr>
        <xdr:cNvGrpSpPr/>
      </xdr:nvGrpSpPr>
      <xdr:grpSpPr>
        <a:xfrm>
          <a:off x="19471821" y="2531179"/>
          <a:ext cx="0" cy="132300095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94B4559-A7A6-4AC0-8A3B-581622256A5E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4E4C88-104F-4DF5-A2D4-CF919C78BB44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8780A24-FB01-4EEA-8C0E-97ADD0D84383}"/>
            </a:ext>
          </a:extLst>
        </xdr:cNvPr>
        <xdr:cNvGrpSpPr/>
      </xdr:nvGrpSpPr>
      <xdr:grpSpPr>
        <a:xfrm>
          <a:off x="207917" y="137717893"/>
          <a:ext cx="18342916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F8C105-3EBF-4125-B606-B764E9C0EB5F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68E3B99-0B6E-4B84-A503-3B24E1375D2B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4.4" outlineLevelRow="1" x14ac:dyDescent="0.45"/>
  <cols>
    <col min="1" max="1" width="6.69921875" style="20" customWidth="1"/>
    <col min="2" max="2" width="7.19921875" style="28" customWidth="1"/>
    <col min="3" max="3" width="6.59765625" style="28" customWidth="1"/>
    <col min="4" max="30" width="6.59765625" style="20" customWidth="1"/>
    <col min="31" max="35" width="4.8984375" style="20" customWidth="1"/>
    <col min="36" max="36" width="4.69921875" style="20" customWidth="1"/>
    <col min="37" max="16384" width="9" style="20"/>
  </cols>
  <sheetData>
    <row r="1" spans="1:43" ht="39.75" customHeight="1" x14ac:dyDescent="0.45">
      <c r="A1" s="328" t="s">
        <v>106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78"/>
    </row>
    <row r="2" spans="1:43" ht="28.5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329">
        <v>45209</v>
      </c>
      <c r="AD2" s="329"/>
      <c r="AE2" s="329"/>
      <c r="AF2" s="329"/>
      <c r="AG2" s="329"/>
      <c r="AH2" s="329"/>
      <c r="AI2" s="329"/>
      <c r="AJ2" s="79"/>
    </row>
    <row r="3" spans="1:43" ht="34.5" customHeight="1" x14ac:dyDescent="0.45">
      <c r="A3" s="21"/>
      <c r="B3" s="21"/>
      <c r="C3" s="21"/>
      <c r="D3" s="259" t="s">
        <v>102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80"/>
    </row>
    <row r="4" spans="1:43" ht="9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255" t="s">
        <v>90</v>
      </c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7"/>
    </row>
    <row r="6" spans="1:43" ht="19.5" customHeight="1" x14ac:dyDescent="0.45">
      <c r="B6" s="234" t="s">
        <v>98</v>
      </c>
      <c r="C6" s="234"/>
      <c r="D6" s="234"/>
      <c r="E6" s="234"/>
      <c r="F6" s="235" t="s">
        <v>97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X6" s="252" t="s">
        <v>91</v>
      </c>
      <c r="Y6" s="253"/>
      <c r="Z6" s="253"/>
      <c r="AA6" s="254"/>
      <c r="AB6" s="252" t="s">
        <v>92</v>
      </c>
      <c r="AC6" s="253"/>
      <c r="AD6" s="253"/>
      <c r="AE6" s="253"/>
      <c r="AF6" s="253"/>
      <c r="AG6" s="253"/>
      <c r="AH6" s="253"/>
      <c r="AI6" s="253"/>
      <c r="AJ6" s="254"/>
    </row>
    <row r="7" spans="1:43" ht="19.5" customHeight="1" x14ac:dyDescent="0.45">
      <c r="B7" s="234"/>
      <c r="C7" s="234"/>
      <c r="D7" s="234"/>
      <c r="E7" s="234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87"/>
      <c r="X7" s="258" t="s">
        <v>87</v>
      </c>
      <c r="Y7" s="241" t="s">
        <v>15</v>
      </c>
      <c r="Z7" s="244" t="s">
        <v>61</v>
      </c>
      <c r="AA7" s="245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5">
      <c r="B8" s="234" t="s">
        <v>21</v>
      </c>
      <c r="C8" s="234"/>
      <c r="D8" s="234"/>
      <c r="E8" s="234"/>
      <c r="F8" s="236">
        <v>45204</v>
      </c>
      <c r="G8" s="236"/>
      <c r="H8" s="236"/>
      <c r="I8" s="236"/>
      <c r="J8" s="234" t="s">
        <v>16</v>
      </c>
      <c r="K8" s="236">
        <v>45555</v>
      </c>
      <c r="L8" s="236"/>
      <c r="M8" s="236"/>
      <c r="N8" s="236"/>
      <c r="O8" s="93"/>
      <c r="P8" s="93"/>
      <c r="Q8" s="21"/>
      <c r="R8" s="21"/>
      <c r="S8" s="21"/>
      <c r="T8" s="21"/>
      <c r="U8" s="21"/>
      <c r="V8" s="21"/>
      <c r="W8" s="87"/>
      <c r="X8" s="239"/>
      <c r="Y8" s="242"/>
      <c r="Z8" s="246"/>
      <c r="AA8" s="247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35">
      <c r="A9" s="23"/>
      <c r="B9" s="234"/>
      <c r="C9" s="234"/>
      <c r="D9" s="234"/>
      <c r="E9" s="234"/>
      <c r="F9" s="236"/>
      <c r="G9" s="236"/>
      <c r="H9" s="236"/>
      <c r="I9" s="236"/>
      <c r="J9" s="234"/>
      <c r="K9" s="236"/>
      <c r="L9" s="236"/>
      <c r="M9" s="236"/>
      <c r="N9" s="236"/>
      <c r="O9" s="21"/>
      <c r="P9" s="21"/>
      <c r="Q9" s="21"/>
      <c r="R9" s="21"/>
      <c r="S9" s="21"/>
      <c r="T9" s="21"/>
      <c r="U9" s="21"/>
      <c r="V9" s="21"/>
      <c r="W9" s="84"/>
      <c r="X9" s="239" t="s">
        <v>19</v>
      </c>
      <c r="Y9" s="242" t="s">
        <v>15</v>
      </c>
      <c r="Z9" s="246" t="s">
        <v>19</v>
      </c>
      <c r="AA9" s="247"/>
      <c r="AB9" s="250" t="s">
        <v>89</v>
      </c>
      <c r="AC9" s="242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5">
      <c r="A10" s="234" t="s">
        <v>17</v>
      </c>
      <c r="B10" s="237" t="s">
        <v>85</v>
      </c>
      <c r="C10" s="237"/>
      <c r="D10" s="237"/>
      <c r="E10" s="237"/>
      <c r="F10" s="237"/>
      <c r="G10" s="238">
        <v>45260</v>
      </c>
      <c r="H10" s="238"/>
      <c r="I10" s="238"/>
      <c r="J10" s="238"/>
      <c r="K10" s="234" t="s">
        <v>20</v>
      </c>
      <c r="L10" s="237" t="s">
        <v>86</v>
      </c>
      <c r="M10" s="237"/>
      <c r="N10" s="237"/>
      <c r="O10" s="237"/>
      <c r="P10" s="237"/>
      <c r="Q10" s="238">
        <v>45533</v>
      </c>
      <c r="R10" s="238"/>
      <c r="S10" s="238"/>
      <c r="T10" s="238"/>
      <c r="U10" s="238"/>
      <c r="V10" s="234" t="s">
        <v>18</v>
      </c>
      <c r="W10" s="84"/>
      <c r="X10" s="240"/>
      <c r="Y10" s="243"/>
      <c r="Z10" s="248"/>
      <c r="AA10" s="249"/>
      <c r="AB10" s="251"/>
      <c r="AC10" s="243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5">
      <c r="A11" s="234"/>
      <c r="B11" s="237"/>
      <c r="C11" s="237"/>
      <c r="D11" s="237"/>
      <c r="E11" s="237"/>
      <c r="F11" s="237"/>
      <c r="G11" s="238"/>
      <c r="H11" s="238"/>
      <c r="I11" s="238"/>
      <c r="J11" s="238"/>
      <c r="K11" s="234"/>
      <c r="L11" s="237"/>
      <c r="M11" s="237"/>
      <c r="N11" s="237"/>
      <c r="O11" s="237"/>
      <c r="P11" s="237"/>
      <c r="Q11" s="238"/>
      <c r="R11" s="238"/>
      <c r="S11" s="238"/>
      <c r="T11" s="238"/>
      <c r="U11" s="238"/>
      <c r="V11" s="234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IFERROR(VLOOKUP(G10,DAY!$A$2:$E$548,4,0),0)</f>
        <v>0</v>
      </c>
    </row>
    <row r="12" spans="1:43" ht="2.25" customHeight="1" thickBot="1" x14ac:dyDescent="0.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5">
      <c r="A13" s="332"/>
      <c r="B13" s="333"/>
      <c r="C13" s="330" t="s">
        <v>7</v>
      </c>
      <c r="D13" s="330"/>
      <c r="E13" s="330"/>
      <c r="F13" s="330"/>
      <c r="G13" s="330"/>
      <c r="H13" s="330"/>
      <c r="I13" s="330"/>
      <c r="J13" s="330" t="s">
        <v>8</v>
      </c>
      <c r="K13" s="330"/>
      <c r="L13" s="330"/>
      <c r="M13" s="330"/>
      <c r="N13" s="330"/>
      <c r="O13" s="330"/>
      <c r="P13" s="330"/>
      <c r="Q13" s="330" t="s">
        <v>9</v>
      </c>
      <c r="R13" s="330"/>
      <c r="S13" s="330"/>
      <c r="T13" s="330"/>
      <c r="U13" s="330"/>
      <c r="V13" s="330"/>
      <c r="W13" s="330"/>
      <c r="X13" s="330" t="s">
        <v>10</v>
      </c>
      <c r="Y13" s="330"/>
      <c r="Z13" s="330"/>
      <c r="AA13" s="330"/>
      <c r="AB13" s="330"/>
      <c r="AC13" s="330"/>
      <c r="AD13" s="331"/>
      <c r="AE13" s="338" t="s">
        <v>4</v>
      </c>
      <c r="AF13" s="339"/>
      <c r="AG13" s="340"/>
      <c r="AH13" s="344" t="s">
        <v>5</v>
      </c>
      <c r="AI13" s="345"/>
      <c r="AJ13" s="346"/>
    </row>
    <row r="14" spans="1:43" ht="29.25" customHeight="1" thickBot="1" x14ac:dyDescent="0.5">
      <c r="A14" s="334"/>
      <c r="B14" s="335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341"/>
      <c r="AF14" s="342"/>
      <c r="AG14" s="343"/>
      <c r="AH14" s="347"/>
      <c r="AI14" s="348"/>
      <c r="AJ14" s="349"/>
      <c r="AM14" s="336">
        <f>Q10+1</f>
        <v>45534</v>
      </c>
      <c r="AN14" s="337"/>
      <c r="AO14" s="24"/>
      <c r="AP14" s="25"/>
    </row>
    <row r="15" spans="1:43" ht="27.75" customHeight="1" thickBot="1" x14ac:dyDescent="0.5">
      <c r="A15" s="271" t="s">
        <v>62</v>
      </c>
      <c r="B15" s="29" t="s">
        <v>0</v>
      </c>
      <c r="C15" s="29">
        <f>IFERROR(VLOOKUP(C159,DAY!$A$2:$E$548,2,0),0)</f>
        <v>0</v>
      </c>
      <c r="D15" s="29">
        <f>IFERROR(VLOOKUP(D159,DAY!$A$2:$E$548,2,0),0)</f>
        <v>0</v>
      </c>
      <c r="E15" s="29">
        <f>IFERROR(VLOOKUP(E159,DAY!$A$2:$E$548,2,0),0)</f>
        <v>0</v>
      </c>
      <c r="F15" s="29">
        <f>IFERROR(VLOOKUP(F159,DAY!$A$2:$E$548,2,0),0)</f>
        <v>0</v>
      </c>
      <c r="G15" s="29">
        <f>IFERROR(VLOOKUP(G159,DAY!$A$2:$E$548,2,0),0)</f>
        <v>0</v>
      </c>
      <c r="H15" s="29">
        <f>IFERROR(VLOOKUP(H159,DAY!$A$2:$E$548,2,0),0)</f>
        <v>0</v>
      </c>
      <c r="I15" s="29">
        <f>IFERROR(VLOOKUP(I159,DAY!$A$2:$E$548,2,0),0)</f>
        <v>0</v>
      </c>
      <c r="J15" s="29">
        <f>IFERROR(VLOOKUP(J159,DAY!$A$2:$E$548,2,0),0)</f>
        <v>0</v>
      </c>
      <c r="K15" s="29">
        <f>IFERROR(VLOOKUP(K159,DAY!$A$2:$E$548,2,0),0)</f>
        <v>0</v>
      </c>
      <c r="L15" s="29">
        <f>IFERROR(VLOOKUP(L159,DAY!$A$2:$E$548,2,0),0)</f>
        <v>0</v>
      </c>
      <c r="M15" s="29">
        <f>IFERROR(VLOOKUP(M159,DAY!$A$2:$E$548,2,0),0)</f>
        <v>0</v>
      </c>
      <c r="N15" s="29">
        <f>IFERROR(VLOOKUP(N159,DAY!$A$2:$E$548,2,0),0)</f>
        <v>0</v>
      </c>
      <c r="O15" s="29">
        <f>IFERROR(VLOOKUP(O159,DAY!$A$2:$E$548,2,0),0)</f>
        <v>0</v>
      </c>
      <c r="P15" s="29">
        <f>IFERROR(VLOOKUP(P159,DAY!$A$2:$E$548,2,0),0)</f>
        <v>0</v>
      </c>
      <c r="Q15" s="29">
        <f>IFERROR(VLOOKUP(Q159,DAY!$A$2:$E$548,2,0),0)</f>
        <v>0</v>
      </c>
      <c r="R15" s="29">
        <f>IFERROR(VLOOKUP(R159,DAY!$A$2:$E$548,2,0),0)</f>
        <v>0</v>
      </c>
      <c r="S15" s="29">
        <f>IFERROR(VLOOKUP(S159,DAY!$A$2:$E$548,2,0),0)</f>
        <v>0</v>
      </c>
      <c r="T15" s="29">
        <f>IFERROR(VLOOKUP(T159,DAY!$A$2:$E$548,2,0),0)</f>
        <v>0</v>
      </c>
      <c r="U15" s="29">
        <f>IFERROR(VLOOKUP(U159,DAY!$A$2:$E$548,2,0),0)</f>
        <v>0</v>
      </c>
      <c r="V15" s="29">
        <f>IFERROR(VLOOKUP(V159,DAY!$A$2:$E$548,2,0),0)</f>
        <v>0</v>
      </c>
      <c r="W15" s="29">
        <f>IFERROR(VLOOKUP(W159,DAY!$A$2:$E$548,2,0),0)</f>
        <v>0</v>
      </c>
      <c r="X15" s="29">
        <f>IFERROR(VLOOKUP(X159,DAY!$A$2:$E$548,2,0),0)</f>
        <v>0</v>
      </c>
      <c r="Y15" s="29">
        <f>IFERROR(VLOOKUP(Y159,DAY!$A$2:$E$548,2,0),0)</f>
        <v>0</v>
      </c>
      <c r="Z15" s="29">
        <f>IFERROR(VLOOKUP(Z159,DAY!$A$2:$E$548,2,0),0)</f>
        <v>0</v>
      </c>
      <c r="AA15" s="29">
        <f>IFERROR(VLOOKUP(AA159,DAY!$A$2:$E$548,2,0),0)</f>
        <v>0</v>
      </c>
      <c r="AB15" s="29">
        <f>IFERROR(VLOOKUP(AB159,DAY!$A$2:$E$548,2,0),0)</f>
        <v>0</v>
      </c>
      <c r="AC15" s="29">
        <f>IFERROR(VLOOKUP(AC159,DAY!$A$2:$E$548,2,0),0)</f>
        <v>0</v>
      </c>
      <c r="AD15" s="29">
        <f>IFERROR(VLOOKUP(AD159,DAY!$A$2:$E$548,2,0),0)</f>
        <v>0</v>
      </c>
      <c r="AE15" s="320" t="s">
        <v>11</v>
      </c>
      <c r="AF15" s="321" t="s">
        <v>12</v>
      </c>
      <c r="AG15" s="260" t="s">
        <v>84</v>
      </c>
      <c r="AH15" s="271" t="s">
        <v>11</v>
      </c>
      <c r="AI15" s="273" t="s">
        <v>13</v>
      </c>
      <c r="AJ15" s="260" t="s">
        <v>84</v>
      </c>
    </row>
    <row r="16" spans="1:43" ht="27.75" customHeight="1" x14ac:dyDescent="0.45">
      <c r="A16" s="272"/>
      <c r="B16" s="32" t="s">
        <v>1</v>
      </c>
      <c r="C16" s="32">
        <f>IFERROR(VLOOKUP(C159,DAY!$A$2:$E$548,3,0),0)</f>
        <v>0</v>
      </c>
      <c r="D16" s="32">
        <f>IFERROR(VLOOKUP(D159,DAY!$A$2:$E$548,3,0),0)</f>
        <v>0</v>
      </c>
      <c r="E16" s="32">
        <f>IFERROR(VLOOKUP(E159,DAY!$A$2:$E$548,3,0),0)</f>
        <v>0</v>
      </c>
      <c r="F16" s="32">
        <f>IFERROR(VLOOKUP(F159,DAY!$A$2:$E$548,3,0),0)</f>
        <v>0</v>
      </c>
      <c r="G16" s="32">
        <f>IFERROR(VLOOKUP(G159,DAY!$A$2:$E$548,3,0),0)</f>
        <v>0</v>
      </c>
      <c r="H16" s="32">
        <f>IFERROR(VLOOKUP(H159,DAY!$A$2:$E$548,3,0),0)</f>
        <v>0</v>
      </c>
      <c r="I16" s="32">
        <f>IFERROR(VLOOKUP(I159,DAY!$A$2:$E$548,3,0),0)</f>
        <v>0</v>
      </c>
      <c r="J16" s="32">
        <f>IFERROR(VLOOKUP(J159,DAY!$A$2:$E$548,3,0),0)</f>
        <v>0</v>
      </c>
      <c r="K16" s="32">
        <f>IFERROR(VLOOKUP(K159,DAY!$A$2:$E$548,3,0),0)</f>
        <v>0</v>
      </c>
      <c r="L16" s="32">
        <f>IFERROR(VLOOKUP(L159,DAY!$A$2:$E$548,3,0),0)</f>
        <v>0</v>
      </c>
      <c r="M16" s="32">
        <f>IFERROR(VLOOKUP(M159,DAY!$A$2:$E$548,3,0),0)</f>
        <v>0</v>
      </c>
      <c r="N16" s="32">
        <f>IFERROR(VLOOKUP(N159,DAY!$A$2:$E$548,3,0),0)</f>
        <v>0</v>
      </c>
      <c r="O16" s="32">
        <f>IFERROR(VLOOKUP(O159,DAY!$A$2:$E$548,3,0),0)</f>
        <v>0</v>
      </c>
      <c r="P16" s="32">
        <f>IFERROR(VLOOKUP(P159,DAY!$A$2:$E$548,3,0),0)</f>
        <v>0</v>
      </c>
      <c r="Q16" s="32">
        <f>IFERROR(VLOOKUP(Q159,DAY!$A$2:$E$548,3,0),0)</f>
        <v>0</v>
      </c>
      <c r="R16" s="32">
        <f>IFERROR(VLOOKUP(R159,DAY!$A$2:$E$548,3,0),0)</f>
        <v>0</v>
      </c>
      <c r="S16" s="32">
        <f>IFERROR(VLOOKUP(S159,DAY!$A$2:$E$548,3,0),0)</f>
        <v>0</v>
      </c>
      <c r="T16" s="32">
        <f>IFERROR(VLOOKUP(T159,DAY!$A$2:$E$548,3,0),0)</f>
        <v>0</v>
      </c>
      <c r="U16" s="32">
        <f>IFERROR(VLOOKUP(U159,DAY!$A$2:$E$548,3,0),0)</f>
        <v>0</v>
      </c>
      <c r="V16" s="32">
        <f>IFERROR(VLOOKUP(V159,DAY!$A$2:$E$548,3,0),0)</f>
        <v>0</v>
      </c>
      <c r="W16" s="32">
        <f>IFERROR(VLOOKUP(W159,DAY!$A$2:$E$548,3,0),0)</f>
        <v>0</v>
      </c>
      <c r="X16" s="32">
        <f>IFERROR(VLOOKUP(X159,DAY!$A$2:$E$548,3,0),0)</f>
        <v>0</v>
      </c>
      <c r="Y16" s="32">
        <f>IFERROR(VLOOKUP(Y159,DAY!$A$2:$E$548,3,0),0)</f>
        <v>0</v>
      </c>
      <c r="Z16" s="32">
        <f>IFERROR(VLOOKUP(Z159,DAY!$A$2:$E$548,3,0),0)</f>
        <v>0</v>
      </c>
      <c r="AA16" s="32">
        <f>IFERROR(VLOOKUP(AA159,DAY!$A$2:$E$548,3,0),0)</f>
        <v>0</v>
      </c>
      <c r="AB16" s="32">
        <f>IFERROR(VLOOKUP(AB159,DAY!$A$2:$E$548,3,0),0)</f>
        <v>0</v>
      </c>
      <c r="AC16" s="32">
        <f>IFERROR(VLOOKUP(AC159,DAY!$A$2:$E$548,3,0),0)</f>
        <v>0</v>
      </c>
      <c r="AD16" s="33">
        <f>IFERROR(VLOOKUP(AD159,DAY!$A$2:$E$548,3,0),0)</f>
        <v>0</v>
      </c>
      <c r="AE16" s="272"/>
      <c r="AF16" s="322"/>
      <c r="AG16" s="260"/>
      <c r="AH16" s="272"/>
      <c r="AI16" s="274"/>
      <c r="AJ16" s="260"/>
      <c r="AM16" s="30"/>
      <c r="AN16" s="30"/>
      <c r="AQ16" s="31">
        <f>IFERROR(VLOOKUP(AQ160,DAY!$A$2:$E$196,2,0),0)</f>
        <v>0</v>
      </c>
    </row>
    <row r="17" spans="1:52" s="28" customFormat="1" ht="27.75" customHeight="1" x14ac:dyDescent="0.45">
      <c r="A17" s="272"/>
      <c r="B17" s="35" t="s">
        <v>2</v>
      </c>
      <c r="C17" s="35">
        <f>IFERROR(VLOOKUP(C159,DAY!$A$2:$E$548,4,0),0)</f>
        <v>0</v>
      </c>
      <c r="D17" s="35">
        <f>IFERROR(VLOOKUP(D159,DAY!$A$2:$E$548,4,0),0)</f>
        <v>0</v>
      </c>
      <c r="E17" s="35">
        <f>IFERROR(VLOOKUP(E159,DAY!$A$2:$E$548,4,0),0)</f>
        <v>0</v>
      </c>
      <c r="F17" s="35">
        <f>IFERROR(VLOOKUP(F159,DAY!$A$2:$E$548,4,0),0)</f>
        <v>0</v>
      </c>
      <c r="G17" s="35">
        <f>IFERROR(VLOOKUP(G159,DAY!$A$2:$E$548,4,0),0)</f>
        <v>0</v>
      </c>
      <c r="H17" s="35">
        <f>IFERROR(VLOOKUP(H159,DAY!$A$2:$E$548,4,0),0)</f>
        <v>0</v>
      </c>
      <c r="I17" s="35">
        <f>IFERROR(VLOOKUP(I159,DAY!$A$2:$E$548,4,0),0)</f>
        <v>0</v>
      </c>
      <c r="J17" s="35">
        <f>IFERROR(VLOOKUP(J159,DAY!$A$2:$E$548,4,0),0)</f>
        <v>0</v>
      </c>
      <c r="K17" s="35">
        <f>IFERROR(VLOOKUP(K159,DAY!$A$2:$E$548,4,0),0)</f>
        <v>0</v>
      </c>
      <c r="L17" s="35">
        <f>IFERROR(VLOOKUP(L159,DAY!$A$2:$E$548,4,0),0)</f>
        <v>0</v>
      </c>
      <c r="M17" s="35">
        <f>IFERROR(VLOOKUP(M159,DAY!$A$2:$E$548,4,0),0)</f>
        <v>0</v>
      </c>
      <c r="N17" s="35">
        <f>IFERROR(VLOOKUP(N159,DAY!$A$2:$E$548,4,0),0)</f>
        <v>0</v>
      </c>
      <c r="O17" s="35">
        <f>IFERROR(VLOOKUP(O159,DAY!$A$2:$E$548,4,0),0)</f>
        <v>0</v>
      </c>
      <c r="P17" s="35">
        <f>IFERROR(VLOOKUP(P159,DAY!$A$2:$E$548,4,0),0)</f>
        <v>0</v>
      </c>
      <c r="Q17" s="35">
        <f>IFERROR(VLOOKUP(Q159,DAY!$A$2:$E$548,4,0),0)</f>
        <v>0</v>
      </c>
      <c r="R17" s="35">
        <f>IFERROR(VLOOKUP(R159,DAY!$A$2:$E$548,4,0),0)</f>
        <v>0</v>
      </c>
      <c r="S17" s="35">
        <f>IFERROR(VLOOKUP(S159,DAY!$A$2:$E$548,4,0),0)</f>
        <v>0</v>
      </c>
      <c r="T17" s="35">
        <f>IFERROR(VLOOKUP(T159,DAY!$A$2:$E$548,4,0),0)</f>
        <v>0</v>
      </c>
      <c r="U17" s="35">
        <f>IFERROR(VLOOKUP(U159,DAY!$A$2:$E$548,4,0),0)</f>
        <v>0</v>
      </c>
      <c r="V17" s="35">
        <f>IFERROR(VLOOKUP(V159,DAY!$A$2:$E$548,4,0),0)</f>
        <v>0</v>
      </c>
      <c r="W17" s="35">
        <f>IFERROR(VLOOKUP(W159,DAY!$A$2:$E$548,4,0),0)</f>
        <v>0</v>
      </c>
      <c r="X17" s="35">
        <f>IFERROR(VLOOKUP(X159,DAY!$A$2:$E$548,4,0),0)</f>
        <v>0</v>
      </c>
      <c r="Y17" s="35">
        <f>IFERROR(VLOOKUP(Y159,DAY!$A$2:$E$548,4,0),0)</f>
        <v>0</v>
      </c>
      <c r="Z17" s="35">
        <f>IFERROR(VLOOKUP(Z159,DAY!$A$2:$E$548,4,0),0)</f>
        <v>0</v>
      </c>
      <c r="AA17" s="35">
        <f>IFERROR(VLOOKUP(AA159,DAY!$A$2:$E$548,4,0),0)</f>
        <v>0</v>
      </c>
      <c r="AB17" s="35">
        <f>IFERROR(VLOOKUP(AB159,DAY!$A$2:$E$548,4,0),0)</f>
        <v>0</v>
      </c>
      <c r="AC17" s="35">
        <f>IFERROR(VLOOKUP(AC159,DAY!$A$2:$E$548,4,0),0)</f>
        <v>0</v>
      </c>
      <c r="AD17" s="35">
        <f>IFERROR(VLOOKUP(AD159,DAY!$A$2:$E$548,4,0),0)</f>
        <v>0</v>
      </c>
      <c r="AE17" s="272"/>
      <c r="AF17" s="322"/>
      <c r="AG17" s="260"/>
      <c r="AH17" s="272"/>
      <c r="AI17" s="274"/>
      <c r="AJ17" s="260"/>
      <c r="AL17" s="20"/>
      <c r="AM17" s="30"/>
      <c r="AN17" s="30"/>
      <c r="AO17" s="20"/>
      <c r="AP17" s="20"/>
      <c r="AQ17" s="34">
        <f>IFERROR(VLOOKUP(AQ160,DAY!$A$2:$E$196,3,0),0)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5">
      <c r="A18" s="272"/>
      <c r="B18" s="36" t="s">
        <v>3</v>
      </c>
      <c r="C18" s="36">
        <f>IFERROR(VLOOKUP(C159,DAY!$A$2:$E$548,5,0),0)</f>
        <v>0</v>
      </c>
      <c r="D18" s="36">
        <f>IFERROR(VLOOKUP(D159,DAY!$A$2:$E$548,5,0),0)</f>
        <v>0</v>
      </c>
      <c r="E18" s="36">
        <f>IFERROR(VLOOKUP(E159,DAY!$A$2:$E$548,5,0),0)</f>
        <v>0</v>
      </c>
      <c r="F18" s="36">
        <f>IFERROR(VLOOKUP(F159,DAY!$A$2:$E$548,5,0),0)</f>
        <v>0</v>
      </c>
      <c r="G18" s="36">
        <f>IFERROR(VLOOKUP(G159,DAY!$A$2:$E$548,5,0),0)</f>
        <v>0</v>
      </c>
      <c r="H18" s="36">
        <f>IFERROR(VLOOKUP(H159,DAY!$A$2:$E$548,5,0),0)</f>
        <v>0</v>
      </c>
      <c r="I18" s="36">
        <f>IFERROR(VLOOKUP(I159,DAY!$A$2:$E$548,5,0),0)</f>
        <v>0</v>
      </c>
      <c r="J18" s="36">
        <f>IFERROR(VLOOKUP(J159,DAY!$A$2:$E$548,5,0),0)</f>
        <v>0</v>
      </c>
      <c r="K18" s="36">
        <f>IFERROR(VLOOKUP(K159,DAY!$A$2:$E$548,5,0),0)</f>
        <v>0</v>
      </c>
      <c r="L18" s="36">
        <f>IFERROR(VLOOKUP(L159,DAY!$A$2:$E$548,5,0),0)</f>
        <v>0</v>
      </c>
      <c r="M18" s="36">
        <f>IFERROR(VLOOKUP(M159,DAY!$A$2:$E$548,5,0),0)</f>
        <v>0</v>
      </c>
      <c r="N18" s="36">
        <f>IFERROR(VLOOKUP(N159,DAY!$A$2:$E$548,5,0),0)</f>
        <v>0</v>
      </c>
      <c r="O18" s="36">
        <f>IFERROR(VLOOKUP(O159,DAY!$A$2:$E$548,5,0),0)</f>
        <v>0</v>
      </c>
      <c r="P18" s="36">
        <f>IFERROR(VLOOKUP(P159,DAY!$A$2:$E$548,5,0),0)</f>
        <v>0</v>
      </c>
      <c r="Q18" s="36">
        <f>IFERROR(VLOOKUP(Q159,DAY!$A$2:$E$548,5,0),0)</f>
        <v>0</v>
      </c>
      <c r="R18" s="36">
        <f>IFERROR(VLOOKUP(R159,DAY!$A$2:$E$548,5,0),0)</f>
        <v>0</v>
      </c>
      <c r="S18" s="36">
        <f>IFERROR(VLOOKUP(S159,DAY!$A$2:$E$548,5,0),0)</f>
        <v>0</v>
      </c>
      <c r="T18" s="36">
        <f>IFERROR(VLOOKUP(T159,DAY!$A$2:$E$548,5,0),0)</f>
        <v>0</v>
      </c>
      <c r="U18" s="36">
        <f>IFERROR(VLOOKUP(U159,DAY!$A$2:$E$548,5,0),0)</f>
        <v>0</v>
      </c>
      <c r="V18" s="36">
        <f>IFERROR(VLOOKUP(V159,DAY!$A$2:$E$548,5,0),0)</f>
        <v>0</v>
      </c>
      <c r="W18" s="36">
        <f>IFERROR(VLOOKUP(W159,DAY!$A$2:$E$548,5,0),0)</f>
        <v>0</v>
      </c>
      <c r="X18" s="36">
        <f>IFERROR(VLOOKUP(X159,DAY!$A$2:$E$548,5,0),0)</f>
        <v>0</v>
      </c>
      <c r="Y18" s="36">
        <f>IFERROR(VLOOKUP(Y159,DAY!$A$2:$E$548,5,0),0)</f>
        <v>0</v>
      </c>
      <c r="Z18" s="36">
        <f>IFERROR(VLOOKUP(Z159,DAY!$A$2:$E$548,5,0),0)</f>
        <v>0</v>
      </c>
      <c r="AA18" s="36">
        <f>IFERROR(VLOOKUP(AA159,DAY!$A$2:$E$548,5,0),0)</f>
        <v>0</v>
      </c>
      <c r="AB18" s="36">
        <f>IFERROR(VLOOKUP(AB159,DAY!$A$2:$E$548,5,0),0)</f>
        <v>0</v>
      </c>
      <c r="AC18" s="36">
        <f>IFERROR(VLOOKUP(AC159,DAY!$A$2:$E$548,5,0),0)</f>
        <v>0</v>
      </c>
      <c r="AD18" s="36">
        <f>IFERROR(VLOOKUP(AD159,DAY!$A$2:$E$548,5,0),0)</f>
        <v>0</v>
      </c>
      <c r="AE18" s="272"/>
      <c r="AF18" s="322"/>
      <c r="AG18" s="261"/>
      <c r="AH18" s="272"/>
      <c r="AI18" s="274"/>
      <c r="AJ18" s="261"/>
      <c r="AM18" s="30"/>
      <c r="AN18" s="30"/>
      <c r="AQ18" s="34">
        <f>IFERROR(VLOOKUP(AQ160,DAY!$A$2:$E$196,4,0),0)</f>
        <v>0</v>
      </c>
    </row>
    <row r="19" spans="1:52" ht="27.75" customHeight="1" x14ac:dyDescent="0.45">
      <c r="A19" s="272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262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262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IFERROR(VLOOKUP(AQ160,DAY!$A$2:$E$196,5,0),0)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5">
      <c r="A20" s="319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316">
        <f>IFERROR(AM20,0)</f>
        <v>0.32</v>
      </c>
      <c r="AF20" s="317"/>
      <c r="AG20" s="263"/>
      <c r="AH20" s="316">
        <f>IFERROR(AN20,0)</f>
        <v>0.32</v>
      </c>
      <c r="AI20" s="318"/>
      <c r="AJ20" s="263"/>
      <c r="AM20" s="42">
        <f>ROUND(AF19/AE19,3)</f>
        <v>0.32</v>
      </c>
      <c r="AN20" s="43">
        <f>ROUND(AI19/AH19,3)</f>
        <v>0.32</v>
      </c>
      <c r="AQ20" s="39">
        <f>IFERROR(VLOOKUP(AQ160,DAY!$A$2:$E$196,6,0),0)</f>
        <v>0</v>
      </c>
    </row>
    <row r="21" spans="1:52" s="37" customFormat="1" ht="27.75" customHeight="1" thickBot="1" x14ac:dyDescent="0.5">
      <c r="A21" s="271" t="s">
        <v>63</v>
      </c>
      <c r="B21" s="29" t="s">
        <v>0</v>
      </c>
      <c r="C21" s="29">
        <f>IFERROR(VLOOKUP(C160,DAY!$A$2:$E$548,2,0),0)</f>
        <v>0</v>
      </c>
      <c r="D21" s="29">
        <f>IFERROR(VLOOKUP(D160,DAY!$A$2:$E$548,2,0),0)</f>
        <v>0</v>
      </c>
      <c r="E21" s="29">
        <f>IFERROR(VLOOKUP(E160,DAY!$A$2:$E$548,2,0),0)</f>
        <v>0</v>
      </c>
      <c r="F21" s="29">
        <f>IFERROR(VLOOKUP(F160,DAY!$A$2:$E$548,2,0),0)</f>
        <v>0</v>
      </c>
      <c r="G21" s="29">
        <f>IFERROR(VLOOKUP(G160,DAY!$A$2:$E$548,2,0),0)</f>
        <v>0</v>
      </c>
      <c r="H21" s="29">
        <f>IFERROR(VLOOKUP(H160,DAY!$A$2:$E$548,2,0),0)</f>
        <v>0</v>
      </c>
      <c r="I21" s="29">
        <f>IFERROR(VLOOKUP(I160,DAY!$A$2:$E$548,2,0),0)</f>
        <v>0</v>
      </c>
      <c r="J21" s="29">
        <f>IFERROR(VLOOKUP(J160,DAY!$A$2:$E$548,2,0),0)</f>
        <v>0</v>
      </c>
      <c r="K21" s="29">
        <f>IFERROR(VLOOKUP(K160,DAY!$A$2:$E$548,2,0),0)</f>
        <v>0</v>
      </c>
      <c r="L21" s="29">
        <f>IFERROR(VLOOKUP(L160,DAY!$A$2:$E$548,2,0),0)</f>
        <v>0</v>
      </c>
      <c r="M21" s="29">
        <f>IFERROR(VLOOKUP(M160,DAY!$A$2:$E$548,2,0),0)</f>
        <v>0</v>
      </c>
      <c r="N21" s="29">
        <f>IFERROR(VLOOKUP(N160,DAY!$A$2:$E$548,2,0),0)</f>
        <v>0</v>
      </c>
      <c r="O21" s="29">
        <f>IFERROR(VLOOKUP(O160,DAY!$A$2:$E$548,2,0),0)</f>
        <v>0</v>
      </c>
      <c r="P21" s="29">
        <f>IFERROR(VLOOKUP(P160,DAY!$A$2:$E$548,2,0),0)</f>
        <v>0</v>
      </c>
      <c r="Q21" s="29">
        <f>IFERROR(VLOOKUP(Q160,DAY!$A$2:$E$548,2,0),0)</f>
        <v>0</v>
      </c>
      <c r="R21" s="29">
        <f>IFERROR(VLOOKUP(R160,DAY!$A$2:$E$548,2,0),0)</f>
        <v>0</v>
      </c>
      <c r="S21" s="29">
        <f>IFERROR(VLOOKUP(S160,DAY!$A$2:$E$548,2,0),0)</f>
        <v>0</v>
      </c>
      <c r="T21" s="29">
        <f>IFERROR(VLOOKUP(T160,DAY!$A$2:$E$548,2,0),0)</f>
        <v>0</v>
      </c>
      <c r="U21" s="29">
        <f>IFERROR(VLOOKUP(U160,DAY!$A$2:$E$548,2,0),0)</f>
        <v>0</v>
      </c>
      <c r="V21" s="29">
        <f>IFERROR(VLOOKUP(V160,DAY!$A$2:$E$548,2,0),0)</f>
        <v>0</v>
      </c>
      <c r="W21" s="29">
        <f>IFERROR(VLOOKUP(W160,DAY!$A$2:$E$548,2,0),0)</f>
        <v>0</v>
      </c>
      <c r="X21" s="29">
        <f>IFERROR(VLOOKUP(X160,DAY!$A$2:$E$548,2,0),0)</f>
        <v>0</v>
      </c>
      <c r="Y21" s="29">
        <f>IFERROR(VLOOKUP(Y160,DAY!$A$2:$E$548,2,0),0)</f>
        <v>0</v>
      </c>
      <c r="Z21" s="29">
        <f>IFERROR(VLOOKUP(Z160,DAY!$A$2:$E$548,2,0),0)</f>
        <v>0</v>
      </c>
      <c r="AA21" s="29">
        <f>IFERROR(VLOOKUP(AA160,DAY!$A$2:$E$548,2,0),0)</f>
        <v>0</v>
      </c>
      <c r="AB21" s="29">
        <f>IFERROR(VLOOKUP(AB160,DAY!$A$2:$E$548,2,0),0)</f>
        <v>0</v>
      </c>
      <c r="AC21" s="29">
        <f>IFERROR(VLOOKUP(AC160,DAY!$A$2:$E$548,2,0),0)</f>
        <v>0</v>
      </c>
      <c r="AD21" s="29">
        <f>IFERROR(VLOOKUP(AD160,DAY!$A$2:$E$548,2,0),0)</f>
        <v>0</v>
      </c>
      <c r="AE21" s="320" t="s">
        <v>11</v>
      </c>
      <c r="AF21" s="321" t="s">
        <v>12</v>
      </c>
      <c r="AG21" s="260" t="s">
        <v>84</v>
      </c>
      <c r="AH21" s="271" t="s">
        <v>11</v>
      </c>
      <c r="AI21" s="273" t="s">
        <v>13</v>
      </c>
      <c r="AJ21" s="260" t="s">
        <v>84</v>
      </c>
      <c r="AL21" s="20"/>
      <c r="AM21" s="30"/>
      <c r="AN21" s="30"/>
      <c r="AO21" s="20"/>
      <c r="AP21" s="20"/>
      <c r="AQ21" s="41">
        <f>IFERROR(VLOOKUP(AQ160,DAY!$A$2:$E$196,7,0),0)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5">
      <c r="A22" s="272"/>
      <c r="B22" s="32" t="s">
        <v>1</v>
      </c>
      <c r="C22" s="32">
        <f>IFERROR(VLOOKUP(C160,DAY!$A$2:$E$548,3,0),0)</f>
        <v>0</v>
      </c>
      <c r="D22" s="32">
        <f>IFERROR(VLOOKUP(D160,DAY!$A$2:$E$548,3,0),0)</f>
        <v>0</v>
      </c>
      <c r="E22" s="32">
        <f>IFERROR(VLOOKUP(E160,DAY!$A$2:$E$548,3,0),0)</f>
        <v>0</v>
      </c>
      <c r="F22" s="32">
        <f>IFERROR(VLOOKUP(F160,DAY!$A$2:$E$548,3,0),0)</f>
        <v>0</v>
      </c>
      <c r="G22" s="32">
        <f>IFERROR(VLOOKUP(G160,DAY!$A$2:$E$548,3,0),0)</f>
        <v>0</v>
      </c>
      <c r="H22" s="32">
        <f>IFERROR(VLOOKUP(H160,DAY!$A$2:$E$548,3,0),0)</f>
        <v>0</v>
      </c>
      <c r="I22" s="32">
        <f>IFERROR(VLOOKUP(I160,DAY!$A$2:$E$548,3,0),0)</f>
        <v>0</v>
      </c>
      <c r="J22" s="32">
        <f>IFERROR(VLOOKUP(J160,DAY!$A$2:$E$548,3,0),0)</f>
        <v>0</v>
      </c>
      <c r="K22" s="32">
        <f>IFERROR(VLOOKUP(K160,DAY!$A$2:$E$548,3,0),0)</f>
        <v>0</v>
      </c>
      <c r="L22" s="32">
        <f>IFERROR(VLOOKUP(L160,DAY!$A$2:$E$548,3,0),0)</f>
        <v>0</v>
      </c>
      <c r="M22" s="32">
        <f>IFERROR(VLOOKUP(M160,DAY!$A$2:$E$548,3,0),0)</f>
        <v>0</v>
      </c>
      <c r="N22" s="32">
        <f>IFERROR(VLOOKUP(N160,DAY!$A$2:$E$548,3,0),0)</f>
        <v>0</v>
      </c>
      <c r="O22" s="32">
        <f>IFERROR(VLOOKUP(O160,DAY!$A$2:$E$548,3,0),0)</f>
        <v>0</v>
      </c>
      <c r="P22" s="32">
        <f>IFERROR(VLOOKUP(P160,DAY!$A$2:$E$548,3,0),0)</f>
        <v>0</v>
      </c>
      <c r="Q22" s="32">
        <f>IFERROR(VLOOKUP(Q160,DAY!$A$2:$E$548,3,0),0)</f>
        <v>0</v>
      </c>
      <c r="R22" s="32">
        <f>IFERROR(VLOOKUP(R160,DAY!$A$2:$E$548,3,0),0)</f>
        <v>0</v>
      </c>
      <c r="S22" s="32">
        <f>IFERROR(VLOOKUP(S160,DAY!$A$2:$E$548,3,0),0)</f>
        <v>0</v>
      </c>
      <c r="T22" s="32">
        <f>IFERROR(VLOOKUP(T160,DAY!$A$2:$E$548,3,0),0)</f>
        <v>0</v>
      </c>
      <c r="U22" s="32">
        <f>IFERROR(VLOOKUP(U160,DAY!$A$2:$E$548,3,0),0)</f>
        <v>0</v>
      </c>
      <c r="V22" s="32">
        <f>IFERROR(VLOOKUP(V160,DAY!$A$2:$E$548,3,0),0)</f>
        <v>0</v>
      </c>
      <c r="W22" s="32">
        <f>IFERROR(VLOOKUP(W160,DAY!$A$2:$E$548,3,0),0)</f>
        <v>0</v>
      </c>
      <c r="X22" s="32">
        <f>IFERROR(VLOOKUP(X160,DAY!$A$2:$E$548,3,0),0)</f>
        <v>0</v>
      </c>
      <c r="Y22" s="32">
        <f>IFERROR(VLOOKUP(Y160,DAY!$A$2:$E$548,3,0),0)</f>
        <v>0</v>
      </c>
      <c r="Z22" s="32">
        <f>IFERROR(VLOOKUP(Z160,DAY!$A$2:$E$548,3,0),0)</f>
        <v>0</v>
      </c>
      <c r="AA22" s="32">
        <f>IFERROR(VLOOKUP(AA160,DAY!$A$2:$E$548,3,0),0)</f>
        <v>0</v>
      </c>
      <c r="AB22" s="32">
        <f>IFERROR(VLOOKUP(AB160,DAY!$A$2:$E$548,3,0),0)</f>
        <v>0</v>
      </c>
      <c r="AC22" s="32">
        <f>IFERROR(VLOOKUP(AC160,DAY!$A$2:$E$548,3,0),0)</f>
        <v>0</v>
      </c>
      <c r="AD22" s="33">
        <f>IFERROR(VLOOKUP(AD160,DAY!$A$2:$E$548,3,0),0)</f>
        <v>0</v>
      </c>
      <c r="AE22" s="272"/>
      <c r="AF22" s="322"/>
      <c r="AG22" s="260"/>
      <c r="AH22" s="272"/>
      <c r="AI22" s="274"/>
      <c r="AJ22" s="260"/>
      <c r="AM22" s="30"/>
      <c r="AN22" s="30"/>
      <c r="AQ22" s="31">
        <f>IFERROR(VLOOKUP(AQ161,DAY!$A$2:$E$196,2,0),0)</f>
        <v>0</v>
      </c>
    </row>
    <row r="23" spans="1:52" ht="27.75" customHeight="1" x14ac:dyDescent="0.45">
      <c r="A23" s="272"/>
      <c r="B23" s="35" t="s">
        <v>2</v>
      </c>
      <c r="C23" s="35">
        <f>IFERROR(VLOOKUP(C160,DAY!$A$2:$E$548,4,0),0)</f>
        <v>0</v>
      </c>
      <c r="D23" s="35">
        <f>IFERROR(VLOOKUP(D160,DAY!$A$2:$E$548,4,0),0)</f>
        <v>0</v>
      </c>
      <c r="E23" s="35">
        <f>IFERROR(VLOOKUP(E160,DAY!$A$2:$E$548,4,0),0)</f>
        <v>0</v>
      </c>
      <c r="F23" s="35">
        <f>IFERROR(VLOOKUP(F160,DAY!$A$2:$E$548,4,0),0)</f>
        <v>0</v>
      </c>
      <c r="G23" s="35">
        <f>IFERROR(VLOOKUP(G160,DAY!$A$2:$E$548,4,0),0)</f>
        <v>0</v>
      </c>
      <c r="H23" s="35">
        <f>IFERROR(VLOOKUP(H160,DAY!$A$2:$E$548,4,0),0)</f>
        <v>0</v>
      </c>
      <c r="I23" s="35">
        <f>IFERROR(VLOOKUP(I160,DAY!$A$2:$E$548,4,0),0)</f>
        <v>0</v>
      </c>
      <c r="J23" s="35">
        <f>IFERROR(VLOOKUP(J160,DAY!$A$2:$E$548,4,0),0)</f>
        <v>0</v>
      </c>
      <c r="K23" s="35">
        <f>IFERROR(VLOOKUP(K160,DAY!$A$2:$E$548,4,0),0)</f>
        <v>0</v>
      </c>
      <c r="L23" s="35">
        <f>IFERROR(VLOOKUP(L160,DAY!$A$2:$E$548,4,0),0)</f>
        <v>0</v>
      </c>
      <c r="M23" s="35">
        <f>IFERROR(VLOOKUP(M160,DAY!$A$2:$E$548,4,0),0)</f>
        <v>0</v>
      </c>
      <c r="N23" s="35">
        <f>IFERROR(VLOOKUP(N160,DAY!$A$2:$E$548,4,0),0)</f>
        <v>0</v>
      </c>
      <c r="O23" s="35">
        <f>IFERROR(VLOOKUP(O160,DAY!$A$2:$E$548,4,0),0)</f>
        <v>0</v>
      </c>
      <c r="P23" s="35">
        <f>IFERROR(VLOOKUP(P160,DAY!$A$2:$E$548,4,0),0)</f>
        <v>0</v>
      </c>
      <c r="Q23" s="35">
        <f>IFERROR(VLOOKUP(Q160,DAY!$A$2:$E$548,4,0),0)</f>
        <v>0</v>
      </c>
      <c r="R23" s="35">
        <f>IFERROR(VLOOKUP(R160,DAY!$A$2:$E$548,4,0),0)</f>
        <v>0</v>
      </c>
      <c r="S23" s="35">
        <f>IFERROR(VLOOKUP(S160,DAY!$A$2:$E$548,4,0),0)</f>
        <v>0</v>
      </c>
      <c r="T23" s="35">
        <f>IFERROR(VLOOKUP(T160,DAY!$A$2:$E$548,4,0),0)</f>
        <v>0</v>
      </c>
      <c r="U23" s="35">
        <f>IFERROR(VLOOKUP(U160,DAY!$A$2:$E$548,4,0),0)</f>
        <v>0</v>
      </c>
      <c r="V23" s="35">
        <f>IFERROR(VLOOKUP(V160,DAY!$A$2:$E$548,4,0),0)</f>
        <v>0</v>
      </c>
      <c r="W23" s="35">
        <f>IFERROR(VLOOKUP(W160,DAY!$A$2:$E$548,4,0),0)</f>
        <v>0</v>
      </c>
      <c r="X23" s="35">
        <f>IFERROR(VLOOKUP(X160,DAY!$A$2:$E$548,4,0),0)</f>
        <v>0</v>
      </c>
      <c r="Y23" s="35">
        <f>IFERROR(VLOOKUP(Y160,DAY!$A$2:$E$548,4,0),0)</f>
        <v>0</v>
      </c>
      <c r="Z23" s="35">
        <f>IFERROR(VLOOKUP(Z160,DAY!$A$2:$E$548,4,0),0)</f>
        <v>0</v>
      </c>
      <c r="AA23" s="35">
        <f>IFERROR(VLOOKUP(AA160,DAY!$A$2:$E$548,4,0),0)</f>
        <v>0</v>
      </c>
      <c r="AB23" s="35">
        <f>IFERROR(VLOOKUP(AB160,DAY!$A$2:$E$548,4,0),0)</f>
        <v>0</v>
      </c>
      <c r="AC23" s="35">
        <f>IFERROR(VLOOKUP(AC160,DAY!$A$2:$E$548,4,0),0)</f>
        <v>0</v>
      </c>
      <c r="AD23" s="35">
        <f>IFERROR(VLOOKUP(AD160,DAY!$A$2:$E$548,4,0),0)</f>
        <v>0</v>
      </c>
      <c r="AE23" s="272"/>
      <c r="AF23" s="322"/>
      <c r="AG23" s="260"/>
      <c r="AH23" s="272"/>
      <c r="AI23" s="274"/>
      <c r="AJ23" s="260"/>
      <c r="AM23" s="30"/>
      <c r="AN23" s="30"/>
      <c r="AQ23" s="34">
        <f>IFERROR(VLOOKUP(AQ161,DAY!$A$2:$E$196,3,0),0)</f>
        <v>0</v>
      </c>
    </row>
    <row r="24" spans="1:52" ht="88.5" customHeight="1" x14ac:dyDescent="0.45">
      <c r="A24" s="272"/>
      <c r="B24" s="36" t="s">
        <v>3</v>
      </c>
      <c r="C24" s="36">
        <f>IFERROR(VLOOKUP(C160,DAY!$A$2:$E$548,5,0),0)</f>
        <v>0</v>
      </c>
      <c r="D24" s="36">
        <f>IFERROR(VLOOKUP(D160,DAY!$A$2:$E$548,5,0),0)</f>
        <v>0</v>
      </c>
      <c r="E24" s="36">
        <f>IFERROR(VLOOKUP(E160,DAY!$A$2:$E$548,5,0),0)</f>
        <v>0</v>
      </c>
      <c r="F24" s="36">
        <f>IFERROR(VLOOKUP(F160,DAY!$A$2:$E$548,5,0),0)</f>
        <v>0</v>
      </c>
      <c r="G24" s="36">
        <f>IFERROR(VLOOKUP(G160,DAY!$A$2:$E$548,5,0),0)</f>
        <v>0</v>
      </c>
      <c r="H24" s="36">
        <f>IFERROR(VLOOKUP(H160,DAY!$A$2:$E$548,5,0),0)</f>
        <v>0</v>
      </c>
      <c r="I24" s="36">
        <f>IFERROR(VLOOKUP(I160,DAY!$A$2:$E$548,5,0),0)</f>
        <v>0</v>
      </c>
      <c r="J24" s="36">
        <f>IFERROR(VLOOKUP(J160,DAY!$A$2:$E$548,5,0),0)</f>
        <v>0</v>
      </c>
      <c r="K24" s="36">
        <f>IFERROR(VLOOKUP(K160,DAY!$A$2:$E$548,5,0),0)</f>
        <v>0</v>
      </c>
      <c r="L24" s="36">
        <f>IFERROR(VLOOKUP(L160,DAY!$A$2:$E$548,5,0),0)</f>
        <v>0</v>
      </c>
      <c r="M24" s="36">
        <f>IFERROR(VLOOKUP(M160,DAY!$A$2:$E$548,5,0),0)</f>
        <v>0</v>
      </c>
      <c r="N24" s="36">
        <f>IFERROR(VLOOKUP(N160,DAY!$A$2:$E$548,5,0),0)</f>
        <v>0</v>
      </c>
      <c r="O24" s="36">
        <f>IFERROR(VLOOKUP(O160,DAY!$A$2:$E$548,5,0),0)</f>
        <v>0</v>
      </c>
      <c r="P24" s="36">
        <f>IFERROR(VLOOKUP(P160,DAY!$A$2:$E$548,5,0),0)</f>
        <v>0</v>
      </c>
      <c r="Q24" s="36">
        <f>IFERROR(VLOOKUP(Q160,DAY!$A$2:$E$548,5,0),0)</f>
        <v>0</v>
      </c>
      <c r="R24" s="36">
        <f>IFERROR(VLOOKUP(R160,DAY!$A$2:$E$548,5,0),0)</f>
        <v>0</v>
      </c>
      <c r="S24" s="36">
        <f>IFERROR(VLOOKUP(S160,DAY!$A$2:$E$548,5,0),0)</f>
        <v>0</v>
      </c>
      <c r="T24" s="36">
        <f>IFERROR(VLOOKUP(T160,DAY!$A$2:$E$548,5,0),0)</f>
        <v>0</v>
      </c>
      <c r="U24" s="36">
        <f>IFERROR(VLOOKUP(U160,DAY!$A$2:$E$548,5,0),0)</f>
        <v>0</v>
      </c>
      <c r="V24" s="36">
        <f>IFERROR(VLOOKUP(V160,DAY!$A$2:$E$548,5,0),0)</f>
        <v>0</v>
      </c>
      <c r="W24" s="36">
        <f>IFERROR(VLOOKUP(W160,DAY!$A$2:$E$548,5,0),0)</f>
        <v>0</v>
      </c>
      <c r="X24" s="36">
        <f>IFERROR(VLOOKUP(X160,DAY!$A$2:$E$548,5,0),0)</f>
        <v>0</v>
      </c>
      <c r="Y24" s="36">
        <f>IFERROR(VLOOKUP(Y160,DAY!$A$2:$E$548,5,0),0)</f>
        <v>0</v>
      </c>
      <c r="Z24" s="36">
        <f>IFERROR(VLOOKUP(Z160,DAY!$A$2:$E$548,5,0),0)</f>
        <v>0</v>
      </c>
      <c r="AA24" s="36">
        <f>IFERROR(VLOOKUP(AA160,DAY!$A$2:$E$548,5,0),0)</f>
        <v>0</v>
      </c>
      <c r="AB24" s="36">
        <f>IFERROR(VLOOKUP(AB160,DAY!$A$2:$E$548,5,0),0)</f>
        <v>0</v>
      </c>
      <c r="AC24" s="36">
        <f>IFERROR(VLOOKUP(AC160,DAY!$A$2:$E$548,5,0),0)</f>
        <v>0</v>
      </c>
      <c r="AD24" s="36">
        <f>IFERROR(VLOOKUP(AD160,DAY!$A$2:$E$548,5,0),0)</f>
        <v>0</v>
      </c>
      <c r="AE24" s="272"/>
      <c r="AF24" s="322"/>
      <c r="AG24" s="261"/>
      <c r="AH24" s="272"/>
      <c r="AI24" s="274"/>
      <c r="AJ24" s="261"/>
      <c r="AM24" s="38"/>
      <c r="AN24" s="38"/>
      <c r="AQ24" s="34">
        <f>IFERROR(VLOOKUP(AQ161,DAY!$A$2:$E$196,4,0),0)</f>
        <v>0</v>
      </c>
    </row>
    <row r="25" spans="1:52" ht="27.75" customHeight="1" x14ac:dyDescent="0.45">
      <c r="A25" s="272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262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262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IFERROR(VLOOKUP(AQ161,DAY!$A$2:$E$196,5,0),0)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5">
      <c r="A26" s="319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316">
        <f>IFERROR(AM26,0)</f>
        <v>0.318</v>
      </c>
      <c r="AF26" s="317"/>
      <c r="AG26" s="263"/>
      <c r="AH26" s="316">
        <f>IFERROR(AN26,0)</f>
        <v>0.318</v>
      </c>
      <c r="AI26" s="318"/>
      <c r="AJ26" s="263"/>
      <c r="AM26" s="42">
        <f>ROUND(AF25/AE25,3)</f>
        <v>0.318</v>
      </c>
      <c r="AN26" s="43">
        <f>ROUND(AI25/AH25,3)</f>
        <v>0.318</v>
      </c>
      <c r="AQ26" s="39">
        <f>IFERROR(VLOOKUP(AQ161,DAY!$A$2:$E$196,6,0),0)</f>
        <v>0</v>
      </c>
    </row>
    <row r="27" spans="1:52" s="37" customFormat="1" ht="27.75" customHeight="1" thickBot="1" x14ac:dyDescent="0.5">
      <c r="A27" s="271" t="s">
        <v>64</v>
      </c>
      <c r="B27" s="44" t="s">
        <v>0</v>
      </c>
      <c r="C27" s="44">
        <f>IFERROR(VLOOKUP(C161,DAY!$A$2:$E$548,2,0),0)</f>
        <v>0</v>
      </c>
      <c r="D27" s="44">
        <f>IFERROR(VLOOKUP(D161,DAY!$A$2:$E$548,2,0),0)</f>
        <v>0</v>
      </c>
      <c r="E27" s="44">
        <f>IFERROR(VLOOKUP(E161,DAY!$A$2:$E$548,2,0),0)</f>
        <v>0</v>
      </c>
      <c r="F27" s="44">
        <f>IFERROR(VLOOKUP(F161,DAY!$A$2:$E$548,2,0),0)</f>
        <v>0</v>
      </c>
      <c r="G27" s="44">
        <f>IFERROR(VLOOKUP(G161,DAY!$A$2:$E$548,2,0),0)</f>
        <v>0</v>
      </c>
      <c r="H27" s="44">
        <f>IFERROR(VLOOKUP(H161,DAY!$A$2:$E$548,2,0),0)</f>
        <v>0</v>
      </c>
      <c r="I27" s="44">
        <f>IFERROR(VLOOKUP(I161,DAY!$A$2:$E$548,2,0),0)</f>
        <v>0</v>
      </c>
      <c r="J27" s="44">
        <f>IFERROR(VLOOKUP(J161,DAY!$A$2:$E$548,2,0),0)</f>
        <v>0</v>
      </c>
      <c r="K27" s="44">
        <f>IFERROR(VLOOKUP(K161,DAY!$A$2:$E$548,2,0),0)</f>
        <v>0</v>
      </c>
      <c r="L27" s="44">
        <f>IFERROR(VLOOKUP(L161,DAY!$A$2:$E$548,2,0),0)</f>
        <v>0</v>
      </c>
      <c r="M27" s="44">
        <f>IFERROR(VLOOKUP(M161,DAY!$A$2:$E$548,2,0),0)</f>
        <v>0</v>
      </c>
      <c r="N27" s="44">
        <f>IFERROR(VLOOKUP(N161,DAY!$A$2:$E$548,2,0),0)</f>
        <v>0</v>
      </c>
      <c r="O27" s="44">
        <f>IFERROR(VLOOKUP(O161,DAY!$A$2:$E$548,2,0),0)</f>
        <v>0</v>
      </c>
      <c r="P27" s="44">
        <f>IFERROR(VLOOKUP(P161,DAY!$A$2:$E$548,2,0),0)</f>
        <v>0</v>
      </c>
      <c r="Q27" s="44">
        <f>IFERROR(VLOOKUP(Q161,DAY!$A$2:$E$548,2,0),0)</f>
        <v>0</v>
      </c>
      <c r="R27" s="44">
        <f>IFERROR(VLOOKUP(R161,DAY!$A$2:$E$548,2,0),0)</f>
        <v>0</v>
      </c>
      <c r="S27" s="44">
        <f>IFERROR(VLOOKUP(S161,DAY!$A$2:$E$548,2,0),0)</f>
        <v>0</v>
      </c>
      <c r="T27" s="44">
        <f>IFERROR(VLOOKUP(T161,DAY!$A$2:$E$548,2,0),0)</f>
        <v>0</v>
      </c>
      <c r="U27" s="44">
        <f>IFERROR(VLOOKUP(U161,DAY!$A$2:$E$548,2,0),0)</f>
        <v>0</v>
      </c>
      <c r="V27" s="44">
        <f>IFERROR(VLOOKUP(V161,DAY!$A$2:$E$548,2,0),0)</f>
        <v>0</v>
      </c>
      <c r="W27" s="44">
        <f>IFERROR(VLOOKUP(W161,DAY!$A$2:$E$548,2,0),0)</f>
        <v>0</v>
      </c>
      <c r="X27" s="44">
        <f>IFERROR(VLOOKUP(X161,DAY!$A$2:$E$548,2,0),0)</f>
        <v>0</v>
      </c>
      <c r="Y27" s="44">
        <f>IFERROR(VLOOKUP(Y161,DAY!$A$2:$E$548,2,0),0)</f>
        <v>0</v>
      </c>
      <c r="Z27" s="44">
        <f>IFERROR(VLOOKUP(Z161,DAY!$A$2:$E$548,2,0),0)</f>
        <v>0</v>
      </c>
      <c r="AA27" s="44">
        <f>IFERROR(VLOOKUP(AA161,DAY!$A$2:$E$548,2,0),0)</f>
        <v>0</v>
      </c>
      <c r="AB27" s="44">
        <f>IFERROR(VLOOKUP(AB161,DAY!$A$2:$E$548,2,0),0)</f>
        <v>0</v>
      </c>
      <c r="AC27" s="44">
        <f>IFERROR(VLOOKUP(AC161,DAY!$A$2:$E$548,2,0),0)</f>
        <v>0</v>
      </c>
      <c r="AD27" s="44">
        <f>IFERROR(VLOOKUP(AD161,DAY!$A$2:$E$548,2,0),0)</f>
        <v>0</v>
      </c>
      <c r="AE27" s="320" t="s">
        <v>11</v>
      </c>
      <c r="AF27" s="321" t="s">
        <v>12</v>
      </c>
      <c r="AG27" s="260" t="s">
        <v>84</v>
      </c>
      <c r="AH27" s="271" t="s">
        <v>11</v>
      </c>
      <c r="AI27" s="273" t="s">
        <v>13</v>
      </c>
      <c r="AJ27" s="260" t="s">
        <v>84</v>
      </c>
      <c r="AL27" s="20"/>
      <c r="AM27" s="30"/>
      <c r="AN27" s="30"/>
      <c r="AO27" s="20"/>
      <c r="AP27" s="20"/>
      <c r="AQ27" s="41">
        <f>IFERROR(VLOOKUP(AQ161,DAY!$A$2:$E$196,6,0),0)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5">
      <c r="A28" s="272"/>
      <c r="B28" s="32" t="s">
        <v>1</v>
      </c>
      <c r="C28" s="32">
        <f>IFERROR(VLOOKUP(C161,DAY!$A$2:$E$548,3,0),0)</f>
        <v>0</v>
      </c>
      <c r="D28" s="32">
        <f>IFERROR(VLOOKUP(D161,DAY!$A$2:$E$548,3,0),0)</f>
        <v>0</v>
      </c>
      <c r="E28" s="32">
        <f>IFERROR(VLOOKUP(E161,DAY!$A$2:$E$548,3,0),0)</f>
        <v>0</v>
      </c>
      <c r="F28" s="32">
        <f>IFERROR(VLOOKUP(F161,DAY!$A$2:$E$548,3,0),0)</f>
        <v>0</v>
      </c>
      <c r="G28" s="32">
        <f>IFERROR(VLOOKUP(G161,DAY!$A$2:$E$548,3,0),0)</f>
        <v>0</v>
      </c>
      <c r="H28" s="32">
        <f>IFERROR(VLOOKUP(H161,DAY!$A$2:$E$548,3,0),0)</f>
        <v>0</v>
      </c>
      <c r="I28" s="32">
        <f>IFERROR(VLOOKUP(I161,DAY!$A$2:$E$548,3,0),0)</f>
        <v>0</v>
      </c>
      <c r="J28" s="32">
        <f>IFERROR(VLOOKUP(J161,DAY!$A$2:$E$548,3,0),0)</f>
        <v>0</v>
      </c>
      <c r="K28" s="32">
        <f>IFERROR(VLOOKUP(K161,DAY!$A$2:$E$548,3,0),0)</f>
        <v>0</v>
      </c>
      <c r="L28" s="32">
        <f>IFERROR(VLOOKUP(L161,DAY!$A$2:$E$548,3,0),0)</f>
        <v>0</v>
      </c>
      <c r="M28" s="32">
        <f>IFERROR(VLOOKUP(M161,DAY!$A$2:$E$548,3,0),0)</f>
        <v>0</v>
      </c>
      <c r="N28" s="32">
        <f>IFERROR(VLOOKUP(N161,DAY!$A$2:$E$548,3,0),0)</f>
        <v>0</v>
      </c>
      <c r="O28" s="32">
        <f>IFERROR(VLOOKUP(O161,DAY!$A$2:$E$548,3,0),0)</f>
        <v>0</v>
      </c>
      <c r="P28" s="32">
        <f>IFERROR(VLOOKUP(P161,DAY!$A$2:$E$548,3,0),0)</f>
        <v>0</v>
      </c>
      <c r="Q28" s="32">
        <f>IFERROR(VLOOKUP(Q161,DAY!$A$2:$E$548,3,0),0)</f>
        <v>0</v>
      </c>
      <c r="R28" s="32">
        <f>IFERROR(VLOOKUP(R161,DAY!$A$2:$E$548,3,0),0)</f>
        <v>0</v>
      </c>
      <c r="S28" s="32">
        <f>IFERROR(VLOOKUP(S161,DAY!$A$2:$E$548,3,0),0)</f>
        <v>0</v>
      </c>
      <c r="T28" s="32">
        <f>IFERROR(VLOOKUP(T161,DAY!$A$2:$E$548,3,0),0)</f>
        <v>0</v>
      </c>
      <c r="U28" s="32">
        <f>IFERROR(VLOOKUP(U161,DAY!$A$2:$E$548,3,0),0)</f>
        <v>0</v>
      </c>
      <c r="V28" s="32">
        <f>IFERROR(VLOOKUP(V161,DAY!$A$2:$E$548,3,0),0)</f>
        <v>0</v>
      </c>
      <c r="W28" s="32">
        <f>IFERROR(VLOOKUP(W161,DAY!$A$2:$E$548,3,0),0)</f>
        <v>0</v>
      </c>
      <c r="X28" s="32">
        <f>IFERROR(VLOOKUP(X161,DAY!$A$2:$E$548,3,0),0)</f>
        <v>0</v>
      </c>
      <c r="Y28" s="32">
        <f>IFERROR(VLOOKUP(Y161,DAY!$A$2:$E$548,3,0),0)</f>
        <v>0</v>
      </c>
      <c r="Z28" s="32">
        <f>IFERROR(VLOOKUP(Z161,DAY!$A$2:$E$548,3,0),0)</f>
        <v>0</v>
      </c>
      <c r="AA28" s="32">
        <f>IFERROR(VLOOKUP(AA161,DAY!$A$2:$E$548,3,0),0)</f>
        <v>0</v>
      </c>
      <c r="AB28" s="32">
        <f>IFERROR(VLOOKUP(AB161,DAY!$A$2:$E$548,3,0),0)</f>
        <v>0</v>
      </c>
      <c r="AC28" s="32">
        <f>IFERROR(VLOOKUP(AC161,DAY!$A$2:$E$548,3,0),0)</f>
        <v>0</v>
      </c>
      <c r="AD28" s="33">
        <f>IFERROR(VLOOKUP(AD161,DAY!$A$2:$E$548,3,0),0)</f>
        <v>0</v>
      </c>
      <c r="AE28" s="272"/>
      <c r="AF28" s="322"/>
      <c r="AG28" s="260"/>
      <c r="AH28" s="272"/>
      <c r="AI28" s="274"/>
      <c r="AJ28" s="260"/>
      <c r="AM28" s="30"/>
      <c r="AN28" s="30"/>
      <c r="AQ28" s="35">
        <f>IFERROR(VLOOKUP(AQ162,DAY!$A$2:$E$196,2,0),0)</f>
        <v>0</v>
      </c>
    </row>
    <row r="29" spans="1:52" ht="27.75" customHeight="1" x14ac:dyDescent="0.45">
      <c r="A29" s="272"/>
      <c r="B29" s="35" t="s">
        <v>2</v>
      </c>
      <c r="C29" s="35">
        <f>IFERROR(VLOOKUP(C161,DAY!$A$2:$E$548,4,0),0)</f>
        <v>0</v>
      </c>
      <c r="D29" s="35">
        <f>IFERROR(VLOOKUP(D161,DAY!$A$2:$E$548,4,0),0)</f>
        <v>0</v>
      </c>
      <c r="E29" s="35">
        <f>IFERROR(VLOOKUP(E161,DAY!$A$2:$E$548,4,0),0)</f>
        <v>0</v>
      </c>
      <c r="F29" s="35">
        <f>IFERROR(VLOOKUP(F161,DAY!$A$2:$E$548,4,0),0)</f>
        <v>0</v>
      </c>
      <c r="G29" s="35">
        <f>IFERROR(VLOOKUP(G161,DAY!$A$2:$E$548,4,0),0)</f>
        <v>0</v>
      </c>
      <c r="H29" s="35">
        <f>IFERROR(VLOOKUP(H161,DAY!$A$2:$E$548,4,0),0)</f>
        <v>0</v>
      </c>
      <c r="I29" s="35">
        <f>IFERROR(VLOOKUP(I161,DAY!$A$2:$E$548,4,0),0)</f>
        <v>0</v>
      </c>
      <c r="J29" s="35">
        <f>IFERROR(VLOOKUP(J161,DAY!$A$2:$E$548,4,0),0)</f>
        <v>0</v>
      </c>
      <c r="K29" s="35">
        <f>IFERROR(VLOOKUP(K161,DAY!$A$2:$E$548,4,0),0)</f>
        <v>0</v>
      </c>
      <c r="L29" s="35">
        <f>IFERROR(VLOOKUP(L161,DAY!$A$2:$E$548,4,0),0)</f>
        <v>0</v>
      </c>
      <c r="M29" s="35">
        <f>IFERROR(VLOOKUP(M161,DAY!$A$2:$E$548,4,0),0)</f>
        <v>0</v>
      </c>
      <c r="N29" s="35">
        <f>IFERROR(VLOOKUP(N161,DAY!$A$2:$E$548,4,0),0)</f>
        <v>0</v>
      </c>
      <c r="O29" s="35">
        <f>IFERROR(VLOOKUP(O161,DAY!$A$2:$E$548,4,0),0)</f>
        <v>0</v>
      </c>
      <c r="P29" s="35">
        <f>IFERROR(VLOOKUP(P161,DAY!$A$2:$E$548,4,0),0)</f>
        <v>0</v>
      </c>
      <c r="Q29" s="35">
        <f>IFERROR(VLOOKUP(Q161,DAY!$A$2:$E$548,4,0),0)</f>
        <v>0</v>
      </c>
      <c r="R29" s="35">
        <f>IFERROR(VLOOKUP(R161,DAY!$A$2:$E$548,4,0),0)</f>
        <v>0</v>
      </c>
      <c r="S29" s="35">
        <f>IFERROR(VLOOKUP(S161,DAY!$A$2:$E$548,4,0),0)</f>
        <v>0</v>
      </c>
      <c r="T29" s="35">
        <f>IFERROR(VLOOKUP(T161,DAY!$A$2:$E$548,4,0),0)</f>
        <v>0</v>
      </c>
      <c r="U29" s="35">
        <f>IFERROR(VLOOKUP(U161,DAY!$A$2:$E$548,4,0),0)</f>
        <v>0</v>
      </c>
      <c r="V29" s="35">
        <f>IFERROR(VLOOKUP(V161,DAY!$A$2:$E$548,4,0),0)</f>
        <v>0</v>
      </c>
      <c r="W29" s="35">
        <f>IFERROR(VLOOKUP(W161,DAY!$A$2:$E$548,4,0),0)</f>
        <v>0</v>
      </c>
      <c r="X29" s="35">
        <f>IFERROR(VLOOKUP(X161,DAY!$A$2:$E$548,4,0),0)</f>
        <v>0</v>
      </c>
      <c r="Y29" s="35">
        <f>IFERROR(VLOOKUP(Y161,DAY!$A$2:$E$548,4,0),0)</f>
        <v>0</v>
      </c>
      <c r="Z29" s="35">
        <f>IFERROR(VLOOKUP(Z161,DAY!$A$2:$E$548,4,0),0)</f>
        <v>0</v>
      </c>
      <c r="AA29" s="35">
        <f>IFERROR(VLOOKUP(AA161,DAY!$A$2:$E$548,4,0),0)</f>
        <v>0</v>
      </c>
      <c r="AB29" s="35">
        <f>IFERROR(VLOOKUP(AB161,DAY!$A$2:$E$548,4,0),0)</f>
        <v>0</v>
      </c>
      <c r="AC29" s="35">
        <f>IFERROR(VLOOKUP(AC161,DAY!$A$2:$E$548,4,0),0)</f>
        <v>0</v>
      </c>
      <c r="AD29" s="35">
        <f>IFERROR(VLOOKUP(AD161,DAY!$A$2:$E$548,4,0),0)</f>
        <v>0</v>
      </c>
      <c r="AE29" s="272"/>
      <c r="AF29" s="322"/>
      <c r="AG29" s="260"/>
      <c r="AH29" s="272"/>
      <c r="AI29" s="274"/>
      <c r="AJ29" s="260"/>
      <c r="AM29" s="30"/>
      <c r="AN29" s="30"/>
      <c r="AQ29" s="34">
        <f>IFERROR(VLOOKUP(AQ162,DAY!$A$2:$E$196,3,0),0)</f>
        <v>0</v>
      </c>
    </row>
    <row r="30" spans="1:52" ht="88.5" customHeight="1" x14ac:dyDescent="0.45">
      <c r="A30" s="272"/>
      <c r="B30" s="36" t="s">
        <v>3</v>
      </c>
      <c r="C30" s="36">
        <f>IFERROR(VLOOKUP(C161,DAY!$A$2:$E$548,5,0),0)</f>
        <v>0</v>
      </c>
      <c r="D30" s="36">
        <f>IFERROR(VLOOKUP(D161,DAY!$A$2:$E$548,5,0),0)</f>
        <v>0</v>
      </c>
      <c r="E30" s="36">
        <f>IFERROR(VLOOKUP(E161,DAY!$A$2:$E$548,5,0),0)</f>
        <v>0</v>
      </c>
      <c r="F30" s="36">
        <f>IFERROR(VLOOKUP(F161,DAY!$A$2:$E$548,5,0),0)</f>
        <v>0</v>
      </c>
      <c r="G30" s="36">
        <f>IFERROR(VLOOKUP(G161,DAY!$A$2:$E$548,5,0),0)</f>
        <v>0</v>
      </c>
      <c r="H30" s="36">
        <f>IFERROR(VLOOKUP(H161,DAY!$A$2:$E$548,5,0),0)</f>
        <v>0</v>
      </c>
      <c r="I30" s="36">
        <f>IFERROR(VLOOKUP(I161,DAY!$A$2:$E$548,5,0),0)</f>
        <v>0</v>
      </c>
      <c r="J30" s="36">
        <f>IFERROR(VLOOKUP(J161,DAY!$A$2:$E$548,5,0),0)</f>
        <v>0</v>
      </c>
      <c r="K30" s="36">
        <f>IFERROR(VLOOKUP(K161,DAY!$A$2:$E$548,5,0),0)</f>
        <v>0</v>
      </c>
      <c r="L30" s="36">
        <f>IFERROR(VLOOKUP(L161,DAY!$A$2:$E$548,5,0),0)</f>
        <v>0</v>
      </c>
      <c r="M30" s="36">
        <f>IFERROR(VLOOKUP(M161,DAY!$A$2:$E$548,5,0),0)</f>
        <v>0</v>
      </c>
      <c r="N30" s="36">
        <f>IFERROR(VLOOKUP(N161,DAY!$A$2:$E$548,5,0),0)</f>
        <v>0</v>
      </c>
      <c r="O30" s="36">
        <f>IFERROR(VLOOKUP(O161,DAY!$A$2:$E$548,5,0),0)</f>
        <v>0</v>
      </c>
      <c r="P30" s="36">
        <f>IFERROR(VLOOKUP(P161,DAY!$A$2:$E$548,5,0),0)</f>
        <v>0</v>
      </c>
      <c r="Q30" s="36">
        <f>IFERROR(VLOOKUP(Q161,DAY!$A$2:$E$548,5,0),0)</f>
        <v>0</v>
      </c>
      <c r="R30" s="36">
        <f>IFERROR(VLOOKUP(R161,DAY!$A$2:$E$548,5,0),0)</f>
        <v>0</v>
      </c>
      <c r="S30" s="36">
        <f>IFERROR(VLOOKUP(S161,DAY!$A$2:$E$548,5,0),0)</f>
        <v>0</v>
      </c>
      <c r="T30" s="36">
        <f>IFERROR(VLOOKUP(T161,DAY!$A$2:$E$548,5,0),0)</f>
        <v>0</v>
      </c>
      <c r="U30" s="36">
        <f>IFERROR(VLOOKUP(U161,DAY!$A$2:$E$548,5,0),0)</f>
        <v>0</v>
      </c>
      <c r="V30" s="36">
        <f>IFERROR(VLOOKUP(V161,DAY!$A$2:$E$548,5,0),0)</f>
        <v>0</v>
      </c>
      <c r="W30" s="36">
        <f>IFERROR(VLOOKUP(W161,DAY!$A$2:$E$548,5,0),0)</f>
        <v>0</v>
      </c>
      <c r="X30" s="36">
        <f>IFERROR(VLOOKUP(X161,DAY!$A$2:$E$548,5,0),0)</f>
        <v>0</v>
      </c>
      <c r="Y30" s="36">
        <f>IFERROR(VLOOKUP(Y161,DAY!$A$2:$E$548,5,0),0)</f>
        <v>0</v>
      </c>
      <c r="Z30" s="36">
        <f>IFERROR(VLOOKUP(Z161,DAY!$A$2:$E$548,5,0),0)</f>
        <v>0</v>
      </c>
      <c r="AA30" s="36">
        <f>IFERROR(VLOOKUP(AA161,DAY!$A$2:$E$548,5,0),0)</f>
        <v>0</v>
      </c>
      <c r="AB30" s="36">
        <f>IFERROR(VLOOKUP(AB161,DAY!$A$2:$E$548,5,0),0)</f>
        <v>0</v>
      </c>
      <c r="AC30" s="36">
        <f>IFERROR(VLOOKUP(AC161,DAY!$A$2:$E$548,5,0),0)</f>
        <v>0</v>
      </c>
      <c r="AD30" s="36">
        <f>IFERROR(VLOOKUP(AD161,DAY!$A$2:$E$548,5,0),0)</f>
        <v>0</v>
      </c>
      <c r="AE30" s="272"/>
      <c r="AF30" s="322"/>
      <c r="AG30" s="261"/>
      <c r="AH30" s="272"/>
      <c r="AI30" s="274"/>
      <c r="AJ30" s="261"/>
      <c r="AM30" s="38"/>
      <c r="AN30" s="38"/>
      <c r="AQ30" s="34">
        <f>IFERROR(VLOOKUP(AQ162,DAY!$A$2:$E$196,4,0),0)</f>
        <v>0</v>
      </c>
    </row>
    <row r="31" spans="1:52" ht="27.75" customHeight="1" x14ac:dyDescent="0.45">
      <c r="A31" s="272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262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262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IFERROR(VLOOKUP(AQ162,DAY!$A$2:$E$196,5,0),0)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5">
      <c r="A32" s="319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316">
        <f>IFERROR(AM32,0)</f>
        <v>0.36</v>
      </c>
      <c r="AF32" s="317"/>
      <c r="AG32" s="263"/>
      <c r="AH32" s="316">
        <f>IFERROR(AN32,0)</f>
        <v>0.36</v>
      </c>
      <c r="AI32" s="318"/>
      <c r="AJ32" s="263"/>
      <c r="AM32" s="42">
        <f>ROUND(AF31/AE31,3)</f>
        <v>0.36</v>
      </c>
      <c r="AN32" s="43">
        <f>ROUND(AI31/AH31,3)</f>
        <v>0.36</v>
      </c>
      <c r="AQ32" s="39">
        <f>IFERROR(VLOOKUP(AQ162,DAY!$A$2:$E$196,6,0),0)</f>
        <v>0</v>
      </c>
    </row>
    <row r="33" spans="1:52" s="37" customFormat="1" ht="27.75" customHeight="1" thickBot="1" x14ac:dyDescent="0.5">
      <c r="A33" s="271" t="s">
        <v>65</v>
      </c>
      <c r="B33" s="29" t="s">
        <v>0</v>
      </c>
      <c r="C33" s="29">
        <f>IFERROR(VLOOKUP(C162,DAY!$A$2:$E$548,2,0),0)</f>
        <v>0</v>
      </c>
      <c r="D33" s="29">
        <f>IFERROR(VLOOKUP(D162,DAY!$A$2:$E$548,2,0),0)</f>
        <v>0</v>
      </c>
      <c r="E33" s="29">
        <f>IFERROR(VLOOKUP(E162,DAY!$A$2:$E$548,2,0),0)</f>
        <v>0</v>
      </c>
      <c r="F33" s="29">
        <f>IFERROR(VLOOKUP(F162,DAY!$A$2:$E$548,2,0),0)</f>
        <v>0</v>
      </c>
      <c r="G33" s="29">
        <f>IFERROR(VLOOKUP(G162,DAY!$A$2:$E$548,2,0),0)</f>
        <v>0</v>
      </c>
      <c r="H33" s="29">
        <f>IFERROR(VLOOKUP(H162,DAY!$A$2:$E$548,2,0),0)</f>
        <v>0</v>
      </c>
      <c r="I33" s="29">
        <f>IFERROR(VLOOKUP(I162,DAY!$A$2:$E$548,2,0),0)</f>
        <v>0</v>
      </c>
      <c r="J33" s="29">
        <f>IFERROR(VLOOKUP(J162,DAY!$A$2:$E$548,2,0),0)</f>
        <v>0</v>
      </c>
      <c r="K33" s="29">
        <f>IFERROR(VLOOKUP(K162,DAY!$A$2:$E$548,2,0),0)</f>
        <v>0</v>
      </c>
      <c r="L33" s="29">
        <f>IFERROR(VLOOKUP(L162,DAY!$A$2:$E$548,2,0),0)</f>
        <v>0</v>
      </c>
      <c r="M33" s="29">
        <f>IFERROR(VLOOKUP(M162,DAY!$A$2:$E$548,2,0),0)</f>
        <v>0</v>
      </c>
      <c r="N33" s="29">
        <f>IFERROR(VLOOKUP(N162,DAY!$A$2:$E$548,2,0),0)</f>
        <v>0</v>
      </c>
      <c r="O33" s="29">
        <f>IFERROR(VLOOKUP(O162,DAY!$A$2:$E$548,2,0),0)</f>
        <v>0</v>
      </c>
      <c r="P33" s="29">
        <f>IFERROR(VLOOKUP(P162,DAY!$A$2:$E$548,2,0),0)</f>
        <v>0</v>
      </c>
      <c r="Q33" s="29">
        <f>IFERROR(VLOOKUP(Q162,DAY!$A$2:$E$548,2,0),0)</f>
        <v>0</v>
      </c>
      <c r="R33" s="29">
        <f>IFERROR(VLOOKUP(R162,DAY!$A$2:$E$548,2,0),0)</f>
        <v>0</v>
      </c>
      <c r="S33" s="29">
        <f>IFERROR(VLOOKUP(S162,DAY!$A$2:$E$548,2,0),0)</f>
        <v>0</v>
      </c>
      <c r="T33" s="29">
        <f>IFERROR(VLOOKUP(T162,DAY!$A$2:$E$548,2,0),0)</f>
        <v>0</v>
      </c>
      <c r="U33" s="29">
        <f>IFERROR(VLOOKUP(U162,DAY!$A$2:$E$548,2,0),0)</f>
        <v>0</v>
      </c>
      <c r="V33" s="29">
        <f>IFERROR(VLOOKUP(V162,DAY!$A$2:$E$548,2,0),0)</f>
        <v>0</v>
      </c>
      <c r="W33" s="29">
        <f>IFERROR(VLOOKUP(W162,DAY!$A$2:$E$548,2,0),0)</f>
        <v>0</v>
      </c>
      <c r="X33" s="29">
        <f>IFERROR(VLOOKUP(X162,DAY!$A$2:$E$548,2,0),0)</f>
        <v>0</v>
      </c>
      <c r="Y33" s="29">
        <f>IFERROR(VLOOKUP(Y162,DAY!$A$2:$E$548,2,0),0)</f>
        <v>0</v>
      </c>
      <c r="Z33" s="29">
        <f>IFERROR(VLOOKUP(Z162,DAY!$A$2:$E$548,2,0),0)</f>
        <v>0</v>
      </c>
      <c r="AA33" s="29">
        <f>IFERROR(VLOOKUP(AA162,DAY!$A$2:$E$548,2,0),0)</f>
        <v>0</v>
      </c>
      <c r="AB33" s="29">
        <f>IFERROR(VLOOKUP(AB162,DAY!$A$2:$E$548,2,0),0)</f>
        <v>0</v>
      </c>
      <c r="AC33" s="29">
        <f>IFERROR(VLOOKUP(AC162,DAY!$A$2:$E$548,2,0),0)</f>
        <v>0</v>
      </c>
      <c r="AD33" s="29">
        <f>IFERROR(VLOOKUP(AD162,DAY!$A$2:$E$548,2,0),0)</f>
        <v>0</v>
      </c>
      <c r="AE33" s="320" t="s">
        <v>11</v>
      </c>
      <c r="AF33" s="321" t="s">
        <v>12</v>
      </c>
      <c r="AG33" s="260" t="s">
        <v>84</v>
      </c>
      <c r="AH33" s="271" t="s">
        <v>11</v>
      </c>
      <c r="AI33" s="273" t="s">
        <v>13</v>
      </c>
      <c r="AJ33" s="260" t="s">
        <v>84</v>
      </c>
      <c r="AL33" s="20"/>
      <c r="AM33" s="30"/>
      <c r="AN33" s="30"/>
      <c r="AO33" s="20"/>
      <c r="AP33" s="20"/>
      <c r="AQ33" s="46">
        <f>IFERROR(VLOOKUP(AQ162,DAY!$A$2:$E$196,7,0),0)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5">
      <c r="A34" s="272"/>
      <c r="B34" s="32" t="s">
        <v>1</v>
      </c>
      <c r="C34" s="32">
        <f>IFERROR(VLOOKUP(C162,DAY!$A$2:$E$548,3,0),0)</f>
        <v>0</v>
      </c>
      <c r="D34" s="32">
        <f>IFERROR(VLOOKUP(D162,DAY!$A$2:$E$548,3,0),0)</f>
        <v>0</v>
      </c>
      <c r="E34" s="32">
        <f>IFERROR(VLOOKUP(E162,DAY!$A$2:$E$548,3,0),0)</f>
        <v>0</v>
      </c>
      <c r="F34" s="32">
        <f>IFERROR(VLOOKUP(F162,DAY!$A$2:$E$548,3,0),0)</f>
        <v>0</v>
      </c>
      <c r="G34" s="32">
        <f>IFERROR(VLOOKUP(G162,DAY!$A$2:$E$548,3,0),0)</f>
        <v>0</v>
      </c>
      <c r="H34" s="32">
        <f>IFERROR(VLOOKUP(H162,DAY!$A$2:$E$548,3,0),0)</f>
        <v>0</v>
      </c>
      <c r="I34" s="32">
        <f>IFERROR(VLOOKUP(I162,DAY!$A$2:$E$548,3,0),0)</f>
        <v>0</v>
      </c>
      <c r="J34" s="32">
        <f>IFERROR(VLOOKUP(J162,DAY!$A$2:$E$548,3,0),0)</f>
        <v>0</v>
      </c>
      <c r="K34" s="32">
        <f>IFERROR(VLOOKUP(K162,DAY!$A$2:$E$548,3,0),0)</f>
        <v>0</v>
      </c>
      <c r="L34" s="32">
        <f>IFERROR(VLOOKUP(L162,DAY!$A$2:$E$548,3,0),0)</f>
        <v>0</v>
      </c>
      <c r="M34" s="32">
        <f>IFERROR(VLOOKUP(M162,DAY!$A$2:$E$548,3,0),0)</f>
        <v>0</v>
      </c>
      <c r="N34" s="32">
        <f>IFERROR(VLOOKUP(N162,DAY!$A$2:$E$548,3,0),0)</f>
        <v>0</v>
      </c>
      <c r="O34" s="32">
        <f>IFERROR(VLOOKUP(O162,DAY!$A$2:$E$548,3,0),0)</f>
        <v>0</v>
      </c>
      <c r="P34" s="32">
        <f>IFERROR(VLOOKUP(P162,DAY!$A$2:$E$548,3,0),0)</f>
        <v>0</v>
      </c>
      <c r="Q34" s="32">
        <f>IFERROR(VLOOKUP(Q162,DAY!$A$2:$E$548,3,0),0)</f>
        <v>0</v>
      </c>
      <c r="R34" s="32">
        <f>IFERROR(VLOOKUP(R162,DAY!$A$2:$E$548,3,0),0)</f>
        <v>0</v>
      </c>
      <c r="S34" s="32">
        <f>IFERROR(VLOOKUP(S162,DAY!$A$2:$E$548,3,0),0)</f>
        <v>0</v>
      </c>
      <c r="T34" s="32">
        <f>IFERROR(VLOOKUP(T162,DAY!$A$2:$E$548,3,0),0)</f>
        <v>0</v>
      </c>
      <c r="U34" s="32">
        <f>IFERROR(VLOOKUP(U162,DAY!$A$2:$E$548,3,0),0)</f>
        <v>0</v>
      </c>
      <c r="V34" s="32">
        <f>IFERROR(VLOOKUP(V162,DAY!$A$2:$E$548,3,0),0)</f>
        <v>0</v>
      </c>
      <c r="W34" s="32">
        <f>IFERROR(VLOOKUP(W162,DAY!$A$2:$E$548,3,0),0)</f>
        <v>0</v>
      </c>
      <c r="X34" s="32">
        <f>IFERROR(VLOOKUP(X162,DAY!$A$2:$E$548,3,0),0)</f>
        <v>0</v>
      </c>
      <c r="Y34" s="32">
        <f>IFERROR(VLOOKUP(Y162,DAY!$A$2:$E$548,3,0),0)</f>
        <v>0</v>
      </c>
      <c r="Z34" s="32">
        <f>IFERROR(VLOOKUP(Z162,DAY!$A$2:$E$548,3,0),0)</f>
        <v>0</v>
      </c>
      <c r="AA34" s="32">
        <f>IFERROR(VLOOKUP(AA162,DAY!$A$2:$E$548,3,0),0)</f>
        <v>0</v>
      </c>
      <c r="AB34" s="32">
        <f>IFERROR(VLOOKUP(AB162,DAY!$A$2:$E$548,3,0),0)</f>
        <v>0</v>
      </c>
      <c r="AC34" s="32">
        <f>IFERROR(VLOOKUP(AC162,DAY!$A$2:$E$548,3,0),0)</f>
        <v>0</v>
      </c>
      <c r="AD34" s="33">
        <f>IFERROR(VLOOKUP(AD162,DAY!$A$2:$E$548,3,0),0)</f>
        <v>0</v>
      </c>
      <c r="AE34" s="272"/>
      <c r="AF34" s="322"/>
      <c r="AG34" s="260"/>
      <c r="AH34" s="272"/>
      <c r="AI34" s="274"/>
      <c r="AJ34" s="260"/>
      <c r="AM34" s="30"/>
      <c r="AN34" s="30"/>
      <c r="AQ34" s="31">
        <f>IFERROR(VLOOKUP(AQ163,DAY!$A$2:$E$196,2,0),0)</f>
        <v>0</v>
      </c>
    </row>
    <row r="35" spans="1:52" ht="27.75" customHeight="1" x14ac:dyDescent="0.45">
      <c r="A35" s="272"/>
      <c r="B35" s="35" t="s">
        <v>2</v>
      </c>
      <c r="C35" s="35">
        <f>IFERROR(VLOOKUP(C162,DAY!$A$2:$E$548,4,0),0)</f>
        <v>0</v>
      </c>
      <c r="D35" s="35">
        <f>IFERROR(VLOOKUP(D162,DAY!$A$2:$E$548,4,0),0)</f>
        <v>0</v>
      </c>
      <c r="E35" s="35">
        <f>IFERROR(VLOOKUP(E162,DAY!$A$2:$E$548,4,0),0)</f>
        <v>0</v>
      </c>
      <c r="F35" s="35">
        <f>IFERROR(VLOOKUP(F162,DAY!$A$2:$E$548,4,0),0)</f>
        <v>0</v>
      </c>
      <c r="G35" s="35">
        <f>IFERROR(VLOOKUP(G162,DAY!$A$2:$E$548,4,0),0)</f>
        <v>0</v>
      </c>
      <c r="H35" s="35">
        <f>IFERROR(VLOOKUP(H162,DAY!$A$2:$E$548,4,0),0)</f>
        <v>0</v>
      </c>
      <c r="I35" s="35">
        <f>IFERROR(VLOOKUP(I162,DAY!$A$2:$E$548,4,0),0)</f>
        <v>0</v>
      </c>
      <c r="J35" s="35">
        <f>IFERROR(VLOOKUP(J162,DAY!$A$2:$E$548,4,0),0)</f>
        <v>0</v>
      </c>
      <c r="K35" s="35">
        <f>IFERROR(VLOOKUP(K162,DAY!$A$2:$E$548,4,0),0)</f>
        <v>0</v>
      </c>
      <c r="L35" s="35">
        <f>IFERROR(VLOOKUP(L162,DAY!$A$2:$E$548,4,0),0)</f>
        <v>0</v>
      </c>
      <c r="M35" s="35">
        <f>IFERROR(VLOOKUP(M162,DAY!$A$2:$E$548,4,0),0)</f>
        <v>0</v>
      </c>
      <c r="N35" s="35">
        <f>IFERROR(VLOOKUP(N162,DAY!$A$2:$E$548,4,0),0)</f>
        <v>0</v>
      </c>
      <c r="O35" s="35">
        <f>IFERROR(VLOOKUP(O162,DAY!$A$2:$E$548,4,0),0)</f>
        <v>0</v>
      </c>
      <c r="P35" s="35">
        <f>IFERROR(VLOOKUP(P162,DAY!$A$2:$E$548,4,0),0)</f>
        <v>0</v>
      </c>
      <c r="Q35" s="35">
        <f>IFERROR(VLOOKUP(Q162,DAY!$A$2:$E$548,4,0),0)</f>
        <v>0</v>
      </c>
      <c r="R35" s="35">
        <f>IFERROR(VLOOKUP(R162,DAY!$A$2:$E$548,4,0),0)</f>
        <v>0</v>
      </c>
      <c r="S35" s="35">
        <f>IFERROR(VLOOKUP(S162,DAY!$A$2:$E$548,4,0),0)</f>
        <v>0</v>
      </c>
      <c r="T35" s="35">
        <f>IFERROR(VLOOKUP(T162,DAY!$A$2:$E$548,4,0),0)</f>
        <v>0</v>
      </c>
      <c r="U35" s="35">
        <f>IFERROR(VLOOKUP(U162,DAY!$A$2:$E$548,4,0),0)</f>
        <v>0</v>
      </c>
      <c r="V35" s="35">
        <f>IFERROR(VLOOKUP(V162,DAY!$A$2:$E$548,4,0),0)</f>
        <v>0</v>
      </c>
      <c r="W35" s="35">
        <f>IFERROR(VLOOKUP(W162,DAY!$A$2:$E$548,4,0),0)</f>
        <v>0</v>
      </c>
      <c r="X35" s="35">
        <f>IFERROR(VLOOKUP(X162,DAY!$A$2:$E$548,4,0),0)</f>
        <v>0</v>
      </c>
      <c r="Y35" s="35">
        <f>IFERROR(VLOOKUP(Y162,DAY!$A$2:$E$548,4,0),0)</f>
        <v>0</v>
      </c>
      <c r="Z35" s="35">
        <f>IFERROR(VLOOKUP(Z162,DAY!$A$2:$E$548,4,0),0)</f>
        <v>0</v>
      </c>
      <c r="AA35" s="35">
        <f>IFERROR(VLOOKUP(AA162,DAY!$A$2:$E$548,4,0),0)</f>
        <v>0</v>
      </c>
      <c r="AB35" s="35">
        <f>IFERROR(VLOOKUP(AB162,DAY!$A$2:$E$548,4,0),0)</f>
        <v>0</v>
      </c>
      <c r="AC35" s="35">
        <f>IFERROR(VLOOKUP(AC162,DAY!$A$2:$E$548,4,0),0)</f>
        <v>0</v>
      </c>
      <c r="AD35" s="35">
        <f>IFERROR(VLOOKUP(AD162,DAY!$A$2:$E$548,4,0),0)</f>
        <v>0</v>
      </c>
      <c r="AE35" s="272"/>
      <c r="AF35" s="322"/>
      <c r="AG35" s="260"/>
      <c r="AH35" s="272"/>
      <c r="AI35" s="274"/>
      <c r="AJ35" s="260"/>
      <c r="AM35" s="30"/>
      <c r="AN35" s="30"/>
      <c r="AQ35" s="34">
        <f>IFERROR(VLOOKUP(AQ163,DAY!$A$2:$E$196,3,0),0)</f>
        <v>0</v>
      </c>
    </row>
    <row r="36" spans="1:52" ht="88.5" customHeight="1" x14ac:dyDescent="0.45">
      <c r="A36" s="272"/>
      <c r="B36" s="36" t="s">
        <v>3</v>
      </c>
      <c r="C36" s="36">
        <f>IFERROR(VLOOKUP(C162,DAY!$A$2:$E$548,5,0),0)</f>
        <v>0</v>
      </c>
      <c r="D36" s="36">
        <f>IFERROR(VLOOKUP(D162,DAY!$A$2:$E$548,5,0),0)</f>
        <v>0</v>
      </c>
      <c r="E36" s="36">
        <f>IFERROR(VLOOKUP(E162,DAY!$A$2:$E$548,5,0),0)</f>
        <v>0</v>
      </c>
      <c r="F36" s="36">
        <f>IFERROR(VLOOKUP(F162,DAY!$A$2:$E$548,5,0),0)</f>
        <v>0</v>
      </c>
      <c r="G36" s="36">
        <f>IFERROR(VLOOKUP(G162,DAY!$A$2:$E$548,5,0),0)</f>
        <v>0</v>
      </c>
      <c r="H36" s="36">
        <f>IFERROR(VLOOKUP(H162,DAY!$A$2:$E$548,5,0),0)</f>
        <v>0</v>
      </c>
      <c r="I36" s="36">
        <f>IFERROR(VLOOKUP(I162,DAY!$A$2:$E$548,5,0),0)</f>
        <v>0</v>
      </c>
      <c r="J36" s="36">
        <f>IFERROR(VLOOKUP(J162,DAY!$A$2:$E$548,5,0),0)</f>
        <v>0</v>
      </c>
      <c r="K36" s="36">
        <f>IFERROR(VLOOKUP(K162,DAY!$A$2:$E$548,5,0),0)</f>
        <v>0</v>
      </c>
      <c r="L36" s="36">
        <f>IFERROR(VLOOKUP(L162,DAY!$A$2:$E$548,5,0),0)</f>
        <v>0</v>
      </c>
      <c r="M36" s="36">
        <f>IFERROR(VLOOKUP(M162,DAY!$A$2:$E$548,5,0),0)</f>
        <v>0</v>
      </c>
      <c r="N36" s="36">
        <f>IFERROR(VLOOKUP(N162,DAY!$A$2:$E$548,5,0),0)</f>
        <v>0</v>
      </c>
      <c r="O36" s="36">
        <f>IFERROR(VLOOKUP(O162,DAY!$A$2:$E$548,5,0),0)</f>
        <v>0</v>
      </c>
      <c r="P36" s="36">
        <f>IFERROR(VLOOKUP(P162,DAY!$A$2:$E$548,5,0),0)</f>
        <v>0</v>
      </c>
      <c r="Q36" s="36">
        <f>IFERROR(VLOOKUP(Q162,DAY!$A$2:$E$548,5,0),0)</f>
        <v>0</v>
      </c>
      <c r="R36" s="36">
        <f>IFERROR(VLOOKUP(R162,DAY!$A$2:$E$548,5,0),0)</f>
        <v>0</v>
      </c>
      <c r="S36" s="36">
        <f>IFERROR(VLOOKUP(S162,DAY!$A$2:$E$548,5,0),0)</f>
        <v>0</v>
      </c>
      <c r="T36" s="36">
        <f>IFERROR(VLOOKUP(T162,DAY!$A$2:$E$548,5,0),0)</f>
        <v>0</v>
      </c>
      <c r="U36" s="36">
        <f>IFERROR(VLOOKUP(U162,DAY!$A$2:$E$548,5,0),0)</f>
        <v>0</v>
      </c>
      <c r="V36" s="36">
        <f>IFERROR(VLOOKUP(V162,DAY!$A$2:$E$548,5,0),0)</f>
        <v>0</v>
      </c>
      <c r="W36" s="36">
        <f>IFERROR(VLOOKUP(W162,DAY!$A$2:$E$548,5,0),0)</f>
        <v>0</v>
      </c>
      <c r="X36" s="36">
        <f>IFERROR(VLOOKUP(X162,DAY!$A$2:$E$548,5,0),0)</f>
        <v>0</v>
      </c>
      <c r="Y36" s="36">
        <f>IFERROR(VLOOKUP(Y162,DAY!$A$2:$E$548,5,0),0)</f>
        <v>0</v>
      </c>
      <c r="Z36" s="36">
        <f>IFERROR(VLOOKUP(Z162,DAY!$A$2:$E$548,5,0),0)</f>
        <v>0</v>
      </c>
      <c r="AA36" s="36">
        <f>IFERROR(VLOOKUP(AA162,DAY!$A$2:$E$548,5,0),0)</f>
        <v>0</v>
      </c>
      <c r="AB36" s="36">
        <f>IFERROR(VLOOKUP(AB162,DAY!$A$2:$E$548,5,0),0)</f>
        <v>0</v>
      </c>
      <c r="AC36" s="36">
        <f>IFERROR(VLOOKUP(AC162,DAY!$A$2:$E$548,5,0),0)</f>
        <v>0</v>
      </c>
      <c r="AD36" s="36">
        <f>IFERROR(VLOOKUP(AD162,DAY!$A$2:$E$548,5,0),0)</f>
        <v>0</v>
      </c>
      <c r="AE36" s="272"/>
      <c r="AF36" s="322"/>
      <c r="AG36" s="261"/>
      <c r="AH36" s="272"/>
      <c r="AI36" s="274"/>
      <c r="AJ36" s="261"/>
      <c r="AM36" s="38"/>
      <c r="AN36" s="38"/>
      <c r="AQ36" s="34">
        <f>IFERROR(VLOOKUP(AQ163,DAY!$A$2:$E$196,4,0),0)</f>
        <v>0</v>
      </c>
    </row>
    <row r="37" spans="1:52" ht="27.75" customHeight="1" x14ac:dyDescent="0.45">
      <c r="A37" s="272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262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262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IFERROR(VLOOKUP(AQ163,DAY!$A$2:$E$196,5,0),0)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5">
      <c r="A38" s="319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316">
        <f>IFERROR(AM38,0)</f>
        <v>0.32100000000000001</v>
      </c>
      <c r="AF38" s="317"/>
      <c r="AG38" s="263"/>
      <c r="AH38" s="316">
        <f>IFERROR(AN38,0)</f>
        <v>0.32100000000000001</v>
      </c>
      <c r="AI38" s="318"/>
      <c r="AJ38" s="263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IFERROR(VLOOKUP(AQ163,DAY!$A$2:$E$196,6,0),0)</f>
        <v>0</v>
      </c>
    </row>
    <row r="39" spans="1:52" s="37" customFormat="1" ht="27.75" customHeight="1" thickBot="1" x14ac:dyDescent="0.5">
      <c r="A39" s="271" t="s">
        <v>66</v>
      </c>
      <c r="B39" s="44" t="s">
        <v>0</v>
      </c>
      <c r="C39" s="44">
        <f>IFERROR(VLOOKUP(C163,DAY!$A$2:$E$548,2,0),0)</f>
        <v>0</v>
      </c>
      <c r="D39" s="44">
        <f>IFERROR(VLOOKUP(D163,DAY!$A$2:$E$196,2,0),0)</f>
        <v>0</v>
      </c>
      <c r="E39" s="44">
        <f>IFERROR(VLOOKUP(E163,DAY!$A$2:$E$196,2,0),0)</f>
        <v>0</v>
      </c>
      <c r="F39" s="44">
        <f>IFERROR(VLOOKUP(F163,DAY!$A$2:$E$196,2,0),0)</f>
        <v>0</v>
      </c>
      <c r="G39" s="44">
        <f>IFERROR(VLOOKUP(G163,DAY!$A$2:$E$196,2,0),0)</f>
        <v>0</v>
      </c>
      <c r="H39" s="44">
        <f>IFERROR(VLOOKUP(H163,DAY!$A$2:$E$196,2,0),0)</f>
        <v>0</v>
      </c>
      <c r="I39" s="44">
        <f>IFERROR(VLOOKUP(I163,DAY!$A$2:$E$196,2,0),0)</f>
        <v>0</v>
      </c>
      <c r="J39" s="44">
        <f>IFERROR(VLOOKUP(J163,DAY!$A$2:$E$196,2,0),0)</f>
        <v>0</v>
      </c>
      <c r="K39" s="44">
        <f>IFERROR(VLOOKUP(K163,DAY!$A$2:$E$196,2,0),0)</f>
        <v>0</v>
      </c>
      <c r="L39" s="44">
        <f>IFERROR(VLOOKUP(L163,DAY!$A$2:$E$196,2,0),0)</f>
        <v>0</v>
      </c>
      <c r="M39" s="44">
        <f>IFERROR(VLOOKUP(M163,DAY!$A$2:$E$196,2,0),0)</f>
        <v>0</v>
      </c>
      <c r="N39" s="44">
        <f>IFERROR(VLOOKUP(N163,DAY!$A$2:$E$196,2,0),0)</f>
        <v>0</v>
      </c>
      <c r="O39" s="44">
        <f>IFERROR(VLOOKUP(O163,DAY!$A$2:$E$196,2,0),0)</f>
        <v>0</v>
      </c>
      <c r="P39" s="44">
        <f>IFERROR(VLOOKUP(P163,DAY!$A$2:$E$196,2,0),0)</f>
        <v>0</v>
      </c>
      <c r="Q39" s="44">
        <f>IFERROR(VLOOKUP(Q163,DAY!$A$2:$E$196,2,0),0)</f>
        <v>0</v>
      </c>
      <c r="R39" s="44">
        <f>IFERROR(VLOOKUP(R163,DAY!$A$2:$E$196,2,0),0)</f>
        <v>0</v>
      </c>
      <c r="S39" s="44">
        <f>IFERROR(VLOOKUP(S163,DAY!$A$2:$E$196,2,0),0)</f>
        <v>0</v>
      </c>
      <c r="T39" s="44">
        <f>IFERROR(VLOOKUP(T163,DAY!$A$2:$E$196,2,0),0)</f>
        <v>0</v>
      </c>
      <c r="U39" s="44">
        <f>IFERROR(VLOOKUP(U163,DAY!$A$2:$E$196,2,0),0)</f>
        <v>0</v>
      </c>
      <c r="V39" s="44">
        <f>IFERROR(VLOOKUP(V163,DAY!$A$2:$E$196,2,0),0)</f>
        <v>0</v>
      </c>
      <c r="W39" s="44">
        <f>IFERROR(VLOOKUP(W163,DAY!$A$2:$E$196,2,0),0)</f>
        <v>0</v>
      </c>
      <c r="X39" s="44">
        <f>IFERROR(VLOOKUP(X163,DAY!$A$2:$E$196,2,0),0)</f>
        <v>0</v>
      </c>
      <c r="Y39" s="44">
        <f>IFERROR(VLOOKUP(Y163,DAY!$A$2:$E$196,2,0),0)</f>
        <v>0</v>
      </c>
      <c r="Z39" s="44">
        <f>IFERROR(VLOOKUP(Z163,DAY!$A$2:$E$196,2,0),0)</f>
        <v>0</v>
      </c>
      <c r="AA39" s="44">
        <f>IFERROR(VLOOKUP(AA163,DAY!$A$2:$E$196,2,0),0)</f>
        <v>0</v>
      </c>
      <c r="AB39" s="44">
        <f>IFERROR(VLOOKUP(AB163,DAY!$A$2:$E$196,2,0),0)</f>
        <v>0</v>
      </c>
      <c r="AC39" s="44">
        <f>IFERROR(VLOOKUP(AC163,DAY!$A$2:$E$196,2,0),0)</f>
        <v>0</v>
      </c>
      <c r="AD39" s="44">
        <f>IFERROR(VLOOKUP(AD163,DAY!$A$2:$E$196,2,0),0)</f>
        <v>0</v>
      </c>
      <c r="AE39" s="320" t="s">
        <v>11</v>
      </c>
      <c r="AF39" s="321" t="s">
        <v>12</v>
      </c>
      <c r="AG39" s="260" t="s">
        <v>84</v>
      </c>
      <c r="AH39" s="271" t="s">
        <v>11</v>
      </c>
      <c r="AI39" s="273" t="s">
        <v>13</v>
      </c>
      <c r="AJ39" s="260" t="s">
        <v>84</v>
      </c>
      <c r="AL39" s="20"/>
      <c r="AM39" s="30"/>
      <c r="AN39" s="30"/>
      <c r="AO39" s="20"/>
      <c r="AP39" s="20"/>
      <c r="AQ39" s="41">
        <f>IFERROR(VLOOKUP(AQ163,DAY!$A$2:$E$196,7,0),0)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5">
      <c r="A40" s="272"/>
      <c r="B40" s="32" t="s">
        <v>1</v>
      </c>
      <c r="C40" s="32">
        <f>IFERROR(VLOOKUP(C163,DAY!$A$2:$E$548,3,0),0)</f>
        <v>0</v>
      </c>
      <c r="D40" s="32">
        <f>IFERROR(VLOOKUP(D163,DAY!$A$2:$E$196,3,0),0)</f>
        <v>0</v>
      </c>
      <c r="E40" s="32">
        <f>IFERROR(VLOOKUP(E163,DAY!$A$2:$E$196,3,0),0)</f>
        <v>0</v>
      </c>
      <c r="F40" s="32">
        <f>IFERROR(VLOOKUP(F163,DAY!$A$2:$E$196,3,0),0)</f>
        <v>0</v>
      </c>
      <c r="G40" s="32">
        <f>IFERROR(VLOOKUP(G163,DAY!$A$2:$E$196,3,0),0)</f>
        <v>0</v>
      </c>
      <c r="H40" s="32">
        <f>IFERROR(VLOOKUP(H163,DAY!$A$2:$E$196,3,0),0)</f>
        <v>0</v>
      </c>
      <c r="I40" s="32">
        <f>IFERROR(VLOOKUP(I163,DAY!$A$2:$E$196,3,0),0)</f>
        <v>0</v>
      </c>
      <c r="J40" s="32">
        <f>IFERROR(VLOOKUP(J163,DAY!$A$2:$E$196,3,0),0)</f>
        <v>0</v>
      </c>
      <c r="K40" s="32">
        <f>IFERROR(VLOOKUP(K163,DAY!$A$2:$E$196,3,0),0)</f>
        <v>0</v>
      </c>
      <c r="L40" s="32">
        <f>IFERROR(VLOOKUP(L163,DAY!$A$2:$E$196,3,0),0)</f>
        <v>0</v>
      </c>
      <c r="M40" s="32">
        <f>IFERROR(VLOOKUP(M163,DAY!$A$2:$E$196,3,0),0)</f>
        <v>0</v>
      </c>
      <c r="N40" s="32">
        <f>IFERROR(VLOOKUP(N163,DAY!$A$2:$E$196,3,0),0)</f>
        <v>0</v>
      </c>
      <c r="O40" s="32">
        <f>IFERROR(VLOOKUP(O163,DAY!$A$2:$E$196,3,0),0)</f>
        <v>0</v>
      </c>
      <c r="P40" s="32">
        <f>IFERROR(VLOOKUP(P163,DAY!$A$2:$E$196,3,0),0)</f>
        <v>0</v>
      </c>
      <c r="Q40" s="32">
        <f>IFERROR(VLOOKUP(Q163,DAY!$A$2:$E$196,3,0),0)</f>
        <v>0</v>
      </c>
      <c r="R40" s="32">
        <f>IFERROR(VLOOKUP(R163,DAY!$A$2:$E$196,3,0),0)</f>
        <v>0</v>
      </c>
      <c r="S40" s="32">
        <f>IFERROR(VLOOKUP(S163,DAY!$A$2:$E$196,3,0),0)</f>
        <v>0</v>
      </c>
      <c r="T40" s="32">
        <f>IFERROR(VLOOKUP(T163,DAY!$A$2:$E$196,3,0),0)</f>
        <v>0</v>
      </c>
      <c r="U40" s="32">
        <f>IFERROR(VLOOKUP(U163,DAY!$A$2:$E$196,3,0),0)</f>
        <v>0</v>
      </c>
      <c r="V40" s="32">
        <f>IFERROR(VLOOKUP(V163,DAY!$A$2:$E$196,3,0),0)</f>
        <v>0</v>
      </c>
      <c r="W40" s="32">
        <f>IFERROR(VLOOKUP(W163,DAY!$A$2:$E$196,3,0),0)</f>
        <v>0</v>
      </c>
      <c r="X40" s="32">
        <f>IFERROR(VLOOKUP(X163,DAY!$A$2:$E$196,3,0),0)</f>
        <v>0</v>
      </c>
      <c r="Y40" s="32">
        <f>IFERROR(VLOOKUP(Y163,DAY!$A$2:$E$196,3,0),0)</f>
        <v>0</v>
      </c>
      <c r="Z40" s="32">
        <f>IFERROR(VLOOKUP(Z163,DAY!$A$2:$E$196,3,0),0)</f>
        <v>0</v>
      </c>
      <c r="AA40" s="32">
        <f>IFERROR(VLOOKUP(AA163,DAY!$A$2:$E$196,3,0),0)</f>
        <v>0</v>
      </c>
      <c r="AB40" s="32">
        <f>IFERROR(VLOOKUP(AB163,DAY!$A$2:$E$196,3,0),0)</f>
        <v>0</v>
      </c>
      <c r="AC40" s="32">
        <f>IFERROR(VLOOKUP(AC163,DAY!$A$2:$E$196,3,0),0)</f>
        <v>0</v>
      </c>
      <c r="AD40" s="33">
        <f>IFERROR(VLOOKUP(AD163,DAY!$A$2:$E$196,3,0),0)</f>
        <v>0</v>
      </c>
      <c r="AE40" s="272"/>
      <c r="AF40" s="322"/>
      <c r="AG40" s="260"/>
      <c r="AH40" s="272"/>
      <c r="AI40" s="274"/>
      <c r="AJ40" s="260"/>
      <c r="AM40" s="30"/>
      <c r="AN40" s="30"/>
      <c r="AQ40" s="35">
        <f>IFERROR(VLOOKUP(AQ164,DAY!$A$2:$E$196,2,0),0)</f>
        <v>0</v>
      </c>
    </row>
    <row r="41" spans="1:52" ht="27.75" customHeight="1" x14ac:dyDescent="0.45">
      <c r="A41" s="272"/>
      <c r="B41" s="35" t="s">
        <v>2</v>
      </c>
      <c r="C41" s="35">
        <f>IFERROR(VLOOKUP(C163,DAY!$A$2:$E$548,4,0),0)</f>
        <v>0</v>
      </c>
      <c r="D41" s="35">
        <f>IFERROR(VLOOKUP(D163,DAY!$A$2:$E$548,4,0),0)</f>
        <v>0</v>
      </c>
      <c r="E41" s="35">
        <f>IFERROR(VLOOKUP(E163,DAY!$A$2:$E$548,4,0),0)</f>
        <v>0</v>
      </c>
      <c r="F41" s="35">
        <f>IFERROR(VLOOKUP(F163,DAY!$A$2:$E$548,4,0),0)</f>
        <v>0</v>
      </c>
      <c r="G41" s="35">
        <f>IFERROR(VLOOKUP(G163,DAY!$A$2:$E$548,4,0),0)</f>
        <v>0</v>
      </c>
      <c r="H41" s="35">
        <f>IFERROR(VLOOKUP(H163,DAY!$A$2:$E$548,4,0),0)</f>
        <v>0</v>
      </c>
      <c r="I41" s="35">
        <f>IFERROR(VLOOKUP(I163,DAY!$A$2:$E$548,4,0),0)</f>
        <v>0</v>
      </c>
      <c r="J41" s="35">
        <f>IFERROR(VLOOKUP(J163,DAY!$A$2:$E$548,4,0),0)</f>
        <v>0</v>
      </c>
      <c r="K41" s="35">
        <f>IFERROR(VLOOKUP(K163,DAY!$A$2:$E$548,4,0),0)</f>
        <v>0</v>
      </c>
      <c r="L41" s="35">
        <f>IFERROR(VLOOKUP(L163,DAY!$A$2:$E$548,4,0),0)</f>
        <v>0</v>
      </c>
      <c r="M41" s="35">
        <f>IFERROR(VLOOKUP(M163,DAY!$A$2:$E$548,4,0),0)</f>
        <v>0</v>
      </c>
      <c r="N41" s="35">
        <f>IFERROR(VLOOKUP(N163,DAY!$A$2:$E$548,4,0),0)</f>
        <v>0</v>
      </c>
      <c r="O41" s="35">
        <f>IFERROR(VLOOKUP(O163,DAY!$A$2:$E$548,4,0),0)</f>
        <v>0</v>
      </c>
      <c r="P41" s="35">
        <f>IFERROR(VLOOKUP(P163,DAY!$A$2:$E$548,4,0),0)</f>
        <v>0</v>
      </c>
      <c r="Q41" s="35">
        <f>IFERROR(VLOOKUP(Q163,DAY!$A$2:$E$548,4,0),0)</f>
        <v>0</v>
      </c>
      <c r="R41" s="35">
        <f>IFERROR(VLOOKUP(R163,DAY!$A$2:$E$548,4,0),0)</f>
        <v>0</v>
      </c>
      <c r="S41" s="35">
        <f>IFERROR(VLOOKUP(S163,DAY!$A$2:$E$548,4,0),0)</f>
        <v>0</v>
      </c>
      <c r="T41" s="35">
        <f>IFERROR(VLOOKUP(T163,DAY!$A$2:$E$548,4,0),0)</f>
        <v>0</v>
      </c>
      <c r="U41" s="35">
        <f>IFERROR(VLOOKUP(U163,DAY!$A$2:$E$548,4,0),0)</f>
        <v>0</v>
      </c>
      <c r="V41" s="35">
        <f>IFERROR(VLOOKUP(V163,DAY!$A$2:$E$548,4,0),0)</f>
        <v>0</v>
      </c>
      <c r="W41" s="35">
        <f>IFERROR(VLOOKUP(W163,DAY!$A$2:$E$548,4,0),0)</f>
        <v>0</v>
      </c>
      <c r="X41" s="35">
        <f>IFERROR(VLOOKUP(X163,DAY!$A$2:$E$548,4,0),0)</f>
        <v>0</v>
      </c>
      <c r="Y41" s="35">
        <f>IFERROR(VLOOKUP(Y163,DAY!$A$2:$E$548,4,0),0)</f>
        <v>0</v>
      </c>
      <c r="Z41" s="35">
        <f>IFERROR(VLOOKUP(Z163,DAY!$A$2:$E$548,4,0),0)</f>
        <v>0</v>
      </c>
      <c r="AA41" s="35">
        <f>IFERROR(VLOOKUP(AA163,DAY!$A$2:$E$548,4,0),0)</f>
        <v>0</v>
      </c>
      <c r="AB41" s="35">
        <f>IFERROR(VLOOKUP(AB163,DAY!$A$2:$E$548,4,0),0)</f>
        <v>0</v>
      </c>
      <c r="AC41" s="35">
        <f>IFERROR(VLOOKUP(AC163,DAY!$A$2:$E$548,4,0),0)</f>
        <v>0</v>
      </c>
      <c r="AD41" s="35">
        <f>IFERROR(VLOOKUP(AD163,DAY!$A$2:$E$548,4,0),0)</f>
        <v>0</v>
      </c>
      <c r="AE41" s="272"/>
      <c r="AF41" s="322"/>
      <c r="AG41" s="260"/>
      <c r="AH41" s="272"/>
      <c r="AI41" s="274"/>
      <c r="AJ41" s="260"/>
      <c r="AM41" s="30"/>
      <c r="AN41" s="30"/>
      <c r="AQ41" s="34">
        <f>IFERROR(VLOOKUP(AQ164,DAY!$A$2:$E$196,3,0),0)</f>
        <v>0</v>
      </c>
    </row>
    <row r="42" spans="1:52" ht="88.5" customHeight="1" x14ac:dyDescent="0.45">
      <c r="A42" s="272"/>
      <c r="B42" s="36" t="s">
        <v>3</v>
      </c>
      <c r="C42" s="36">
        <f>IFERROR(VLOOKUP(C163,DAY!$A$2:$E$548,5,0),0)</f>
        <v>0</v>
      </c>
      <c r="D42" s="36">
        <f>IFERROR(VLOOKUP(D163,DAY!$A$2:$E$548,5,0),0)</f>
        <v>0</v>
      </c>
      <c r="E42" s="36">
        <f>IFERROR(VLOOKUP(E163,DAY!$A$2:$E$548,5,0),0)</f>
        <v>0</v>
      </c>
      <c r="F42" s="36">
        <f>IFERROR(VLOOKUP(F163,DAY!$A$2:$E$548,5,0),0)</f>
        <v>0</v>
      </c>
      <c r="G42" s="36">
        <f>IFERROR(VLOOKUP(G163,DAY!$A$2:$E$548,5,0),0)</f>
        <v>0</v>
      </c>
      <c r="H42" s="36">
        <f>IFERROR(VLOOKUP(H163,DAY!$A$2:$E$548,5,0),0)</f>
        <v>0</v>
      </c>
      <c r="I42" s="36">
        <f>IFERROR(VLOOKUP(I163,DAY!$A$2:$E$548,5,0),0)</f>
        <v>0</v>
      </c>
      <c r="J42" s="36">
        <f>IFERROR(VLOOKUP(J163,DAY!$A$2:$E$548,5,0),0)</f>
        <v>0</v>
      </c>
      <c r="K42" s="36">
        <f>IFERROR(VLOOKUP(K163,DAY!$A$2:$E$548,5,0),0)</f>
        <v>0</v>
      </c>
      <c r="L42" s="36">
        <f>IFERROR(VLOOKUP(L163,DAY!$A$2:$E$548,5,0),0)</f>
        <v>0</v>
      </c>
      <c r="M42" s="36">
        <f>IFERROR(VLOOKUP(M163,DAY!$A$2:$E$548,5,0),0)</f>
        <v>0</v>
      </c>
      <c r="N42" s="36">
        <f>IFERROR(VLOOKUP(N163,DAY!$A$2:$E$548,5,0),0)</f>
        <v>0</v>
      </c>
      <c r="O42" s="36">
        <f>IFERROR(VLOOKUP(O163,DAY!$A$2:$E$548,5,0),0)</f>
        <v>0</v>
      </c>
      <c r="P42" s="36">
        <f>IFERROR(VLOOKUP(P163,DAY!$A$2:$E$548,5,0),0)</f>
        <v>0</v>
      </c>
      <c r="Q42" s="36">
        <f>IFERROR(VLOOKUP(Q163,DAY!$A$2:$E$548,5,0),0)</f>
        <v>0</v>
      </c>
      <c r="R42" s="36">
        <f>IFERROR(VLOOKUP(R163,DAY!$A$2:$E$548,5,0),0)</f>
        <v>0</v>
      </c>
      <c r="S42" s="36">
        <f>IFERROR(VLOOKUP(S163,DAY!$A$2:$E$548,5,0),0)</f>
        <v>0</v>
      </c>
      <c r="T42" s="36">
        <f>IFERROR(VLOOKUP(T163,DAY!$A$2:$E$548,5,0),0)</f>
        <v>0</v>
      </c>
      <c r="U42" s="36">
        <f>IFERROR(VLOOKUP(U163,DAY!$A$2:$E$548,5,0),0)</f>
        <v>0</v>
      </c>
      <c r="V42" s="36">
        <f>IFERROR(VLOOKUP(V163,DAY!$A$2:$E$548,5,0),0)</f>
        <v>0</v>
      </c>
      <c r="W42" s="36">
        <f>IFERROR(VLOOKUP(W163,DAY!$A$2:$E$548,5,0),0)</f>
        <v>0</v>
      </c>
      <c r="X42" s="36">
        <f>IFERROR(VLOOKUP(X163,DAY!$A$2:$E$548,5,0),0)</f>
        <v>0</v>
      </c>
      <c r="Y42" s="36">
        <f>IFERROR(VLOOKUP(Y163,DAY!$A$2:$E$548,5,0),0)</f>
        <v>0</v>
      </c>
      <c r="Z42" s="36">
        <f>IFERROR(VLOOKUP(Z163,DAY!$A$2:$E$548,5,0),0)</f>
        <v>0</v>
      </c>
      <c r="AA42" s="36">
        <f>IFERROR(VLOOKUP(AA163,DAY!$A$2:$E$548,5,0),0)</f>
        <v>0</v>
      </c>
      <c r="AB42" s="36">
        <f>IFERROR(VLOOKUP(AB163,DAY!$A$2:$E$548,5,0),0)</f>
        <v>0</v>
      </c>
      <c r="AC42" s="36">
        <f>IFERROR(VLOOKUP(AC163,DAY!$A$2:$E$548,5,0),0)</f>
        <v>0</v>
      </c>
      <c r="AD42" s="36">
        <f>IFERROR(VLOOKUP(AD163,DAY!$A$2:$E$548,5,0),0)</f>
        <v>0</v>
      </c>
      <c r="AE42" s="272"/>
      <c r="AF42" s="322"/>
      <c r="AG42" s="261"/>
      <c r="AH42" s="272"/>
      <c r="AI42" s="274"/>
      <c r="AJ42" s="261"/>
      <c r="AM42" s="38"/>
      <c r="AN42" s="38"/>
      <c r="AQ42" s="34">
        <f>IFERROR(VLOOKUP(AQ164,DAY!$A$2:$E$196,4,0),0)</f>
        <v>0</v>
      </c>
    </row>
    <row r="43" spans="1:52" ht="27.75" customHeight="1" x14ac:dyDescent="0.45">
      <c r="A43" s="272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262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262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IFERROR(VLOOKUP(AQ164,DAY!$A$2:$E$196,5,0),0)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5">
      <c r="A44" s="319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316">
        <f>IFERROR(AM44,0)</f>
        <v>0.32100000000000001</v>
      </c>
      <c r="AF44" s="317"/>
      <c r="AG44" s="263"/>
      <c r="AH44" s="316">
        <f>IFERROR(AN44,0)</f>
        <v>0.32100000000000001</v>
      </c>
      <c r="AI44" s="318"/>
      <c r="AJ44" s="263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IFERROR(VLOOKUP(AQ164,DAY!$A$2:$E$196,6,0),0)</f>
        <v>0</v>
      </c>
    </row>
    <row r="45" spans="1:52" s="37" customFormat="1" ht="27.75" customHeight="1" thickBot="1" x14ac:dyDescent="0.5">
      <c r="A45" s="271" t="s">
        <v>67</v>
      </c>
      <c r="B45" s="29" t="s">
        <v>0</v>
      </c>
      <c r="C45" s="29">
        <f>IFERROR(VLOOKUP(C164,DAY!$A$2:$E$548,2,0),0)</f>
        <v>0</v>
      </c>
      <c r="D45" s="29">
        <f>IFERROR(VLOOKUP(D164,DAY!$A$2:$E$196,2,0),0)</f>
        <v>0</v>
      </c>
      <c r="E45" s="29">
        <f>IFERROR(VLOOKUP(E164,DAY!$A$2:$E$196,2,0),0)</f>
        <v>0</v>
      </c>
      <c r="F45" s="29">
        <f>IFERROR(VLOOKUP(F164,DAY!$A$2:$E$196,2,0),0)</f>
        <v>0</v>
      </c>
      <c r="G45" s="29">
        <f>IFERROR(VLOOKUP(G164,DAY!$A$2:$E$196,2,0),0)</f>
        <v>0</v>
      </c>
      <c r="H45" s="29">
        <f>IFERROR(VLOOKUP(H164,DAY!$A$2:$E$196,2,0),0)</f>
        <v>0</v>
      </c>
      <c r="I45" s="29">
        <f>IFERROR(VLOOKUP(I164,DAY!$A$2:$E$196,2,0),0)</f>
        <v>0</v>
      </c>
      <c r="J45" s="29">
        <f>IFERROR(VLOOKUP(J164,DAY!$A$2:$E$196,2,0),0)</f>
        <v>0</v>
      </c>
      <c r="K45" s="29">
        <f>IFERROR(VLOOKUP(K164,DAY!$A$2:$E$196,2,0),0)</f>
        <v>0</v>
      </c>
      <c r="L45" s="29">
        <f>IFERROR(VLOOKUP(L164,DAY!$A$2:$E$196,2,0),0)</f>
        <v>0</v>
      </c>
      <c r="M45" s="29">
        <f>IFERROR(VLOOKUP(M164,DAY!$A$2:$E$196,2,0),0)</f>
        <v>0</v>
      </c>
      <c r="N45" s="29">
        <f>IFERROR(VLOOKUP(N164,DAY!$A$2:$E$196,2,0),0)</f>
        <v>0</v>
      </c>
      <c r="O45" s="29">
        <f>IFERROR(VLOOKUP(O164,DAY!$A$2:$E$196,2,0),0)</f>
        <v>0</v>
      </c>
      <c r="P45" s="29">
        <f>IFERROR(VLOOKUP(P164,DAY!$A$2:$E$196,2,0),0)</f>
        <v>0</v>
      </c>
      <c r="Q45" s="29">
        <f>IFERROR(VLOOKUP(Q164,DAY!$A$2:$E$196,2,0),0)</f>
        <v>0</v>
      </c>
      <c r="R45" s="29">
        <f>IFERROR(VLOOKUP(R164,DAY!$A$2:$E$196,2,0),0)</f>
        <v>0</v>
      </c>
      <c r="S45" s="29">
        <f>IFERROR(VLOOKUP(S164,DAY!$A$2:$E$196,2,0),0)</f>
        <v>0</v>
      </c>
      <c r="T45" s="29">
        <f>IFERROR(VLOOKUP(T164,DAY!$A$2:$E$196,2,0),0)</f>
        <v>0</v>
      </c>
      <c r="U45" s="29">
        <f>IFERROR(VLOOKUP(U164,DAY!$A$2:$E$196,2,0),0)</f>
        <v>0</v>
      </c>
      <c r="V45" s="29">
        <f>IFERROR(VLOOKUP(V164,DAY!$A$2:$E$196,2,0),0)</f>
        <v>0</v>
      </c>
      <c r="W45" s="29">
        <f>IFERROR(VLOOKUP(W164,DAY!$A$2:$E$196,2,0),0)</f>
        <v>0</v>
      </c>
      <c r="X45" s="29">
        <f>IFERROR(VLOOKUP(X164,DAY!$A$2:$E$196,2,0),0)</f>
        <v>0</v>
      </c>
      <c r="Y45" s="29">
        <f>IFERROR(VLOOKUP(Y164,DAY!$A$2:$E$196,2,0),0)</f>
        <v>0</v>
      </c>
      <c r="Z45" s="29">
        <f>IFERROR(VLOOKUP(Z164,DAY!$A$2:$E$196,2,0),0)</f>
        <v>0</v>
      </c>
      <c r="AA45" s="29">
        <f>IFERROR(VLOOKUP(AA164,DAY!$A$2:$E$196,2,0),0)</f>
        <v>0</v>
      </c>
      <c r="AB45" s="29">
        <f>IFERROR(VLOOKUP(AB164,DAY!$A$2:$E$196,2,0),0)</f>
        <v>0</v>
      </c>
      <c r="AC45" s="29">
        <f>IFERROR(VLOOKUP(AC164,DAY!$A$2:$E$196,2,0),0)</f>
        <v>0</v>
      </c>
      <c r="AD45" s="29">
        <f>IFERROR(VLOOKUP(AD164,DAY!$A$2:$E$196,2,0),0)</f>
        <v>0</v>
      </c>
      <c r="AE45" s="320" t="s">
        <v>11</v>
      </c>
      <c r="AF45" s="321" t="s">
        <v>12</v>
      </c>
      <c r="AG45" s="260" t="s">
        <v>84</v>
      </c>
      <c r="AH45" s="271" t="s">
        <v>11</v>
      </c>
      <c r="AI45" s="273" t="s">
        <v>13</v>
      </c>
      <c r="AJ45" s="260" t="s">
        <v>84</v>
      </c>
      <c r="AL45" s="20"/>
      <c r="AM45" s="30"/>
      <c r="AN45" s="30"/>
      <c r="AO45" s="20"/>
      <c r="AP45" s="20"/>
      <c r="AQ45" s="46">
        <f>IFERROR(VLOOKUP(AQ164,DAY!$A$2:$E$196,7,0),0)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5">
      <c r="A46" s="272"/>
      <c r="B46" s="32" t="s">
        <v>1</v>
      </c>
      <c r="C46" s="32">
        <f>IFERROR(VLOOKUP(C164,DAY!$A$2:$E$548,3,0),0)</f>
        <v>0</v>
      </c>
      <c r="D46" s="32">
        <f>IFERROR(VLOOKUP(D164,DAY!$A$2:$E$196,3,0),0)</f>
        <v>0</v>
      </c>
      <c r="E46" s="32">
        <f>IFERROR(VLOOKUP(E164,DAY!$A$2:$E$196,3,0),0)</f>
        <v>0</v>
      </c>
      <c r="F46" s="32">
        <f>IFERROR(VLOOKUP(F164,DAY!$A$2:$E$196,3,0),0)</f>
        <v>0</v>
      </c>
      <c r="G46" s="32">
        <f>IFERROR(VLOOKUP(G164,DAY!$A$2:$E$196,3,0),0)</f>
        <v>0</v>
      </c>
      <c r="H46" s="32">
        <f>IFERROR(VLOOKUP(H164,DAY!$A$2:$E$196,3,0),0)</f>
        <v>0</v>
      </c>
      <c r="I46" s="32">
        <f>IFERROR(VLOOKUP(I164,DAY!$A$2:$E$196,3,0),0)</f>
        <v>0</v>
      </c>
      <c r="J46" s="32">
        <f>IFERROR(VLOOKUP(J164,DAY!$A$2:$E$196,3,0),0)</f>
        <v>0</v>
      </c>
      <c r="K46" s="32">
        <f>IFERROR(VLOOKUP(K164,DAY!$A$2:$E$196,3,0),0)</f>
        <v>0</v>
      </c>
      <c r="L46" s="32">
        <f>IFERROR(VLOOKUP(L164,DAY!$A$2:$E$196,3,0),0)</f>
        <v>0</v>
      </c>
      <c r="M46" s="32">
        <f>IFERROR(VLOOKUP(M164,DAY!$A$2:$E$196,3,0),0)</f>
        <v>0</v>
      </c>
      <c r="N46" s="32">
        <f>IFERROR(VLOOKUP(N164,DAY!$A$2:$E$196,3,0),0)</f>
        <v>0</v>
      </c>
      <c r="O46" s="32">
        <f>IFERROR(VLOOKUP(O164,DAY!$A$2:$E$196,3,0),0)</f>
        <v>0</v>
      </c>
      <c r="P46" s="32">
        <f>IFERROR(VLOOKUP(P164,DAY!$A$2:$E$196,3,0),0)</f>
        <v>0</v>
      </c>
      <c r="Q46" s="32">
        <f>IFERROR(VLOOKUP(Q164,DAY!$A$2:$E$196,3,0),0)</f>
        <v>0</v>
      </c>
      <c r="R46" s="32">
        <f>IFERROR(VLOOKUP(R164,DAY!$A$2:$E$196,3,0),0)</f>
        <v>0</v>
      </c>
      <c r="S46" s="32">
        <f>IFERROR(VLOOKUP(S164,DAY!$A$2:$E$196,3,0),0)</f>
        <v>0</v>
      </c>
      <c r="T46" s="32">
        <f>IFERROR(VLOOKUP(T164,DAY!$A$2:$E$196,3,0),0)</f>
        <v>0</v>
      </c>
      <c r="U46" s="32">
        <f>IFERROR(VLOOKUP(U164,DAY!$A$2:$E$196,3,0),0)</f>
        <v>0</v>
      </c>
      <c r="V46" s="32">
        <f>IFERROR(VLOOKUP(V164,DAY!$A$2:$E$196,3,0),0)</f>
        <v>0</v>
      </c>
      <c r="W46" s="32">
        <f>IFERROR(VLOOKUP(W164,DAY!$A$2:$E$196,3,0),0)</f>
        <v>0</v>
      </c>
      <c r="X46" s="32">
        <f>IFERROR(VLOOKUP(X164,DAY!$A$2:$E$196,3,0),0)</f>
        <v>0</v>
      </c>
      <c r="Y46" s="32">
        <f>IFERROR(VLOOKUP(Y164,DAY!$A$2:$E$196,3,0),0)</f>
        <v>0</v>
      </c>
      <c r="Z46" s="32">
        <f>IFERROR(VLOOKUP(Z164,DAY!$A$2:$E$196,3,0),0)</f>
        <v>0</v>
      </c>
      <c r="AA46" s="32">
        <f>IFERROR(VLOOKUP(AA164,DAY!$A$2:$E$196,3,0),0)</f>
        <v>0</v>
      </c>
      <c r="AB46" s="32">
        <f>IFERROR(VLOOKUP(AB164,DAY!$A$2:$E$196,3,0),0)</f>
        <v>0</v>
      </c>
      <c r="AC46" s="32">
        <f>IFERROR(VLOOKUP(AC164,DAY!$A$2:$E$196,3,0),0)</f>
        <v>0</v>
      </c>
      <c r="AD46" s="33">
        <f>IFERROR(VLOOKUP(AD164,DAY!$A$2:$E$196,3,0),0)</f>
        <v>0</v>
      </c>
      <c r="AE46" s="272"/>
      <c r="AF46" s="322"/>
      <c r="AG46" s="260"/>
      <c r="AH46" s="272"/>
      <c r="AI46" s="274"/>
      <c r="AJ46" s="260"/>
      <c r="AM46" s="30"/>
      <c r="AN46" s="30"/>
      <c r="AQ46" s="31">
        <f>IFERROR(VLOOKUP(AQ165,DAY!$A$2:$E$196,2,0),0)</f>
        <v>0</v>
      </c>
    </row>
    <row r="47" spans="1:52" ht="27.75" customHeight="1" x14ac:dyDescent="0.45">
      <c r="A47" s="272"/>
      <c r="B47" s="35" t="s">
        <v>2</v>
      </c>
      <c r="C47" s="35">
        <f>IFERROR(VLOOKUP(C164,DAY!$A$2:$E$548,4,0),0)</f>
        <v>0</v>
      </c>
      <c r="D47" s="35">
        <f>IFERROR(VLOOKUP(D164,DAY!$A$2:$E$548,4,0),0)</f>
        <v>0</v>
      </c>
      <c r="E47" s="35">
        <f>IFERROR(VLOOKUP(E164,DAY!$A$2:$E$548,4,0),0)</f>
        <v>0</v>
      </c>
      <c r="F47" s="35">
        <f>IFERROR(VLOOKUP(F164,DAY!$A$2:$E$548,4,0),0)</f>
        <v>0</v>
      </c>
      <c r="G47" s="35">
        <f>IFERROR(VLOOKUP(G164,DAY!$A$2:$E$548,4,0),0)</f>
        <v>0</v>
      </c>
      <c r="H47" s="35">
        <f>IFERROR(VLOOKUP(H164,DAY!$A$2:$E$548,4,0),0)</f>
        <v>0</v>
      </c>
      <c r="I47" s="35">
        <f>IFERROR(VLOOKUP(I164,DAY!$A$2:$E$548,4,0),0)</f>
        <v>0</v>
      </c>
      <c r="J47" s="35">
        <f>IFERROR(VLOOKUP(J164,DAY!$A$2:$E$548,4,0),0)</f>
        <v>0</v>
      </c>
      <c r="K47" s="35">
        <f>IFERROR(VLOOKUP(K164,DAY!$A$2:$E$548,4,0),0)</f>
        <v>0</v>
      </c>
      <c r="L47" s="35">
        <f>IFERROR(VLOOKUP(L164,DAY!$A$2:$E$548,4,0),0)</f>
        <v>0</v>
      </c>
      <c r="M47" s="35">
        <f>IFERROR(VLOOKUP(M164,DAY!$A$2:$E$548,4,0),0)</f>
        <v>0</v>
      </c>
      <c r="N47" s="35">
        <f>IFERROR(VLOOKUP(N164,DAY!$A$2:$E$548,4,0),0)</f>
        <v>0</v>
      </c>
      <c r="O47" s="35">
        <f>IFERROR(VLOOKUP(O164,DAY!$A$2:$E$548,4,0),0)</f>
        <v>0</v>
      </c>
      <c r="P47" s="35">
        <f>IFERROR(VLOOKUP(P164,DAY!$A$2:$E$548,4,0),0)</f>
        <v>0</v>
      </c>
      <c r="Q47" s="35">
        <f>IFERROR(VLOOKUP(Q164,DAY!$A$2:$E$548,4,0),0)</f>
        <v>0</v>
      </c>
      <c r="R47" s="35">
        <f>IFERROR(VLOOKUP(R164,DAY!$A$2:$E$548,4,0),0)</f>
        <v>0</v>
      </c>
      <c r="S47" s="35">
        <f>IFERROR(VLOOKUP(S164,DAY!$A$2:$E$548,4,0),0)</f>
        <v>0</v>
      </c>
      <c r="T47" s="35">
        <f>IFERROR(VLOOKUP(T164,DAY!$A$2:$E$548,4,0),0)</f>
        <v>0</v>
      </c>
      <c r="U47" s="35">
        <f>IFERROR(VLOOKUP(U164,DAY!$A$2:$E$548,4,0),0)</f>
        <v>0</v>
      </c>
      <c r="V47" s="35">
        <f>IFERROR(VLOOKUP(V164,DAY!$A$2:$E$548,4,0),0)</f>
        <v>0</v>
      </c>
      <c r="W47" s="35">
        <f>IFERROR(VLOOKUP(W164,DAY!$A$2:$E$548,4,0),0)</f>
        <v>0</v>
      </c>
      <c r="X47" s="35">
        <f>IFERROR(VLOOKUP(X164,DAY!$A$2:$E$548,4,0),0)</f>
        <v>0</v>
      </c>
      <c r="Y47" s="35">
        <f>IFERROR(VLOOKUP(Y164,DAY!$A$2:$E$548,4,0),0)</f>
        <v>0</v>
      </c>
      <c r="Z47" s="35">
        <f>IFERROR(VLOOKUP(Z164,DAY!$A$2:$E$548,4,0),0)</f>
        <v>0</v>
      </c>
      <c r="AA47" s="35">
        <f>IFERROR(VLOOKUP(AA164,DAY!$A$2:$E$548,4,0),0)</f>
        <v>0</v>
      </c>
      <c r="AB47" s="35">
        <f>IFERROR(VLOOKUP(AB164,DAY!$A$2:$E$548,4,0),0)</f>
        <v>0</v>
      </c>
      <c r="AC47" s="35">
        <f>IFERROR(VLOOKUP(AC164,DAY!$A$2:$E$548,4,0),0)</f>
        <v>0</v>
      </c>
      <c r="AD47" s="35">
        <f>IFERROR(VLOOKUP(AD164,DAY!$A$2:$E$548,4,0),0)</f>
        <v>0</v>
      </c>
      <c r="AE47" s="272"/>
      <c r="AF47" s="322"/>
      <c r="AG47" s="260"/>
      <c r="AH47" s="272"/>
      <c r="AI47" s="274"/>
      <c r="AJ47" s="260"/>
      <c r="AM47" s="30"/>
      <c r="AN47" s="30"/>
      <c r="AQ47" s="34">
        <f>IFERROR(VLOOKUP(AQ165,DAY!$A$2:$E$196,3,0),0)</f>
        <v>0</v>
      </c>
    </row>
    <row r="48" spans="1:52" ht="88.5" customHeight="1" x14ac:dyDescent="0.45">
      <c r="A48" s="272"/>
      <c r="B48" s="36" t="s">
        <v>3</v>
      </c>
      <c r="C48" s="36">
        <f>IFERROR(VLOOKUP(C164,DAY!$A$2:$E$548,5,0),0)</f>
        <v>0</v>
      </c>
      <c r="D48" s="36">
        <f>IFERROR(VLOOKUP(D164,DAY!$A$2:$E$548,5,0),0)</f>
        <v>0</v>
      </c>
      <c r="E48" s="36">
        <f>IFERROR(VLOOKUP(E164,DAY!$A$2:$E$548,5,0),0)</f>
        <v>0</v>
      </c>
      <c r="F48" s="36">
        <f>IFERROR(VLOOKUP(F164,DAY!$A$2:$E$548,5,0),0)</f>
        <v>0</v>
      </c>
      <c r="G48" s="36">
        <f>IFERROR(VLOOKUP(G164,DAY!$A$2:$E$548,5,0),0)</f>
        <v>0</v>
      </c>
      <c r="H48" s="36">
        <f>IFERROR(VLOOKUP(H164,DAY!$A$2:$E$548,5,0),0)</f>
        <v>0</v>
      </c>
      <c r="I48" s="36">
        <f>IFERROR(VLOOKUP(I164,DAY!$A$2:$E$548,5,0),0)</f>
        <v>0</v>
      </c>
      <c r="J48" s="36">
        <f>IFERROR(VLOOKUP(J164,DAY!$A$2:$E$548,5,0),0)</f>
        <v>0</v>
      </c>
      <c r="K48" s="36">
        <f>IFERROR(VLOOKUP(K164,DAY!$A$2:$E$548,5,0),0)</f>
        <v>0</v>
      </c>
      <c r="L48" s="36">
        <f>IFERROR(VLOOKUP(L164,DAY!$A$2:$E$548,5,0),0)</f>
        <v>0</v>
      </c>
      <c r="M48" s="36">
        <f>IFERROR(VLOOKUP(M164,DAY!$A$2:$E$548,5,0),0)</f>
        <v>0</v>
      </c>
      <c r="N48" s="36">
        <f>IFERROR(VLOOKUP(N164,DAY!$A$2:$E$548,5,0),0)</f>
        <v>0</v>
      </c>
      <c r="O48" s="36">
        <f>IFERROR(VLOOKUP(O164,DAY!$A$2:$E$548,5,0),0)</f>
        <v>0</v>
      </c>
      <c r="P48" s="36">
        <f>IFERROR(VLOOKUP(P164,DAY!$A$2:$E$548,5,0),0)</f>
        <v>0</v>
      </c>
      <c r="Q48" s="36">
        <f>IFERROR(VLOOKUP(Q164,DAY!$A$2:$E$548,5,0),0)</f>
        <v>0</v>
      </c>
      <c r="R48" s="36">
        <f>IFERROR(VLOOKUP(R164,DAY!$A$2:$E$548,5,0),0)</f>
        <v>0</v>
      </c>
      <c r="S48" s="36">
        <f>IFERROR(VLOOKUP(S164,DAY!$A$2:$E$548,5,0),0)</f>
        <v>0</v>
      </c>
      <c r="T48" s="36">
        <f>IFERROR(VLOOKUP(T164,DAY!$A$2:$E$548,5,0),0)</f>
        <v>0</v>
      </c>
      <c r="U48" s="36">
        <f>IFERROR(VLOOKUP(U164,DAY!$A$2:$E$548,5,0),0)</f>
        <v>0</v>
      </c>
      <c r="V48" s="36">
        <f>IFERROR(VLOOKUP(V164,DAY!$A$2:$E$548,5,0),0)</f>
        <v>0</v>
      </c>
      <c r="W48" s="36">
        <f>IFERROR(VLOOKUP(W164,DAY!$A$2:$E$548,5,0),0)</f>
        <v>0</v>
      </c>
      <c r="X48" s="36">
        <f>IFERROR(VLOOKUP(X164,DAY!$A$2:$E$548,5,0),0)</f>
        <v>0</v>
      </c>
      <c r="Y48" s="36">
        <f>IFERROR(VLOOKUP(Y164,DAY!$A$2:$E$548,5,0),0)</f>
        <v>0</v>
      </c>
      <c r="Z48" s="36">
        <f>IFERROR(VLOOKUP(Z164,DAY!$A$2:$E$548,5,0),0)</f>
        <v>0</v>
      </c>
      <c r="AA48" s="36">
        <f>IFERROR(VLOOKUP(AA164,DAY!$A$2:$E$548,5,0),0)</f>
        <v>0</v>
      </c>
      <c r="AB48" s="36">
        <f>IFERROR(VLOOKUP(AB164,DAY!$A$2:$E$548,5,0),0)</f>
        <v>0</v>
      </c>
      <c r="AC48" s="36">
        <f>IFERROR(VLOOKUP(AC164,DAY!$A$2:$E$548,5,0),0)</f>
        <v>0</v>
      </c>
      <c r="AD48" s="36">
        <f>IFERROR(VLOOKUP(AD164,DAY!$A$2:$E$548,5,0),0)</f>
        <v>0</v>
      </c>
      <c r="AE48" s="272"/>
      <c r="AF48" s="322"/>
      <c r="AG48" s="261"/>
      <c r="AH48" s="272"/>
      <c r="AI48" s="274"/>
      <c r="AJ48" s="261"/>
      <c r="AM48" s="38"/>
      <c r="AN48" s="38"/>
      <c r="AQ48" s="34">
        <f>IFERROR(VLOOKUP(AQ165,DAY!$A$2:$E$196,4,0),0)</f>
        <v>0</v>
      </c>
    </row>
    <row r="49" spans="1:43" ht="27.75" customHeight="1" x14ac:dyDescent="0.45">
      <c r="A49" s="272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262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262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IFERROR(VLOOKUP(AQ165,DAY!$A$2:$E$196,5,0),0)</f>
        <v>0</v>
      </c>
    </row>
    <row r="50" spans="1:43" ht="27.75" customHeight="1" thickBot="1" x14ac:dyDescent="0.5">
      <c r="A50" s="319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316">
        <f>IFERROR(AM50,0)</f>
        <v>0.39300000000000002</v>
      </c>
      <c r="AF50" s="317"/>
      <c r="AG50" s="263"/>
      <c r="AH50" s="316">
        <f>IFERROR(AN50,0)</f>
        <v>0.39300000000000002</v>
      </c>
      <c r="AI50" s="318"/>
      <c r="AJ50" s="263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IFERROR(VLOOKUP(AQ165,DAY!$A$2:$E$196,6,0),0)</f>
        <v>0</v>
      </c>
    </row>
    <row r="51" spans="1:43" ht="27.75" customHeight="1" thickBot="1" x14ac:dyDescent="0.5">
      <c r="A51" s="271" t="s">
        <v>68</v>
      </c>
      <c r="B51" s="29" t="s">
        <v>0</v>
      </c>
      <c r="C51" s="44">
        <f>IFERROR(VLOOKUP(C165,DAY!$A$2:$E$548,2,0),0)</f>
        <v>0</v>
      </c>
      <c r="D51" s="44">
        <f>IFERROR(VLOOKUP(D165,DAY!$A$2:$E$196,2,0),0)</f>
        <v>0</v>
      </c>
      <c r="E51" s="44">
        <f>IFERROR(VLOOKUP(E165,DAY!$A$2:$E$196,2,0),0)</f>
        <v>0</v>
      </c>
      <c r="F51" s="44">
        <f>IFERROR(VLOOKUP(F165,DAY!$A$2:$E$196,2,0),0)</f>
        <v>0</v>
      </c>
      <c r="G51" s="44">
        <f>IFERROR(VLOOKUP(G165,DAY!$A$2:$E$196,2,0),0)</f>
        <v>0</v>
      </c>
      <c r="H51" s="44">
        <f>IFERROR(VLOOKUP(H165,DAY!$A$2:$E$196,2,0),0)</f>
        <v>0</v>
      </c>
      <c r="I51" s="44">
        <f>IFERROR(VLOOKUP(I165,DAY!$A$2:$E$196,2,0),0)</f>
        <v>0</v>
      </c>
      <c r="J51" s="44">
        <f>IFERROR(VLOOKUP(J165,DAY!$A$2:$E$196,2,0),0)</f>
        <v>0</v>
      </c>
      <c r="K51" s="44">
        <f>IFERROR(VLOOKUP(K165,DAY!$A$2:$E$196,2,0),0)</f>
        <v>0</v>
      </c>
      <c r="L51" s="44">
        <f>IFERROR(VLOOKUP(L165,DAY!$A$2:$E$196,2,0),0)</f>
        <v>0</v>
      </c>
      <c r="M51" s="44">
        <f>IFERROR(VLOOKUP(M165,DAY!$A$2:$E$196,2,0),0)</f>
        <v>0</v>
      </c>
      <c r="N51" s="44">
        <f>IFERROR(VLOOKUP(N165,DAY!$A$2:$E$196,2,0),0)</f>
        <v>0</v>
      </c>
      <c r="O51" s="44">
        <f>IFERROR(VLOOKUP(O165,DAY!$A$2:$E$196,2,0),0)</f>
        <v>0</v>
      </c>
      <c r="P51" s="44">
        <f>IFERROR(VLOOKUP(P165,DAY!$A$2:$E$196,2,0),0)</f>
        <v>0</v>
      </c>
      <c r="Q51" s="44">
        <f>IFERROR(VLOOKUP(Q165,DAY!$A$2:$E$196,2,0),0)</f>
        <v>0</v>
      </c>
      <c r="R51" s="44">
        <f>IFERROR(VLOOKUP(R165,DAY!$A$2:$E$196,2,0),0)</f>
        <v>0</v>
      </c>
      <c r="S51" s="44">
        <f>IFERROR(VLOOKUP(S165,DAY!$A$2:$E$196,2,0),0)</f>
        <v>0</v>
      </c>
      <c r="T51" s="44">
        <f>IFERROR(VLOOKUP(T165,DAY!$A$2:$E$196,2,0),0)</f>
        <v>0</v>
      </c>
      <c r="U51" s="44">
        <f>IFERROR(VLOOKUP(U165,DAY!$A$2:$E$196,2,0),0)</f>
        <v>0</v>
      </c>
      <c r="V51" s="44">
        <f>IFERROR(VLOOKUP(V165,DAY!$A$2:$E$196,2,0),0)</f>
        <v>0</v>
      </c>
      <c r="W51" s="44">
        <f>IFERROR(VLOOKUP(W165,DAY!$A$2:$E$196,2,0),0)</f>
        <v>0</v>
      </c>
      <c r="X51" s="44">
        <f>IFERROR(VLOOKUP(X165,DAY!$A$2:$E$196,2,0),0)</f>
        <v>0</v>
      </c>
      <c r="Y51" s="44">
        <f>IFERROR(VLOOKUP(Y165,DAY!$A$2:$E$196,2,0),0)</f>
        <v>0</v>
      </c>
      <c r="Z51" s="44">
        <f>IFERROR(VLOOKUP(Z165,DAY!$A$2:$E$196,2,0),0)</f>
        <v>0</v>
      </c>
      <c r="AA51" s="44">
        <f>IFERROR(VLOOKUP(AA165,DAY!$A$2:$E$196,2,0),0)</f>
        <v>0</v>
      </c>
      <c r="AB51" s="44">
        <f>IFERROR(VLOOKUP(AB165,DAY!$A$2:$E$196,2,0),0)</f>
        <v>0</v>
      </c>
      <c r="AC51" s="44">
        <f>IFERROR(VLOOKUP(AC165,DAY!$A$2:$E$196,2,0),0)</f>
        <v>0</v>
      </c>
      <c r="AD51" s="44">
        <f>IFERROR(VLOOKUP(AD165,DAY!$A$2:$E$196,2,0),0)</f>
        <v>0</v>
      </c>
      <c r="AE51" s="320" t="s">
        <v>11</v>
      </c>
      <c r="AF51" s="321" t="s">
        <v>12</v>
      </c>
      <c r="AG51" s="260" t="s">
        <v>84</v>
      </c>
      <c r="AH51" s="271" t="s">
        <v>11</v>
      </c>
      <c r="AI51" s="273" t="s">
        <v>13</v>
      </c>
      <c r="AJ51" s="260" t="s">
        <v>84</v>
      </c>
      <c r="AK51" s="37"/>
      <c r="AM51" s="30"/>
      <c r="AN51" s="30"/>
      <c r="AQ51" s="41">
        <f>IFERROR(VLOOKUP(AQ165,DAY!$A$2:$E$196,7,0),0)</f>
        <v>0</v>
      </c>
    </row>
    <row r="52" spans="1:43" ht="27.75" customHeight="1" x14ac:dyDescent="0.45">
      <c r="A52" s="272"/>
      <c r="B52" s="32" t="s">
        <v>1</v>
      </c>
      <c r="C52" s="32">
        <f>IFERROR(VLOOKUP(C165,DAY!$A$2:$E$548,3,0),0)</f>
        <v>0</v>
      </c>
      <c r="D52" s="32">
        <f>IFERROR(VLOOKUP(D165,DAY!$A$2:$E$196,3,0),0)</f>
        <v>0</v>
      </c>
      <c r="E52" s="32">
        <f>IFERROR(VLOOKUP(E165,DAY!$A$2:$E$196,3,0),0)</f>
        <v>0</v>
      </c>
      <c r="F52" s="32">
        <f>IFERROR(VLOOKUP(F165,DAY!$A$2:$E$196,3,0),0)</f>
        <v>0</v>
      </c>
      <c r="G52" s="32">
        <f>IFERROR(VLOOKUP(G165,DAY!$A$2:$E$196,3,0),0)</f>
        <v>0</v>
      </c>
      <c r="H52" s="32">
        <f>IFERROR(VLOOKUP(H165,DAY!$A$2:$E$196,3,0),0)</f>
        <v>0</v>
      </c>
      <c r="I52" s="32">
        <f>IFERROR(VLOOKUP(I165,DAY!$A$2:$E$196,3,0),0)</f>
        <v>0</v>
      </c>
      <c r="J52" s="32">
        <f>IFERROR(VLOOKUP(J165,DAY!$A$2:$E$196,3,0),0)</f>
        <v>0</v>
      </c>
      <c r="K52" s="32">
        <f>IFERROR(VLOOKUP(K165,DAY!$A$2:$E$196,3,0),0)</f>
        <v>0</v>
      </c>
      <c r="L52" s="32">
        <f>IFERROR(VLOOKUP(L165,DAY!$A$2:$E$196,3,0),0)</f>
        <v>0</v>
      </c>
      <c r="M52" s="32">
        <f>IFERROR(VLOOKUP(M165,DAY!$A$2:$E$196,3,0),0)</f>
        <v>0</v>
      </c>
      <c r="N52" s="32">
        <f>IFERROR(VLOOKUP(N165,DAY!$A$2:$E$196,3,0),0)</f>
        <v>0</v>
      </c>
      <c r="O52" s="32">
        <f>IFERROR(VLOOKUP(O165,DAY!$A$2:$E$196,3,0),0)</f>
        <v>0</v>
      </c>
      <c r="P52" s="32">
        <f>IFERROR(VLOOKUP(P165,DAY!$A$2:$E$196,3,0),0)</f>
        <v>0</v>
      </c>
      <c r="Q52" s="32">
        <f>IFERROR(VLOOKUP(Q165,DAY!$A$2:$E$196,3,0),0)</f>
        <v>0</v>
      </c>
      <c r="R52" s="32">
        <f>IFERROR(VLOOKUP(R165,DAY!$A$2:$E$196,3,0),0)</f>
        <v>0</v>
      </c>
      <c r="S52" s="32">
        <f>IFERROR(VLOOKUP(S165,DAY!$A$2:$E$196,3,0),0)</f>
        <v>0</v>
      </c>
      <c r="T52" s="32">
        <f>IFERROR(VLOOKUP(T165,DAY!$A$2:$E$196,3,0),0)</f>
        <v>0</v>
      </c>
      <c r="U52" s="32">
        <f>IFERROR(VLOOKUP(U165,DAY!$A$2:$E$196,3,0),0)</f>
        <v>0</v>
      </c>
      <c r="V52" s="32">
        <f>IFERROR(VLOOKUP(V165,DAY!$A$2:$E$196,3,0),0)</f>
        <v>0</v>
      </c>
      <c r="W52" s="32">
        <f>IFERROR(VLOOKUP(W165,DAY!$A$2:$E$196,3,0),0)</f>
        <v>0</v>
      </c>
      <c r="X52" s="32">
        <f>IFERROR(VLOOKUP(X165,DAY!$A$2:$E$196,3,0),0)</f>
        <v>0</v>
      </c>
      <c r="Y52" s="32">
        <f>IFERROR(VLOOKUP(Y165,DAY!$A$2:$E$196,3,0),0)</f>
        <v>0</v>
      </c>
      <c r="Z52" s="32">
        <f>IFERROR(VLOOKUP(Z165,DAY!$A$2:$E$196,3,0),0)</f>
        <v>0</v>
      </c>
      <c r="AA52" s="32">
        <f>IFERROR(VLOOKUP(AA165,DAY!$A$2:$E$196,3,0),0)</f>
        <v>0</v>
      </c>
      <c r="AB52" s="32">
        <f>IFERROR(VLOOKUP(AB165,DAY!$A$2:$E$196,3,0),0)</f>
        <v>0</v>
      </c>
      <c r="AC52" s="32">
        <f>IFERROR(VLOOKUP(AC165,DAY!$A$2:$E$196,3,0),0)</f>
        <v>0</v>
      </c>
      <c r="AD52" s="33">
        <f>IFERROR(VLOOKUP(AD165,DAY!$A$2:$E$196,3,0),0)</f>
        <v>0</v>
      </c>
      <c r="AE52" s="272"/>
      <c r="AF52" s="322"/>
      <c r="AG52" s="260"/>
      <c r="AH52" s="272"/>
      <c r="AI52" s="274"/>
      <c r="AJ52" s="260"/>
      <c r="AM52" s="30"/>
      <c r="AN52" s="30"/>
      <c r="AQ52" s="35">
        <f>IFERROR(VLOOKUP(AQ166,DAY!$A$2:$E$196,2,0),0)</f>
        <v>0</v>
      </c>
    </row>
    <row r="53" spans="1:43" ht="27.75" customHeight="1" x14ac:dyDescent="0.45">
      <c r="A53" s="272"/>
      <c r="B53" s="35" t="s">
        <v>2</v>
      </c>
      <c r="C53" s="35">
        <f>IFERROR(VLOOKUP(C165,DAY!$A$2:$E$548,4,0),0)</f>
        <v>0</v>
      </c>
      <c r="D53" s="35">
        <f>IFERROR(VLOOKUP(D165,DAY!$A$2:$E$548,4,0),0)</f>
        <v>0</v>
      </c>
      <c r="E53" s="35">
        <f>IFERROR(VLOOKUP(E165,DAY!$A$2:$E$548,4,0),0)</f>
        <v>0</v>
      </c>
      <c r="F53" s="35">
        <f>IFERROR(VLOOKUP(F165,DAY!$A$2:$E$548,4,0),0)</f>
        <v>0</v>
      </c>
      <c r="G53" s="35">
        <f>IFERROR(VLOOKUP(G165,DAY!$A$2:$E$548,4,0),0)</f>
        <v>0</v>
      </c>
      <c r="H53" s="35">
        <f>IFERROR(VLOOKUP(H165,DAY!$A$2:$E$548,4,0),0)</f>
        <v>0</v>
      </c>
      <c r="I53" s="35">
        <f>IFERROR(VLOOKUP(I165,DAY!$A$2:$E$548,4,0),0)</f>
        <v>0</v>
      </c>
      <c r="J53" s="35">
        <f>IFERROR(VLOOKUP(J165,DAY!$A$2:$E$548,4,0),0)</f>
        <v>0</v>
      </c>
      <c r="K53" s="35">
        <f>IFERROR(VLOOKUP(K165,DAY!$A$2:$E$548,4,0),0)</f>
        <v>0</v>
      </c>
      <c r="L53" s="35">
        <f>IFERROR(VLOOKUP(L165,DAY!$A$2:$E$548,4,0),0)</f>
        <v>0</v>
      </c>
      <c r="M53" s="35">
        <f>IFERROR(VLOOKUP(M165,DAY!$A$2:$E$548,4,0),0)</f>
        <v>0</v>
      </c>
      <c r="N53" s="35">
        <f>IFERROR(VLOOKUP(N165,DAY!$A$2:$E$548,4,0),0)</f>
        <v>0</v>
      </c>
      <c r="O53" s="35">
        <f>IFERROR(VLOOKUP(O165,DAY!$A$2:$E$548,4,0),0)</f>
        <v>0</v>
      </c>
      <c r="P53" s="35">
        <f>IFERROR(VLOOKUP(P165,DAY!$A$2:$E$548,4,0),0)</f>
        <v>0</v>
      </c>
      <c r="Q53" s="35">
        <f>IFERROR(VLOOKUP(Q165,DAY!$A$2:$E$548,4,0),0)</f>
        <v>0</v>
      </c>
      <c r="R53" s="35">
        <f>IFERROR(VLOOKUP(R165,DAY!$A$2:$E$548,4,0),0)</f>
        <v>0</v>
      </c>
      <c r="S53" s="35">
        <f>IFERROR(VLOOKUP(S165,DAY!$A$2:$E$548,4,0),0)</f>
        <v>0</v>
      </c>
      <c r="T53" s="35">
        <f>IFERROR(VLOOKUP(T165,DAY!$A$2:$E$548,4,0),0)</f>
        <v>0</v>
      </c>
      <c r="U53" s="35">
        <f>IFERROR(VLOOKUP(U165,DAY!$A$2:$E$548,4,0),0)</f>
        <v>0</v>
      </c>
      <c r="V53" s="35">
        <f>IFERROR(VLOOKUP(V165,DAY!$A$2:$E$548,4,0),0)</f>
        <v>0</v>
      </c>
      <c r="W53" s="35">
        <f>IFERROR(VLOOKUP(W165,DAY!$A$2:$E$548,4,0),0)</f>
        <v>0</v>
      </c>
      <c r="X53" s="35">
        <f>IFERROR(VLOOKUP(X165,DAY!$A$2:$E$548,4,0),0)</f>
        <v>0</v>
      </c>
      <c r="Y53" s="35">
        <f>IFERROR(VLOOKUP(Y165,DAY!$A$2:$E$548,4,0),0)</f>
        <v>0</v>
      </c>
      <c r="Z53" s="35">
        <f>IFERROR(VLOOKUP(Z165,DAY!$A$2:$E$548,4,0),0)</f>
        <v>0</v>
      </c>
      <c r="AA53" s="35">
        <f>IFERROR(VLOOKUP(AA165,DAY!$A$2:$E$548,4,0),0)</f>
        <v>0</v>
      </c>
      <c r="AB53" s="35">
        <f>IFERROR(VLOOKUP(AB165,DAY!$A$2:$E$548,4,0),0)</f>
        <v>0</v>
      </c>
      <c r="AC53" s="35">
        <f>IFERROR(VLOOKUP(AC165,DAY!$A$2:$E$548,4,0),0)</f>
        <v>0</v>
      </c>
      <c r="AD53" s="35">
        <f>IFERROR(VLOOKUP(AD165,DAY!$A$2:$E$548,4,0),0)</f>
        <v>0</v>
      </c>
      <c r="AE53" s="272"/>
      <c r="AF53" s="322"/>
      <c r="AG53" s="260"/>
      <c r="AH53" s="272"/>
      <c r="AI53" s="274"/>
      <c r="AJ53" s="260"/>
      <c r="AM53" s="30"/>
      <c r="AN53" s="30"/>
      <c r="AQ53" s="34">
        <f>IFERROR(VLOOKUP(AQ166,DAY!$A$2:$E$196,3,0),0)</f>
        <v>0</v>
      </c>
    </row>
    <row r="54" spans="1:43" ht="88.5" customHeight="1" x14ac:dyDescent="0.45">
      <c r="A54" s="272"/>
      <c r="B54" s="36" t="s">
        <v>3</v>
      </c>
      <c r="C54" s="36">
        <f>IFERROR(VLOOKUP(C165,DAY!$A$2:$E$548,5,0),0)</f>
        <v>0</v>
      </c>
      <c r="D54" s="36">
        <f>IFERROR(VLOOKUP(D165,DAY!$A$2:$E$548,5,0),0)</f>
        <v>0</v>
      </c>
      <c r="E54" s="36">
        <f>IFERROR(VLOOKUP(E165,DAY!$A$2:$E$548,5,0),0)</f>
        <v>0</v>
      </c>
      <c r="F54" s="36">
        <f>IFERROR(VLOOKUP(F165,DAY!$A$2:$E$548,5,0),0)</f>
        <v>0</v>
      </c>
      <c r="G54" s="36">
        <f>IFERROR(VLOOKUP(G165,DAY!$A$2:$E$548,5,0),0)</f>
        <v>0</v>
      </c>
      <c r="H54" s="36">
        <f>IFERROR(VLOOKUP(H165,DAY!$A$2:$E$548,5,0),0)</f>
        <v>0</v>
      </c>
      <c r="I54" s="36">
        <f>IFERROR(VLOOKUP(I165,DAY!$A$2:$E$548,5,0),0)</f>
        <v>0</v>
      </c>
      <c r="J54" s="36">
        <f>IFERROR(VLOOKUP(J165,DAY!$A$2:$E$548,5,0),0)</f>
        <v>0</v>
      </c>
      <c r="K54" s="36">
        <f>IFERROR(VLOOKUP(K165,DAY!$A$2:$E$548,5,0),0)</f>
        <v>0</v>
      </c>
      <c r="L54" s="36">
        <f>IFERROR(VLOOKUP(L165,DAY!$A$2:$E$548,5,0),0)</f>
        <v>0</v>
      </c>
      <c r="M54" s="36">
        <f>IFERROR(VLOOKUP(M165,DAY!$A$2:$E$548,5,0),0)</f>
        <v>0</v>
      </c>
      <c r="N54" s="36">
        <f>IFERROR(VLOOKUP(N165,DAY!$A$2:$E$548,5,0),0)</f>
        <v>0</v>
      </c>
      <c r="O54" s="36">
        <f>IFERROR(VLOOKUP(O165,DAY!$A$2:$E$548,5,0),0)</f>
        <v>0</v>
      </c>
      <c r="P54" s="36">
        <f>IFERROR(VLOOKUP(P165,DAY!$A$2:$E$548,5,0),0)</f>
        <v>0</v>
      </c>
      <c r="Q54" s="36">
        <f>IFERROR(VLOOKUP(Q165,DAY!$A$2:$E$548,5,0),0)</f>
        <v>0</v>
      </c>
      <c r="R54" s="36">
        <f>IFERROR(VLOOKUP(R165,DAY!$A$2:$E$548,5,0),0)</f>
        <v>0</v>
      </c>
      <c r="S54" s="36">
        <f>IFERROR(VLOOKUP(S165,DAY!$A$2:$E$548,5,0),0)</f>
        <v>0</v>
      </c>
      <c r="T54" s="36">
        <f>IFERROR(VLOOKUP(T165,DAY!$A$2:$E$548,5,0),0)</f>
        <v>0</v>
      </c>
      <c r="U54" s="36">
        <f>IFERROR(VLOOKUP(U165,DAY!$A$2:$E$548,5,0),0)</f>
        <v>0</v>
      </c>
      <c r="V54" s="36">
        <f>IFERROR(VLOOKUP(V165,DAY!$A$2:$E$548,5,0),0)</f>
        <v>0</v>
      </c>
      <c r="W54" s="36">
        <f>IFERROR(VLOOKUP(W165,DAY!$A$2:$E$548,5,0),0)</f>
        <v>0</v>
      </c>
      <c r="X54" s="36">
        <f>IFERROR(VLOOKUP(X165,DAY!$A$2:$E$548,5,0),0)</f>
        <v>0</v>
      </c>
      <c r="Y54" s="36">
        <f>IFERROR(VLOOKUP(Y165,DAY!$A$2:$E$548,5,0),0)</f>
        <v>0</v>
      </c>
      <c r="Z54" s="36">
        <f>IFERROR(VLOOKUP(Z165,DAY!$A$2:$E$548,5,0),0)</f>
        <v>0</v>
      </c>
      <c r="AA54" s="36">
        <f>IFERROR(VLOOKUP(AA165,DAY!$A$2:$E$548,5,0),0)</f>
        <v>0</v>
      </c>
      <c r="AB54" s="36">
        <f>IFERROR(VLOOKUP(AB165,DAY!$A$2:$E$548,5,0),0)</f>
        <v>0</v>
      </c>
      <c r="AC54" s="36">
        <f>IFERROR(VLOOKUP(AC165,DAY!$A$2:$E$548,5,0),0)</f>
        <v>0</v>
      </c>
      <c r="AD54" s="36">
        <f>IFERROR(VLOOKUP(AD165,DAY!$A$2:$E$548,5,0),0)</f>
        <v>0</v>
      </c>
      <c r="AE54" s="272"/>
      <c r="AF54" s="322"/>
      <c r="AG54" s="261"/>
      <c r="AH54" s="272"/>
      <c r="AI54" s="274"/>
      <c r="AJ54" s="261"/>
      <c r="AM54" s="38"/>
      <c r="AN54" s="38"/>
      <c r="AQ54" s="34">
        <f>IFERROR(VLOOKUP(AQ166,DAY!$A$2:$E$196,4,0),0)</f>
        <v>0</v>
      </c>
    </row>
    <row r="55" spans="1:43" ht="29.25" customHeight="1" x14ac:dyDescent="0.45">
      <c r="A55" s="272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262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262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IFERROR(VLOOKUP(AQ166,DAY!$A$2:$E$196,5,0),0)</f>
        <v>0</v>
      </c>
    </row>
    <row r="56" spans="1:43" ht="29.25" customHeight="1" thickBot="1" x14ac:dyDescent="0.5">
      <c r="A56" s="319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316">
        <f>IFERROR(AM56,0)</f>
        <v>0.28599999999999998</v>
      </c>
      <c r="AF56" s="317"/>
      <c r="AG56" s="263"/>
      <c r="AH56" s="316">
        <f>IFERROR(AN56,0)</f>
        <v>0.25</v>
      </c>
      <c r="AI56" s="318"/>
      <c r="AJ56" s="263"/>
      <c r="AM56" s="42">
        <f>ROUND(AF55/AE55,3)</f>
        <v>0.28599999999999998</v>
      </c>
      <c r="AN56" s="43">
        <f>ROUND(AI55/AH55,3)</f>
        <v>0.25</v>
      </c>
      <c r="AQ56" s="39">
        <f>IFERROR(VLOOKUP(AQ166,DAY!$A$2:$E$196,6,0),0)</f>
        <v>0</v>
      </c>
    </row>
    <row r="57" spans="1:43" ht="27.75" customHeight="1" thickBot="1" x14ac:dyDescent="0.5">
      <c r="A57" s="271" t="s">
        <v>69</v>
      </c>
      <c r="B57" s="29" t="s">
        <v>0</v>
      </c>
      <c r="C57" s="29">
        <f>IFERROR(VLOOKUP(C166,DAY!$A$2:$E$548,2,0),0)</f>
        <v>0</v>
      </c>
      <c r="D57" s="29">
        <f>IFERROR(VLOOKUP(D166,DAY!$A$2:$E$196,2,0),0)</f>
        <v>0</v>
      </c>
      <c r="E57" s="29">
        <f>IFERROR(VLOOKUP(E166,DAY!$A$2:$E$196,2,0),0)</f>
        <v>0</v>
      </c>
      <c r="F57" s="29">
        <f>IFERROR(VLOOKUP(F166,DAY!$A$2:$E$196,2,0),0)</f>
        <v>0</v>
      </c>
      <c r="G57" s="29">
        <f>IFERROR(VLOOKUP(G166,DAY!$A$2:$E$196,2,0),0)</f>
        <v>0</v>
      </c>
      <c r="H57" s="29">
        <f>IFERROR(VLOOKUP(H166,DAY!$A$2:$E$196,2,0),0)</f>
        <v>0</v>
      </c>
      <c r="I57" s="29">
        <f>IFERROR(VLOOKUP(I166,DAY!$A$2:$E$196,2,0),0)</f>
        <v>0</v>
      </c>
      <c r="J57" s="29">
        <f>IFERROR(VLOOKUP(J166,DAY!$A$2:$E$196,2,0),0)</f>
        <v>0</v>
      </c>
      <c r="K57" s="29">
        <f>IFERROR(VLOOKUP(K166,DAY!$A$2:$E$196,2,0),0)</f>
        <v>0</v>
      </c>
      <c r="L57" s="29">
        <f>IFERROR(VLOOKUP(L166,DAY!$A$2:$E$196,2,0),0)</f>
        <v>0</v>
      </c>
      <c r="M57" s="29">
        <f>IFERROR(VLOOKUP(M166,DAY!$A$2:$E$196,2,0),0)</f>
        <v>0</v>
      </c>
      <c r="N57" s="29">
        <f>IFERROR(VLOOKUP(N166,DAY!$A$2:$E$196,2,0),0)</f>
        <v>0</v>
      </c>
      <c r="O57" s="29">
        <f>IFERROR(VLOOKUP(O166,DAY!$A$2:$E$196,2,0),0)</f>
        <v>0</v>
      </c>
      <c r="P57" s="29">
        <f>IFERROR(VLOOKUP(P166,DAY!$A$2:$E$196,2,0),0)</f>
        <v>0</v>
      </c>
      <c r="Q57" s="29">
        <f>IFERROR(VLOOKUP(Q166,DAY!$A$2:$E$196,2,0),0)</f>
        <v>0</v>
      </c>
      <c r="R57" s="29">
        <f>IFERROR(VLOOKUP(R166,DAY!$A$2:$E$196,2,0),0)</f>
        <v>0</v>
      </c>
      <c r="S57" s="29">
        <f>IFERROR(VLOOKUP(S166,DAY!$A$2:$E$196,2,0),0)</f>
        <v>0</v>
      </c>
      <c r="T57" s="29">
        <f>IFERROR(VLOOKUP(T166,DAY!$A$2:$E$196,2,0),0)</f>
        <v>0</v>
      </c>
      <c r="U57" s="29">
        <f>IFERROR(VLOOKUP(U166,DAY!$A$2:$E$196,2,0),0)</f>
        <v>0</v>
      </c>
      <c r="V57" s="29">
        <f>IFERROR(VLOOKUP(V166,DAY!$A$2:$E$196,2,0),0)</f>
        <v>0</v>
      </c>
      <c r="W57" s="29">
        <f>IFERROR(VLOOKUP(W166,DAY!$A$2:$E$196,2,0),0)</f>
        <v>0</v>
      </c>
      <c r="X57" s="29">
        <f>IFERROR(VLOOKUP(X166,DAY!$A$2:$E$196,2,0),0)</f>
        <v>0</v>
      </c>
      <c r="Y57" s="29">
        <f>IFERROR(VLOOKUP(Y166,DAY!$A$2:$E$196,2,0),0)</f>
        <v>0</v>
      </c>
      <c r="Z57" s="29">
        <f>IFERROR(VLOOKUP(Z166,DAY!$A$2:$E$196,2,0),0)</f>
        <v>0</v>
      </c>
      <c r="AA57" s="29">
        <f>IFERROR(VLOOKUP(AA166,DAY!$A$2:$E$196,2,0),0)</f>
        <v>0</v>
      </c>
      <c r="AB57" s="29">
        <f>IFERROR(VLOOKUP(AB166,DAY!$A$2:$E$196,2,0),0)</f>
        <v>0</v>
      </c>
      <c r="AC57" s="29">
        <f>IFERROR(VLOOKUP(AC166,DAY!$A$2:$E$196,2,0),0)</f>
        <v>0</v>
      </c>
      <c r="AD57" s="29">
        <f>IFERROR(VLOOKUP(AD166,DAY!$A$2:$E$196,2,0),0)</f>
        <v>0</v>
      </c>
      <c r="AE57" s="320" t="s">
        <v>11</v>
      </c>
      <c r="AF57" s="321" t="s">
        <v>12</v>
      </c>
      <c r="AG57" s="260" t="s">
        <v>84</v>
      </c>
      <c r="AH57" s="271" t="s">
        <v>11</v>
      </c>
      <c r="AI57" s="273" t="s">
        <v>13</v>
      </c>
      <c r="AJ57" s="260" t="s">
        <v>84</v>
      </c>
      <c r="AK57" s="37"/>
      <c r="AM57" s="30"/>
      <c r="AN57" s="30"/>
      <c r="AQ57" s="46">
        <f>IFERROR(VLOOKUP(AQ166,DAY!$A$2:$E$196,7,0),0)</f>
        <v>0</v>
      </c>
    </row>
    <row r="58" spans="1:43" ht="27.75" customHeight="1" x14ac:dyDescent="0.45">
      <c r="A58" s="272"/>
      <c r="B58" s="32" t="s">
        <v>1</v>
      </c>
      <c r="C58" s="32">
        <f>IFERROR(VLOOKUP(C166,DAY!$A$2:$E$548,3,0),0)</f>
        <v>0</v>
      </c>
      <c r="D58" s="32">
        <f>IFERROR(VLOOKUP(D166,DAY!$A$2:$E$196,3,0),0)</f>
        <v>0</v>
      </c>
      <c r="E58" s="32">
        <f>IFERROR(VLOOKUP(E166,DAY!$A$2:$E$196,3,0),0)</f>
        <v>0</v>
      </c>
      <c r="F58" s="32">
        <f>IFERROR(VLOOKUP(F166,DAY!$A$2:$E$196,3,0),0)</f>
        <v>0</v>
      </c>
      <c r="G58" s="32">
        <f>IFERROR(VLOOKUP(G166,DAY!$A$2:$E$196,3,0),0)</f>
        <v>0</v>
      </c>
      <c r="H58" s="32">
        <f>IFERROR(VLOOKUP(H166,DAY!$A$2:$E$196,3,0),0)</f>
        <v>0</v>
      </c>
      <c r="I58" s="32">
        <f>IFERROR(VLOOKUP(I166,DAY!$A$2:$E$196,3,0),0)</f>
        <v>0</v>
      </c>
      <c r="J58" s="32">
        <f>IFERROR(VLOOKUP(J166,DAY!$A$2:$E$196,3,0),0)</f>
        <v>0</v>
      </c>
      <c r="K58" s="32">
        <f>IFERROR(VLOOKUP(K166,DAY!$A$2:$E$196,3,0),0)</f>
        <v>0</v>
      </c>
      <c r="L58" s="32">
        <f>IFERROR(VLOOKUP(L166,DAY!$A$2:$E$196,3,0),0)</f>
        <v>0</v>
      </c>
      <c r="M58" s="32">
        <f>IFERROR(VLOOKUP(M166,DAY!$A$2:$E$196,3,0),0)</f>
        <v>0</v>
      </c>
      <c r="N58" s="32">
        <f>IFERROR(VLOOKUP(N166,DAY!$A$2:$E$196,3,0),0)</f>
        <v>0</v>
      </c>
      <c r="O58" s="32">
        <f>IFERROR(VLOOKUP(O166,DAY!$A$2:$E$196,3,0),0)</f>
        <v>0</v>
      </c>
      <c r="P58" s="32">
        <f>IFERROR(VLOOKUP(P166,DAY!$A$2:$E$196,3,0),0)</f>
        <v>0</v>
      </c>
      <c r="Q58" s="32">
        <f>IFERROR(VLOOKUP(Q166,DAY!$A$2:$E$196,3,0),0)</f>
        <v>0</v>
      </c>
      <c r="R58" s="32">
        <f>IFERROR(VLOOKUP(R166,DAY!$A$2:$E$196,3,0),0)</f>
        <v>0</v>
      </c>
      <c r="S58" s="32">
        <f>IFERROR(VLOOKUP(S166,DAY!$A$2:$E$196,3,0),0)</f>
        <v>0</v>
      </c>
      <c r="T58" s="32">
        <f>IFERROR(VLOOKUP(T166,DAY!$A$2:$E$196,3,0),0)</f>
        <v>0</v>
      </c>
      <c r="U58" s="32">
        <f>IFERROR(VLOOKUP(U166,DAY!$A$2:$E$196,3,0),0)</f>
        <v>0</v>
      </c>
      <c r="V58" s="32">
        <f>IFERROR(VLOOKUP(V166,DAY!$A$2:$E$196,3,0),0)</f>
        <v>0</v>
      </c>
      <c r="W58" s="32">
        <f>IFERROR(VLOOKUP(W166,DAY!$A$2:$E$196,3,0),0)</f>
        <v>0</v>
      </c>
      <c r="X58" s="32">
        <f>IFERROR(VLOOKUP(X166,DAY!$A$2:$E$196,3,0),0)</f>
        <v>0</v>
      </c>
      <c r="Y58" s="32">
        <f>IFERROR(VLOOKUP(Y166,DAY!$A$2:$E$196,3,0),0)</f>
        <v>0</v>
      </c>
      <c r="Z58" s="32">
        <f>IFERROR(VLOOKUP(Z166,DAY!$A$2:$E$196,3,0),0)</f>
        <v>0</v>
      </c>
      <c r="AA58" s="32">
        <f>IFERROR(VLOOKUP(AA166,DAY!$A$2:$E$196,3,0),0)</f>
        <v>0</v>
      </c>
      <c r="AB58" s="32">
        <f>IFERROR(VLOOKUP(AB166,DAY!$A$2:$E$196,3,0),0)</f>
        <v>0</v>
      </c>
      <c r="AC58" s="32">
        <f>IFERROR(VLOOKUP(AC166,DAY!$A$2:$E$196,3,0),0)</f>
        <v>0</v>
      </c>
      <c r="AD58" s="33">
        <f>IFERROR(VLOOKUP(AD166,DAY!$A$2:$E$196,3,0),0)</f>
        <v>0</v>
      </c>
      <c r="AE58" s="272"/>
      <c r="AF58" s="322"/>
      <c r="AG58" s="260"/>
      <c r="AH58" s="272"/>
      <c r="AI58" s="274"/>
      <c r="AJ58" s="260"/>
      <c r="AM58" s="30"/>
      <c r="AN58" s="30"/>
      <c r="AQ58" s="31">
        <f>IFERROR(VLOOKUP(AQ167,DAY!$A$2:$E$196,2,0),0)</f>
        <v>0</v>
      </c>
    </row>
    <row r="59" spans="1:43" ht="27.75" customHeight="1" x14ac:dyDescent="0.45">
      <c r="A59" s="272"/>
      <c r="B59" s="35" t="s">
        <v>2</v>
      </c>
      <c r="C59" s="35">
        <f>IFERROR(VLOOKUP(C166,DAY!$A$2:$E$548,4,0),0)</f>
        <v>0</v>
      </c>
      <c r="D59" s="35">
        <f>IFERROR(VLOOKUP(D166,DAY!$A$2:$E$548,4,0),0)</f>
        <v>0</v>
      </c>
      <c r="E59" s="35">
        <f>IFERROR(VLOOKUP(E166,DAY!$A$2:$E$548,4,0),0)</f>
        <v>0</v>
      </c>
      <c r="F59" s="35">
        <f>IFERROR(VLOOKUP(F166,DAY!$A$2:$E$548,4,0),0)</f>
        <v>0</v>
      </c>
      <c r="G59" s="35">
        <f>IFERROR(VLOOKUP(G166,DAY!$A$2:$E$548,4,0),0)</f>
        <v>0</v>
      </c>
      <c r="H59" s="35">
        <f>IFERROR(VLOOKUP(H166,DAY!$A$2:$E$548,4,0),0)</f>
        <v>0</v>
      </c>
      <c r="I59" s="35">
        <f>IFERROR(VLOOKUP(I166,DAY!$A$2:$E$548,4,0),0)</f>
        <v>0</v>
      </c>
      <c r="J59" s="35">
        <f>IFERROR(VLOOKUP(J166,DAY!$A$2:$E$548,4,0),0)</f>
        <v>0</v>
      </c>
      <c r="K59" s="35">
        <f>IFERROR(VLOOKUP(K166,DAY!$A$2:$E$548,4,0),0)</f>
        <v>0</v>
      </c>
      <c r="L59" s="35">
        <f>IFERROR(VLOOKUP(L166,DAY!$A$2:$E$548,4,0),0)</f>
        <v>0</v>
      </c>
      <c r="M59" s="35">
        <f>IFERROR(VLOOKUP(M166,DAY!$A$2:$E$548,4,0),0)</f>
        <v>0</v>
      </c>
      <c r="N59" s="35">
        <f>IFERROR(VLOOKUP(N166,DAY!$A$2:$E$548,4,0),0)</f>
        <v>0</v>
      </c>
      <c r="O59" s="35">
        <f>IFERROR(VLOOKUP(O166,DAY!$A$2:$E$548,4,0),0)</f>
        <v>0</v>
      </c>
      <c r="P59" s="35">
        <f>IFERROR(VLOOKUP(P166,DAY!$A$2:$E$548,4,0),0)</f>
        <v>0</v>
      </c>
      <c r="Q59" s="35">
        <f>IFERROR(VLOOKUP(Q166,DAY!$A$2:$E$548,4,0),0)</f>
        <v>0</v>
      </c>
      <c r="R59" s="35">
        <f>IFERROR(VLOOKUP(R166,DAY!$A$2:$E$548,4,0),0)</f>
        <v>0</v>
      </c>
      <c r="S59" s="35">
        <f>IFERROR(VLOOKUP(S166,DAY!$A$2:$E$548,4,0),0)</f>
        <v>0</v>
      </c>
      <c r="T59" s="35">
        <f>IFERROR(VLOOKUP(T166,DAY!$A$2:$E$548,4,0),0)</f>
        <v>0</v>
      </c>
      <c r="U59" s="35">
        <f>IFERROR(VLOOKUP(U166,DAY!$A$2:$E$548,4,0),0)</f>
        <v>0</v>
      </c>
      <c r="V59" s="35">
        <f>IFERROR(VLOOKUP(V166,DAY!$A$2:$E$548,4,0),0)</f>
        <v>0</v>
      </c>
      <c r="W59" s="35">
        <f>IFERROR(VLOOKUP(W166,DAY!$A$2:$E$548,4,0),0)</f>
        <v>0</v>
      </c>
      <c r="X59" s="35">
        <f>IFERROR(VLOOKUP(X166,DAY!$A$2:$E$548,4,0),0)</f>
        <v>0</v>
      </c>
      <c r="Y59" s="35">
        <f>IFERROR(VLOOKUP(Y166,DAY!$A$2:$E$548,4,0),0)</f>
        <v>0</v>
      </c>
      <c r="Z59" s="35">
        <f>IFERROR(VLOOKUP(Z166,DAY!$A$2:$E$548,4,0),0)</f>
        <v>0</v>
      </c>
      <c r="AA59" s="35">
        <f>IFERROR(VLOOKUP(AA166,DAY!$A$2:$E$548,4,0),0)</f>
        <v>0</v>
      </c>
      <c r="AB59" s="35">
        <f>IFERROR(VLOOKUP(AB166,DAY!$A$2:$E$548,4,0),0)</f>
        <v>0</v>
      </c>
      <c r="AC59" s="35">
        <f>IFERROR(VLOOKUP(AC166,DAY!$A$2:$E$548,4,0),0)</f>
        <v>0</v>
      </c>
      <c r="AD59" s="35">
        <f>IFERROR(VLOOKUP(AD166,DAY!$A$2:$E$548,4,0),0)</f>
        <v>0</v>
      </c>
      <c r="AE59" s="272"/>
      <c r="AF59" s="322"/>
      <c r="AG59" s="260"/>
      <c r="AH59" s="272"/>
      <c r="AI59" s="274"/>
      <c r="AJ59" s="260"/>
      <c r="AM59" s="30"/>
      <c r="AN59" s="30"/>
      <c r="AQ59" s="34">
        <f>IFERROR(VLOOKUP(AQ167,DAY!$A$2:$E$196,3,0),0)</f>
        <v>0</v>
      </c>
    </row>
    <row r="60" spans="1:43" ht="88.5" customHeight="1" x14ac:dyDescent="0.45">
      <c r="A60" s="272"/>
      <c r="B60" s="36" t="s">
        <v>3</v>
      </c>
      <c r="C60" s="36">
        <f>IFERROR(VLOOKUP(C166,DAY!$A$2:$E$548,5,0),0)</f>
        <v>0</v>
      </c>
      <c r="D60" s="36">
        <f>IFERROR(VLOOKUP(D166,DAY!$A$2:$E$548,5,0),0)</f>
        <v>0</v>
      </c>
      <c r="E60" s="36">
        <f>IFERROR(VLOOKUP(E166,DAY!$A$2:$E$548,5,0),0)</f>
        <v>0</v>
      </c>
      <c r="F60" s="36">
        <f>IFERROR(VLOOKUP(F166,DAY!$A$2:$E$548,5,0),0)</f>
        <v>0</v>
      </c>
      <c r="G60" s="36">
        <f>IFERROR(VLOOKUP(G166,DAY!$A$2:$E$548,5,0),0)</f>
        <v>0</v>
      </c>
      <c r="H60" s="36">
        <f>IFERROR(VLOOKUP(H166,DAY!$A$2:$E$548,5,0),0)</f>
        <v>0</v>
      </c>
      <c r="I60" s="36">
        <f>IFERROR(VLOOKUP(I166,DAY!$A$2:$E$548,5,0),0)</f>
        <v>0</v>
      </c>
      <c r="J60" s="36">
        <f>IFERROR(VLOOKUP(J166,DAY!$A$2:$E$548,5,0),0)</f>
        <v>0</v>
      </c>
      <c r="K60" s="36">
        <f>IFERROR(VLOOKUP(K166,DAY!$A$2:$E$548,5,0),0)</f>
        <v>0</v>
      </c>
      <c r="L60" s="36">
        <f>IFERROR(VLOOKUP(L166,DAY!$A$2:$E$548,5,0),0)</f>
        <v>0</v>
      </c>
      <c r="M60" s="36">
        <f>IFERROR(VLOOKUP(M166,DAY!$A$2:$E$548,5,0),0)</f>
        <v>0</v>
      </c>
      <c r="N60" s="36">
        <f>IFERROR(VLOOKUP(N166,DAY!$A$2:$E$548,5,0),0)</f>
        <v>0</v>
      </c>
      <c r="O60" s="36">
        <f>IFERROR(VLOOKUP(O166,DAY!$A$2:$E$548,5,0),0)</f>
        <v>0</v>
      </c>
      <c r="P60" s="36">
        <f>IFERROR(VLOOKUP(P166,DAY!$A$2:$E$548,5,0),0)</f>
        <v>0</v>
      </c>
      <c r="Q60" s="36">
        <f>IFERROR(VLOOKUP(Q166,DAY!$A$2:$E$548,5,0),0)</f>
        <v>0</v>
      </c>
      <c r="R60" s="36">
        <f>IFERROR(VLOOKUP(R166,DAY!$A$2:$E$548,5,0),0)</f>
        <v>0</v>
      </c>
      <c r="S60" s="36">
        <f>IFERROR(VLOOKUP(S166,DAY!$A$2:$E$548,5,0),0)</f>
        <v>0</v>
      </c>
      <c r="T60" s="36">
        <f>IFERROR(VLOOKUP(T166,DAY!$A$2:$E$548,5,0),0)</f>
        <v>0</v>
      </c>
      <c r="U60" s="36">
        <f>IFERROR(VLOOKUP(U166,DAY!$A$2:$E$548,5,0),0)</f>
        <v>0</v>
      </c>
      <c r="V60" s="36">
        <f>IFERROR(VLOOKUP(V166,DAY!$A$2:$E$548,5,0),0)</f>
        <v>0</v>
      </c>
      <c r="W60" s="36">
        <f>IFERROR(VLOOKUP(W166,DAY!$A$2:$E$548,5,0),0)</f>
        <v>0</v>
      </c>
      <c r="X60" s="36">
        <f>IFERROR(VLOOKUP(X166,DAY!$A$2:$E$548,5,0),0)</f>
        <v>0</v>
      </c>
      <c r="Y60" s="36">
        <f>IFERROR(VLOOKUP(Y166,DAY!$A$2:$E$548,5,0),0)</f>
        <v>0</v>
      </c>
      <c r="Z60" s="36">
        <f>IFERROR(VLOOKUP(Z166,DAY!$A$2:$E$548,5,0),0)</f>
        <v>0</v>
      </c>
      <c r="AA60" s="36">
        <f>IFERROR(VLOOKUP(AA166,DAY!$A$2:$E$548,5,0),0)</f>
        <v>0</v>
      </c>
      <c r="AB60" s="36">
        <f>IFERROR(VLOOKUP(AB166,DAY!$A$2:$E$548,5,0),0)</f>
        <v>0</v>
      </c>
      <c r="AC60" s="36">
        <f>IFERROR(VLOOKUP(AC166,DAY!$A$2:$E$548,5,0),0)</f>
        <v>0</v>
      </c>
      <c r="AD60" s="36">
        <f>IFERROR(VLOOKUP(AD166,DAY!$A$2:$E$548,5,0),0)</f>
        <v>0</v>
      </c>
      <c r="AE60" s="272"/>
      <c r="AF60" s="322"/>
      <c r="AG60" s="261"/>
      <c r="AH60" s="272"/>
      <c r="AI60" s="274"/>
      <c r="AJ60" s="261"/>
      <c r="AM60" s="38"/>
      <c r="AN60" s="38"/>
      <c r="AQ60" s="34">
        <f>IFERROR(VLOOKUP(AQ167,DAY!$A$2:$E$196,4,0),0)</f>
        <v>0</v>
      </c>
    </row>
    <row r="61" spans="1:43" ht="27.75" customHeight="1" x14ac:dyDescent="0.45">
      <c r="A61" s="272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262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262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IFERROR(VLOOKUP(AQ167,DAY!$A$2:$E$196,5,0),0)</f>
        <v>0</v>
      </c>
    </row>
    <row r="62" spans="1:43" ht="27.75" customHeight="1" thickBot="1" x14ac:dyDescent="0.5">
      <c r="A62" s="319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316">
        <f>IFERROR(AM62,0)</f>
        <v>0.28599999999999998</v>
      </c>
      <c r="AF62" s="317"/>
      <c r="AG62" s="263"/>
      <c r="AH62" s="316">
        <f>IFERROR(AN62,0)</f>
        <v>0.28599999999999998</v>
      </c>
      <c r="AI62" s="318"/>
      <c r="AJ62" s="263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IFERROR(VLOOKUP(AQ167,DAY!$A$2:$E$196,6,0),0)</f>
        <v>0</v>
      </c>
    </row>
    <row r="63" spans="1:43" ht="27.75" customHeight="1" thickBot="1" x14ac:dyDescent="0.5">
      <c r="A63" s="271" t="s">
        <v>70</v>
      </c>
      <c r="B63" s="29" t="s">
        <v>0</v>
      </c>
      <c r="C63" s="44">
        <f>IFERROR(VLOOKUP(C167,DAY!$A$2:$E$548,2,0),0)</f>
        <v>0</v>
      </c>
      <c r="D63" s="44">
        <f>IFERROR(VLOOKUP(D167,DAY!$A$2:$E$196,2,0),0)</f>
        <v>0</v>
      </c>
      <c r="E63" s="44">
        <f>IFERROR(VLOOKUP(E167,DAY!$A$2:$E$196,2,0),0)</f>
        <v>0</v>
      </c>
      <c r="F63" s="44">
        <f>IFERROR(VLOOKUP(F167,DAY!$A$2:$E$196,2,0),0)</f>
        <v>0</v>
      </c>
      <c r="G63" s="44">
        <f>IFERROR(VLOOKUP(G167,DAY!$A$2:$E$196,2,0),0)</f>
        <v>0</v>
      </c>
      <c r="H63" s="44">
        <f>IFERROR(VLOOKUP(H167,DAY!$A$2:$E$196,2,0),0)</f>
        <v>0</v>
      </c>
      <c r="I63" s="44">
        <f>IFERROR(VLOOKUP(I167,DAY!$A$2:$E$196,2,0),0)</f>
        <v>0</v>
      </c>
      <c r="J63" s="44">
        <f>IFERROR(VLOOKUP(J167,DAY!$A$2:$E$196,2,0),0)</f>
        <v>0</v>
      </c>
      <c r="K63" s="44">
        <f>IFERROR(VLOOKUP(K167,DAY!$A$2:$E$196,2,0),0)</f>
        <v>0</v>
      </c>
      <c r="L63" s="44">
        <f>IFERROR(VLOOKUP(L167,DAY!$A$2:$E$196,2,0),0)</f>
        <v>0</v>
      </c>
      <c r="M63" s="44">
        <f>IFERROR(VLOOKUP(M167,DAY!$A$2:$E$196,2,0),0)</f>
        <v>0</v>
      </c>
      <c r="N63" s="44">
        <f>IFERROR(VLOOKUP(N167,DAY!$A$2:$E$196,2,0),0)</f>
        <v>0</v>
      </c>
      <c r="O63" s="44">
        <f>IFERROR(VLOOKUP(O167,DAY!$A$2:$E$196,2,0),0)</f>
        <v>0</v>
      </c>
      <c r="P63" s="44">
        <f>IFERROR(VLOOKUP(P167,DAY!$A$2:$E$196,2,0),0)</f>
        <v>0</v>
      </c>
      <c r="Q63" s="44">
        <f>IFERROR(VLOOKUP(Q167,DAY!$A$2:$E$196,2,0),0)</f>
        <v>0</v>
      </c>
      <c r="R63" s="44">
        <f>IFERROR(VLOOKUP(R167,DAY!$A$2:$E$196,2,0),0)</f>
        <v>0</v>
      </c>
      <c r="S63" s="44">
        <f>IFERROR(VLOOKUP(S167,DAY!$A$2:$E$196,2,0),0)</f>
        <v>0</v>
      </c>
      <c r="T63" s="44">
        <f>IFERROR(VLOOKUP(T167,DAY!$A$2:$E$196,2,0),0)</f>
        <v>0</v>
      </c>
      <c r="U63" s="44">
        <f>IFERROR(VLOOKUP(U167,DAY!$A$2:$E$196,2,0),0)</f>
        <v>0</v>
      </c>
      <c r="V63" s="44">
        <f>IFERROR(VLOOKUP(V167,DAY!$A$2:$E$196,2,0),0)</f>
        <v>0</v>
      </c>
      <c r="W63" s="44">
        <f>IFERROR(VLOOKUP(W167,DAY!$A$2:$E$196,2,0),0)</f>
        <v>0</v>
      </c>
      <c r="X63" s="44">
        <f>IFERROR(VLOOKUP(X167,DAY!$A$2:$E$196,2,0),0)</f>
        <v>0</v>
      </c>
      <c r="Y63" s="44">
        <f>IFERROR(VLOOKUP(Y167,DAY!$A$2:$E$196,2,0),0)</f>
        <v>0</v>
      </c>
      <c r="Z63" s="44">
        <f>IFERROR(VLOOKUP(Z167,DAY!$A$2:$E$196,2,0),0)</f>
        <v>0</v>
      </c>
      <c r="AA63" s="44">
        <f>IFERROR(VLOOKUP(AA167,DAY!$A$2:$E$196,2,0),0)</f>
        <v>0</v>
      </c>
      <c r="AB63" s="44">
        <f>IFERROR(VLOOKUP(AB167,DAY!$A$2:$E$196,2,0),0)</f>
        <v>0</v>
      </c>
      <c r="AC63" s="44">
        <f>IFERROR(VLOOKUP(AC167,DAY!$A$2:$E$196,2,0),0)</f>
        <v>0</v>
      </c>
      <c r="AD63" s="44">
        <f>IFERROR(VLOOKUP(AD167,DAY!$A$2:$E$196,2,0),0)</f>
        <v>0</v>
      </c>
      <c r="AE63" s="320" t="s">
        <v>11</v>
      </c>
      <c r="AF63" s="321" t="s">
        <v>12</v>
      </c>
      <c r="AG63" s="260" t="s">
        <v>84</v>
      </c>
      <c r="AH63" s="271" t="s">
        <v>11</v>
      </c>
      <c r="AI63" s="273" t="s">
        <v>13</v>
      </c>
      <c r="AJ63" s="260" t="s">
        <v>84</v>
      </c>
      <c r="AK63" s="37"/>
      <c r="AM63" s="30"/>
      <c r="AN63" s="30"/>
      <c r="AQ63" s="41">
        <f>IFERROR(VLOOKUP(AQ167,DAY!$A$2:$E$196,7,0),0)</f>
        <v>0</v>
      </c>
    </row>
    <row r="64" spans="1:43" ht="27.75" customHeight="1" x14ac:dyDescent="0.45">
      <c r="A64" s="272"/>
      <c r="B64" s="32" t="s">
        <v>1</v>
      </c>
      <c r="C64" s="32">
        <f>IFERROR(VLOOKUP(C167,DAY!$A$2:$E$548,3,0),0)</f>
        <v>0</v>
      </c>
      <c r="D64" s="32">
        <f>IFERROR(VLOOKUP(D167,DAY!$A$2:$E$196,3,0),0)</f>
        <v>0</v>
      </c>
      <c r="E64" s="32">
        <f>IFERROR(VLOOKUP(E167,DAY!$A$2:$E$196,3,0),0)</f>
        <v>0</v>
      </c>
      <c r="F64" s="32">
        <f>IFERROR(VLOOKUP(F167,DAY!$A$2:$E$196,3,0),0)</f>
        <v>0</v>
      </c>
      <c r="G64" s="32">
        <f>IFERROR(VLOOKUP(G167,DAY!$A$2:$E$196,3,0),0)</f>
        <v>0</v>
      </c>
      <c r="H64" s="32">
        <f>IFERROR(VLOOKUP(H167,DAY!$A$2:$E$196,3,0),0)</f>
        <v>0</v>
      </c>
      <c r="I64" s="32">
        <f>IFERROR(VLOOKUP(I167,DAY!$A$2:$E$196,3,0),0)</f>
        <v>0</v>
      </c>
      <c r="J64" s="32">
        <f>IFERROR(VLOOKUP(J167,DAY!$A$2:$E$196,3,0),0)</f>
        <v>0</v>
      </c>
      <c r="K64" s="32">
        <f>IFERROR(VLOOKUP(K167,DAY!$A$2:$E$196,3,0),0)</f>
        <v>0</v>
      </c>
      <c r="L64" s="32">
        <f>IFERROR(VLOOKUP(L167,DAY!$A$2:$E$196,3,0),0)</f>
        <v>0</v>
      </c>
      <c r="M64" s="32">
        <f>IFERROR(VLOOKUP(M167,DAY!$A$2:$E$196,3,0),0)</f>
        <v>0</v>
      </c>
      <c r="N64" s="32">
        <f>IFERROR(VLOOKUP(N167,DAY!$A$2:$E$196,3,0),0)</f>
        <v>0</v>
      </c>
      <c r="O64" s="32">
        <f>IFERROR(VLOOKUP(O167,DAY!$A$2:$E$196,3,0),0)</f>
        <v>0</v>
      </c>
      <c r="P64" s="32">
        <f>IFERROR(VLOOKUP(P167,DAY!$A$2:$E$196,3,0),0)</f>
        <v>0</v>
      </c>
      <c r="Q64" s="32">
        <f>IFERROR(VLOOKUP(Q167,DAY!$A$2:$E$196,3,0),0)</f>
        <v>0</v>
      </c>
      <c r="R64" s="32">
        <f>IFERROR(VLOOKUP(R167,DAY!$A$2:$E$196,3,0),0)</f>
        <v>0</v>
      </c>
      <c r="S64" s="32">
        <f>IFERROR(VLOOKUP(S167,DAY!$A$2:$E$196,3,0),0)</f>
        <v>0</v>
      </c>
      <c r="T64" s="32">
        <f>IFERROR(VLOOKUP(T167,DAY!$A$2:$E$196,3,0),0)</f>
        <v>0</v>
      </c>
      <c r="U64" s="32">
        <f>IFERROR(VLOOKUP(U167,DAY!$A$2:$E$196,3,0),0)</f>
        <v>0</v>
      </c>
      <c r="V64" s="32">
        <f>IFERROR(VLOOKUP(V167,DAY!$A$2:$E$196,3,0),0)</f>
        <v>0</v>
      </c>
      <c r="W64" s="32">
        <f>IFERROR(VLOOKUP(W167,DAY!$A$2:$E$196,3,0),0)</f>
        <v>0</v>
      </c>
      <c r="X64" s="32">
        <f>IFERROR(VLOOKUP(X167,DAY!$A$2:$E$196,3,0),0)</f>
        <v>0</v>
      </c>
      <c r="Y64" s="32">
        <f>IFERROR(VLOOKUP(Y167,DAY!$A$2:$E$196,3,0),0)</f>
        <v>0</v>
      </c>
      <c r="Z64" s="32">
        <f>IFERROR(VLOOKUP(Z167,DAY!$A$2:$E$196,3,0),0)</f>
        <v>0</v>
      </c>
      <c r="AA64" s="32">
        <f>IFERROR(VLOOKUP(AA167,DAY!$A$2:$E$196,3,0),0)</f>
        <v>0</v>
      </c>
      <c r="AB64" s="32">
        <f>IFERROR(VLOOKUP(AB167,DAY!$A$2:$E$196,3,0),0)</f>
        <v>0</v>
      </c>
      <c r="AC64" s="32">
        <f>IFERROR(VLOOKUP(AC167,DAY!$A$2:$E$196,3,0),0)</f>
        <v>0</v>
      </c>
      <c r="AD64" s="33">
        <f>IFERROR(VLOOKUP(AD167,DAY!$A$2:$E$196,3,0),0)</f>
        <v>0</v>
      </c>
      <c r="AE64" s="272"/>
      <c r="AF64" s="322"/>
      <c r="AG64" s="260"/>
      <c r="AH64" s="272"/>
      <c r="AI64" s="274"/>
      <c r="AJ64" s="260"/>
      <c r="AM64" s="30"/>
      <c r="AN64" s="30"/>
      <c r="AQ64" s="35">
        <f>IFERROR(VLOOKUP(AQ168,DAY!$A$2:$E$196,2,0),0)</f>
        <v>0</v>
      </c>
    </row>
    <row r="65" spans="1:43" ht="27.75" customHeight="1" x14ac:dyDescent="0.45">
      <c r="A65" s="272"/>
      <c r="B65" s="35" t="s">
        <v>2</v>
      </c>
      <c r="C65" s="35">
        <f>IFERROR(VLOOKUP(C167,DAY!$A$2:$E$548,4,0),0)</f>
        <v>0</v>
      </c>
      <c r="D65" s="35">
        <f>IFERROR(VLOOKUP(D167,DAY!$A$2:$E$548,4,0),0)</f>
        <v>0</v>
      </c>
      <c r="E65" s="35">
        <f>IFERROR(VLOOKUP(E167,DAY!$A$2:$E$548,4,0),0)</f>
        <v>0</v>
      </c>
      <c r="F65" s="35">
        <f>IFERROR(VLOOKUP(F167,DAY!$A$2:$E$548,4,0),0)</f>
        <v>0</v>
      </c>
      <c r="G65" s="35">
        <f>IFERROR(VLOOKUP(G167,DAY!$A$2:$E$548,4,0),0)</f>
        <v>0</v>
      </c>
      <c r="H65" s="35">
        <f>IFERROR(VLOOKUP(H167,DAY!$A$2:$E$548,4,0),0)</f>
        <v>0</v>
      </c>
      <c r="I65" s="35">
        <f>IFERROR(VLOOKUP(I167,DAY!$A$2:$E$548,4,0),0)</f>
        <v>0</v>
      </c>
      <c r="J65" s="35">
        <f>IFERROR(VLOOKUP(J167,DAY!$A$2:$E$548,4,0),0)</f>
        <v>0</v>
      </c>
      <c r="K65" s="35">
        <f>IFERROR(VLOOKUP(K167,DAY!$A$2:$E$548,4,0),0)</f>
        <v>0</v>
      </c>
      <c r="L65" s="35">
        <f>IFERROR(VLOOKUP(L167,DAY!$A$2:$E$548,4,0),0)</f>
        <v>0</v>
      </c>
      <c r="M65" s="35">
        <f>IFERROR(VLOOKUP(M167,DAY!$A$2:$E$548,4,0),0)</f>
        <v>0</v>
      </c>
      <c r="N65" s="35">
        <f>IFERROR(VLOOKUP(N167,DAY!$A$2:$E$548,4,0),0)</f>
        <v>0</v>
      </c>
      <c r="O65" s="35">
        <f>IFERROR(VLOOKUP(O167,DAY!$A$2:$E$548,4,0),0)</f>
        <v>0</v>
      </c>
      <c r="P65" s="35">
        <f>IFERROR(VLOOKUP(P167,DAY!$A$2:$E$548,4,0),0)</f>
        <v>0</v>
      </c>
      <c r="Q65" s="35">
        <f>IFERROR(VLOOKUP(Q167,DAY!$A$2:$E$548,4,0),0)</f>
        <v>0</v>
      </c>
      <c r="R65" s="35">
        <f>IFERROR(VLOOKUP(R167,DAY!$A$2:$E$548,4,0),0)</f>
        <v>0</v>
      </c>
      <c r="S65" s="35">
        <f>IFERROR(VLOOKUP(S167,DAY!$A$2:$E$548,4,0),0)</f>
        <v>0</v>
      </c>
      <c r="T65" s="35">
        <f>IFERROR(VLOOKUP(T167,DAY!$A$2:$E$548,4,0),0)</f>
        <v>0</v>
      </c>
      <c r="U65" s="35">
        <f>IFERROR(VLOOKUP(U167,DAY!$A$2:$E$548,4,0),0)</f>
        <v>0</v>
      </c>
      <c r="V65" s="35">
        <f>IFERROR(VLOOKUP(V167,DAY!$A$2:$E$548,4,0),0)</f>
        <v>0</v>
      </c>
      <c r="W65" s="35">
        <f>IFERROR(VLOOKUP(W167,DAY!$A$2:$E$548,4,0),0)</f>
        <v>0</v>
      </c>
      <c r="X65" s="35">
        <f>IFERROR(VLOOKUP(X167,DAY!$A$2:$E$548,4,0),0)</f>
        <v>0</v>
      </c>
      <c r="Y65" s="35">
        <f>IFERROR(VLOOKUP(Y167,DAY!$A$2:$E$548,4,0),0)</f>
        <v>0</v>
      </c>
      <c r="Z65" s="35">
        <f>IFERROR(VLOOKUP(Z167,DAY!$A$2:$E$548,4,0),0)</f>
        <v>0</v>
      </c>
      <c r="AA65" s="35">
        <f>IFERROR(VLOOKUP(AA167,DAY!$A$2:$E$548,4,0),0)</f>
        <v>0</v>
      </c>
      <c r="AB65" s="35">
        <f>IFERROR(VLOOKUP(AB167,DAY!$A$2:$E$548,4,0),0)</f>
        <v>0</v>
      </c>
      <c r="AC65" s="35">
        <f>IFERROR(VLOOKUP(AC167,DAY!$A$2:$E$548,4,0),0)</f>
        <v>0</v>
      </c>
      <c r="AD65" s="35">
        <f>IFERROR(VLOOKUP(AD167,DAY!$A$2:$E$548,4,0),0)</f>
        <v>0</v>
      </c>
      <c r="AE65" s="272"/>
      <c r="AF65" s="322"/>
      <c r="AG65" s="260"/>
      <c r="AH65" s="272"/>
      <c r="AI65" s="274"/>
      <c r="AJ65" s="260"/>
      <c r="AM65" s="30"/>
      <c r="AN65" s="30"/>
      <c r="AQ65" s="34">
        <f>IFERROR(VLOOKUP(AQ168,DAY!$A$2:$E$196,3,0),0)</f>
        <v>0</v>
      </c>
    </row>
    <row r="66" spans="1:43" ht="89.25" customHeight="1" outlineLevel="1" x14ac:dyDescent="0.45">
      <c r="A66" s="272"/>
      <c r="B66" s="36" t="s">
        <v>3</v>
      </c>
      <c r="C66" s="36">
        <f>IFERROR(VLOOKUP(C167,DAY!$A$2:$E$548,5,0),0)</f>
        <v>0</v>
      </c>
      <c r="D66" s="36">
        <f>IFERROR(VLOOKUP(D167,DAY!$A$2:$E$548,5,0),0)</f>
        <v>0</v>
      </c>
      <c r="E66" s="36">
        <f>IFERROR(VLOOKUP(E167,DAY!$A$2:$E$548,5,0),0)</f>
        <v>0</v>
      </c>
      <c r="F66" s="36">
        <f>IFERROR(VLOOKUP(F167,DAY!$A$2:$E$548,5,0),0)</f>
        <v>0</v>
      </c>
      <c r="G66" s="36">
        <f>IFERROR(VLOOKUP(G167,DAY!$A$2:$E$548,5,0),0)</f>
        <v>0</v>
      </c>
      <c r="H66" s="36">
        <f>IFERROR(VLOOKUP(H167,DAY!$A$2:$E$548,5,0),0)</f>
        <v>0</v>
      </c>
      <c r="I66" s="36">
        <f>IFERROR(VLOOKUP(I167,DAY!$A$2:$E$548,5,0),0)</f>
        <v>0</v>
      </c>
      <c r="J66" s="36">
        <f>IFERROR(VLOOKUP(J167,DAY!$A$2:$E$548,5,0),0)</f>
        <v>0</v>
      </c>
      <c r="K66" s="36">
        <f>IFERROR(VLOOKUP(K167,DAY!$A$2:$E$548,5,0),0)</f>
        <v>0</v>
      </c>
      <c r="L66" s="36">
        <f>IFERROR(VLOOKUP(L167,DAY!$A$2:$E$548,5,0),0)</f>
        <v>0</v>
      </c>
      <c r="M66" s="36">
        <f>IFERROR(VLOOKUP(M167,DAY!$A$2:$E$548,5,0),0)</f>
        <v>0</v>
      </c>
      <c r="N66" s="36">
        <f>IFERROR(VLOOKUP(N167,DAY!$A$2:$E$548,5,0),0)</f>
        <v>0</v>
      </c>
      <c r="O66" s="36">
        <f>IFERROR(VLOOKUP(O167,DAY!$A$2:$E$548,5,0),0)</f>
        <v>0</v>
      </c>
      <c r="P66" s="36">
        <f>IFERROR(VLOOKUP(P167,DAY!$A$2:$E$548,5,0),0)</f>
        <v>0</v>
      </c>
      <c r="Q66" s="36">
        <f>IFERROR(VLOOKUP(Q167,DAY!$A$2:$E$548,5,0),0)</f>
        <v>0</v>
      </c>
      <c r="R66" s="36">
        <f>IFERROR(VLOOKUP(R167,DAY!$A$2:$E$548,5,0),0)</f>
        <v>0</v>
      </c>
      <c r="S66" s="36">
        <f>IFERROR(VLOOKUP(S167,DAY!$A$2:$E$548,5,0),0)</f>
        <v>0</v>
      </c>
      <c r="T66" s="36">
        <f>IFERROR(VLOOKUP(T167,DAY!$A$2:$E$548,5,0),0)</f>
        <v>0</v>
      </c>
      <c r="U66" s="36">
        <f>IFERROR(VLOOKUP(U167,DAY!$A$2:$E$548,5,0),0)</f>
        <v>0</v>
      </c>
      <c r="V66" s="36">
        <f>IFERROR(VLOOKUP(V167,DAY!$A$2:$E$548,5,0),0)</f>
        <v>0</v>
      </c>
      <c r="W66" s="36">
        <f>IFERROR(VLOOKUP(W167,DAY!$A$2:$E$548,5,0),0)</f>
        <v>0</v>
      </c>
      <c r="X66" s="36">
        <f>IFERROR(VLOOKUP(X167,DAY!$A$2:$E$548,5,0),0)</f>
        <v>0</v>
      </c>
      <c r="Y66" s="36">
        <f>IFERROR(VLOOKUP(Y167,DAY!$A$2:$E$548,5,0),0)</f>
        <v>0</v>
      </c>
      <c r="Z66" s="36">
        <f>IFERROR(VLOOKUP(Z167,DAY!$A$2:$E$548,5,0),0)</f>
        <v>0</v>
      </c>
      <c r="AA66" s="36">
        <f>IFERROR(VLOOKUP(AA167,DAY!$A$2:$E$548,5,0),0)</f>
        <v>0</v>
      </c>
      <c r="AB66" s="36">
        <f>IFERROR(VLOOKUP(AB167,DAY!$A$2:$E$548,5,0),0)</f>
        <v>0</v>
      </c>
      <c r="AC66" s="36">
        <f>IFERROR(VLOOKUP(AC167,DAY!$A$2:$E$548,5,0),0)</f>
        <v>0</v>
      </c>
      <c r="AD66" s="36">
        <f>IFERROR(VLOOKUP(AD167,DAY!$A$2:$E$548,5,0),0)</f>
        <v>0</v>
      </c>
      <c r="AE66" s="272"/>
      <c r="AF66" s="322"/>
      <c r="AG66" s="261"/>
      <c r="AH66" s="272"/>
      <c r="AI66" s="274"/>
      <c r="AJ66" s="261"/>
      <c r="AM66" s="38"/>
      <c r="AN66" s="38"/>
      <c r="AQ66" s="34">
        <f>IFERROR(VLOOKUP(AQ168,DAY!$A$2:$E$196,4,0),0)</f>
        <v>0</v>
      </c>
    </row>
    <row r="67" spans="1:43" ht="27.75" customHeight="1" outlineLevel="1" x14ac:dyDescent="0.45">
      <c r="A67" s="272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262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262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IFERROR(VLOOKUP(AQ168,DAY!$A$2:$E$196,5,0),0)</f>
        <v>0</v>
      </c>
    </row>
    <row r="68" spans="1:43" ht="27.75" customHeight="1" outlineLevel="1" thickBot="1" x14ac:dyDescent="0.5">
      <c r="A68" s="319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316">
        <f>IFERROR(AM68,0)</f>
        <v>0.34599999999999997</v>
      </c>
      <c r="AF68" s="317"/>
      <c r="AG68" s="263"/>
      <c r="AH68" s="316">
        <f>IFERROR(AN68,0)</f>
        <v>0.308</v>
      </c>
      <c r="AI68" s="318"/>
      <c r="AJ68" s="263"/>
      <c r="AM68" s="42">
        <f>ROUND(AF67/AE67,3)</f>
        <v>0.34599999999999997</v>
      </c>
      <c r="AN68" s="43">
        <f>ROUND(AI67/AH67,3)</f>
        <v>0.308</v>
      </c>
      <c r="AQ68" s="39">
        <f>IFERROR(VLOOKUP(AQ168,DAY!$A$2:$E$196,6,0),0)</f>
        <v>0</v>
      </c>
    </row>
    <row r="69" spans="1:43" ht="27.75" customHeight="1" outlineLevel="1" thickBot="1" x14ac:dyDescent="0.5">
      <c r="A69" s="271" t="s">
        <v>71</v>
      </c>
      <c r="B69" s="29" t="s">
        <v>0</v>
      </c>
      <c r="C69" s="29">
        <f>IFERROR(VLOOKUP(C168,DAY!$A$2:$E$548,2,0),0)</f>
        <v>0</v>
      </c>
      <c r="D69" s="29">
        <f>IFERROR(VLOOKUP(D168,DAY!$A$2:$E$196,2,0),0)</f>
        <v>0</v>
      </c>
      <c r="E69" s="29">
        <f>IFERROR(VLOOKUP(E168,DAY!$A$2:$E$196,2,0),0)</f>
        <v>0</v>
      </c>
      <c r="F69" s="29">
        <f>IFERROR(VLOOKUP(F168,DAY!$A$2:$E$196,2,0),0)</f>
        <v>0</v>
      </c>
      <c r="G69" s="29">
        <f>IFERROR(VLOOKUP(G168,DAY!$A$2:$E$196,2,0),0)</f>
        <v>0</v>
      </c>
      <c r="H69" s="29">
        <f>IFERROR(VLOOKUP(H168,DAY!$A$2:$E$196,2,0),0)</f>
        <v>0</v>
      </c>
      <c r="I69" s="29">
        <f>IFERROR(VLOOKUP(I168,DAY!$A$2:$E$196,2,0),0)</f>
        <v>0</v>
      </c>
      <c r="J69" s="29">
        <f>IFERROR(VLOOKUP(J168,DAY!$A$2:$E$196,2,0),0)</f>
        <v>0</v>
      </c>
      <c r="K69" s="29">
        <f>IFERROR(VLOOKUP(K168,DAY!$A$2:$E$196,2,0),0)</f>
        <v>0</v>
      </c>
      <c r="L69" s="29">
        <f>IFERROR(VLOOKUP(L168,DAY!$A$2:$E$196,2,0),0)</f>
        <v>0</v>
      </c>
      <c r="M69" s="29">
        <f>IFERROR(VLOOKUP(M168,DAY!$A$2:$E$196,2,0),0)</f>
        <v>0</v>
      </c>
      <c r="N69" s="29">
        <f>IFERROR(VLOOKUP(N168,DAY!$A$2:$E$196,2,0),0)</f>
        <v>0</v>
      </c>
      <c r="O69" s="29">
        <f>IFERROR(VLOOKUP(O168,DAY!$A$2:$E$196,2,0),0)</f>
        <v>0</v>
      </c>
      <c r="P69" s="29">
        <f>IFERROR(VLOOKUP(P168,DAY!$A$2:$E$196,2,0),0)</f>
        <v>0</v>
      </c>
      <c r="Q69" s="29">
        <f>IFERROR(VLOOKUP(Q168,DAY!$A$2:$E$196,2,0),0)</f>
        <v>0</v>
      </c>
      <c r="R69" s="29">
        <f>IFERROR(VLOOKUP(R168,DAY!$A$2:$E$196,2,0),0)</f>
        <v>0</v>
      </c>
      <c r="S69" s="29">
        <f>IFERROR(VLOOKUP(S168,DAY!$A$2:$E$196,2,0),0)</f>
        <v>0</v>
      </c>
      <c r="T69" s="29">
        <f>IFERROR(VLOOKUP(T168,DAY!$A$2:$E$196,2,0),0)</f>
        <v>0</v>
      </c>
      <c r="U69" s="29">
        <f>IFERROR(VLOOKUP(U168,DAY!$A$2:$E$196,2,0),0)</f>
        <v>0</v>
      </c>
      <c r="V69" s="29">
        <f>IFERROR(VLOOKUP(V168,DAY!$A$2:$E$196,2,0),0)</f>
        <v>0</v>
      </c>
      <c r="W69" s="29">
        <f>IFERROR(VLOOKUP(W168,DAY!$A$2:$E$196,2,0),0)</f>
        <v>0</v>
      </c>
      <c r="X69" s="29">
        <f>IFERROR(VLOOKUP(X168,DAY!$A$2:$E$196,2,0),0)</f>
        <v>0</v>
      </c>
      <c r="Y69" s="29">
        <f>IFERROR(VLOOKUP(Y168,DAY!$A$2:$E$196,2,0),0)</f>
        <v>0</v>
      </c>
      <c r="Z69" s="29">
        <f>IFERROR(VLOOKUP(Z168,DAY!$A$2:$E$196,2,0),0)</f>
        <v>0</v>
      </c>
      <c r="AA69" s="29">
        <f>IFERROR(VLOOKUP(AA168,DAY!$A$2:$E$196,2,0),0)</f>
        <v>0</v>
      </c>
      <c r="AB69" s="29">
        <f>IFERROR(VLOOKUP(AB168,DAY!$A$2:$E$196,2,0),0)</f>
        <v>0</v>
      </c>
      <c r="AC69" s="29">
        <f>IFERROR(VLOOKUP(AC168,DAY!$A$2:$E$196,2,0),0)</f>
        <v>0</v>
      </c>
      <c r="AD69" s="29">
        <f>IFERROR(VLOOKUP(AD168,DAY!$A$2:$E$196,2,0),0)</f>
        <v>0</v>
      </c>
      <c r="AE69" s="320" t="s">
        <v>11</v>
      </c>
      <c r="AF69" s="321" t="s">
        <v>12</v>
      </c>
      <c r="AG69" s="260" t="s">
        <v>84</v>
      </c>
      <c r="AH69" s="271" t="s">
        <v>11</v>
      </c>
      <c r="AI69" s="273" t="s">
        <v>13</v>
      </c>
      <c r="AJ69" s="260" t="s">
        <v>84</v>
      </c>
      <c r="AK69" s="37"/>
      <c r="AM69" s="30"/>
      <c r="AN69" s="30"/>
      <c r="AQ69" s="46">
        <f>IFERROR(VLOOKUP(AQ168,DAY!$A$2:$E$196,7,0),0)</f>
        <v>0</v>
      </c>
    </row>
    <row r="70" spans="1:43" ht="27.75" customHeight="1" outlineLevel="1" x14ac:dyDescent="0.45">
      <c r="A70" s="272"/>
      <c r="B70" s="32" t="s">
        <v>1</v>
      </c>
      <c r="C70" s="32">
        <f>IFERROR(VLOOKUP(C168,DAY!$A$2:$E$548,3,0),0)</f>
        <v>0</v>
      </c>
      <c r="D70" s="32">
        <f>IFERROR(VLOOKUP(D168,DAY!$A$2:$E$196,3,0),0)</f>
        <v>0</v>
      </c>
      <c r="E70" s="32">
        <f>IFERROR(VLOOKUP(E168,DAY!$A$2:$E$196,3,0),0)</f>
        <v>0</v>
      </c>
      <c r="F70" s="32">
        <f>IFERROR(VLOOKUP(F168,DAY!$A$2:$E$196,3,0),0)</f>
        <v>0</v>
      </c>
      <c r="G70" s="32">
        <f>IFERROR(VLOOKUP(G168,DAY!$A$2:$E$196,3,0),0)</f>
        <v>0</v>
      </c>
      <c r="H70" s="32">
        <f>IFERROR(VLOOKUP(H168,DAY!$A$2:$E$196,3,0),0)</f>
        <v>0</v>
      </c>
      <c r="I70" s="32">
        <f>IFERROR(VLOOKUP(I168,DAY!$A$2:$E$196,3,0),0)</f>
        <v>0</v>
      </c>
      <c r="J70" s="32">
        <f>IFERROR(VLOOKUP(J168,DAY!$A$2:$E$196,3,0),0)</f>
        <v>0</v>
      </c>
      <c r="K70" s="32">
        <f>IFERROR(VLOOKUP(K168,DAY!$A$2:$E$196,3,0),0)</f>
        <v>0</v>
      </c>
      <c r="L70" s="32">
        <f>IFERROR(VLOOKUP(L168,DAY!$A$2:$E$196,3,0),0)</f>
        <v>0</v>
      </c>
      <c r="M70" s="32">
        <f>IFERROR(VLOOKUP(M168,DAY!$A$2:$E$196,3,0),0)</f>
        <v>0</v>
      </c>
      <c r="N70" s="32">
        <f>IFERROR(VLOOKUP(N168,DAY!$A$2:$E$196,3,0),0)</f>
        <v>0</v>
      </c>
      <c r="O70" s="32">
        <f>IFERROR(VLOOKUP(O168,DAY!$A$2:$E$196,3,0),0)</f>
        <v>0</v>
      </c>
      <c r="P70" s="32">
        <f>IFERROR(VLOOKUP(P168,DAY!$A$2:$E$196,3,0),0)</f>
        <v>0</v>
      </c>
      <c r="Q70" s="32">
        <f>IFERROR(VLOOKUP(Q168,DAY!$A$2:$E$196,3,0),0)</f>
        <v>0</v>
      </c>
      <c r="R70" s="32">
        <f>IFERROR(VLOOKUP(R168,DAY!$A$2:$E$196,3,0),0)</f>
        <v>0</v>
      </c>
      <c r="S70" s="32">
        <f>IFERROR(VLOOKUP(S168,DAY!$A$2:$E$196,3,0),0)</f>
        <v>0</v>
      </c>
      <c r="T70" s="32">
        <f>IFERROR(VLOOKUP(T168,DAY!$A$2:$E$196,3,0),0)</f>
        <v>0</v>
      </c>
      <c r="U70" s="32">
        <f>IFERROR(VLOOKUP(U168,DAY!$A$2:$E$196,3,0),0)</f>
        <v>0</v>
      </c>
      <c r="V70" s="32">
        <f>IFERROR(VLOOKUP(V168,DAY!$A$2:$E$196,3,0),0)</f>
        <v>0</v>
      </c>
      <c r="W70" s="32">
        <f>IFERROR(VLOOKUP(W168,DAY!$A$2:$E$196,3,0),0)</f>
        <v>0</v>
      </c>
      <c r="X70" s="32">
        <f>IFERROR(VLOOKUP(X168,DAY!$A$2:$E$196,3,0),0)</f>
        <v>0</v>
      </c>
      <c r="Y70" s="32">
        <f>IFERROR(VLOOKUP(Y168,DAY!$A$2:$E$196,3,0),0)</f>
        <v>0</v>
      </c>
      <c r="Z70" s="32">
        <f>IFERROR(VLOOKUP(Z168,DAY!$A$2:$E$196,3,0),0)</f>
        <v>0</v>
      </c>
      <c r="AA70" s="32">
        <f>IFERROR(VLOOKUP(AA168,DAY!$A$2:$E$196,3,0),0)</f>
        <v>0</v>
      </c>
      <c r="AB70" s="32">
        <f>IFERROR(VLOOKUP(AB168,DAY!$A$2:$E$196,3,0),0)</f>
        <v>0</v>
      </c>
      <c r="AC70" s="32">
        <f>IFERROR(VLOOKUP(AC168,DAY!$A$2:$E$196,3,0),0)</f>
        <v>0</v>
      </c>
      <c r="AD70" s="33">
        <f>IFERROR(VLOOKUP(AD168,DAY!$A$2:$E$196,3,0),0)</f>
        <v>0</v>
      </c>
      <c r="AE70" s="272"/>
      <c r="AF70" s="322"/>
      <c r="AG70" s="260"/>
      <c r="AH70" s="272"/>
      <c r="AI70" s="274"/>
      <c r="AJ70" s="260"/>
      <c r="AM70" s="30"/>
      <c r="AN70" s="30"/>
      <c r="AQ70" s="31">
        <f>IFERROR(VLOOKUP(AQ169,DAY!$A$2:$E$196,2,0),0)</f>
        <v>0</v>
      </c>
    </row>
    <row r="71" spans="1:43" ht="27.75" customHeight="1" outlineLevel="1" x14ac:dyDescent="0.45">
      <c r="A71" s="272"/>
      <c r="B71" s="35" t="s">
        <v>2</v>
      </c>
      <c r="C71" s="35">
        <f>IFERROR(VLOOKUP(C168,DAY!$A$2:$E$548,4,0),0)</f>
        <v>0</v>
      </c>
      <c r="D71" s="35">
        <f>IFERROR(VLOOKUP(D168,DAY!$A$2:$E$548,4,0),0)</f>
        <v>0</v>
      </c>
      <c r="E71" s="35">
        <f>IFERROR(VLOOKUP(E168,DAY!$A$2:$E$548,4,0),0)</f>
        <v>0</v>
      </c>
      <c r="F71" s="35">
        <f>IFERROR(VLOOKUP(F168,DAY!$A$2:$E$548,4,0),0)</f>
        <v>0</v>
      </c>
      <c r="G71" s="35">
        <f>IFERROR(VLOOKUP(G168,DAY!$A$2:$E$548,4,0),0)</f>
        <v>0</v>
      </c>
      <c r="H71" s="35">
        <f>IFERROR(VLOOKUP(H168,DAY!$A$2:$E$548,4,0),0)</f>
        <v>0</v>
      </c>
      <c r="I71" s="35">
        <f>IFERROR(VLOOKUP(I168,DAY!$A$2:$E$548,4,0),0)</f>
        <v>0</v>
      </c>
      <c r="J71" s="35">
        <f>IFERROR(VLOOKUP(J168,DAY!$A$2:$E$548,4,0),0)</f>
        <v>0</v>
      </c>
      <c r="K71" s="35">
        <f>IFERROR(VLOOKUP(K168,DAY!$A$2:$E$548,4,0),0)</f>
        <v>0</v>
      </c>
      <c r="L71" s="35">
        <f>IFERROR(VLOOKUP(L168,DAY!$A$2:$E$548,4,0),0)</f>
        <v>0</v>
      </c>
      <c r="M71" s="35">
        <f>IFERROR(VLOOKUP(M168,DAY!$A$2:$E$548,4,0),0)</f>
        <v>0</v>
      </c>
      <c r="N71" s="35">
        <f>IFERROR(VLOOKUP(N168,DAY!$A$2:$E$548,4,0),0)</f>
        <v>0</v>
      </c>
      <c r="O71" s="35">
        <f>IFERROR(VLOOKUP(O168,DAY!$A$2:$E$548,4,0),0)</f>
        <v>0</v>
      </c>
      <c r="P71" s="35">
        <f>IFERROR(VLOOKUP(P168,DAY!$A$2:$E$548,4,0),0)</f>
        <v>0</v>
      </c>
      <c r="Q71" s="35">
        <f>IFERROR(VLOOKUP(Q168,DAY!$A$2:$E$548,4,0),0)</f>
        <v>0</v>
      </c>
      <c r="R71" s="35">
        <f>IFERROR(VLOOKUP(R168,DAY!$A$2:$E$548,4,0),0)</f>
        <v>0</v>
      </c>
      <c r="S71" s="35">
        <f>IFERROR(VLOOKUP(S168,DAY!$A$2:$E$548,4,0),0)</f>
        <v>0</v>
      </c>
      <c r="T71" s="35">
        <f>IFERROR(VLOOKUP(T168,DAY!$A$2:$E$548,4,0),0)</f>
        <v>0</v>
      </c>
      <c r="U71" s="35">
        <f>IFERROR(VLOOKUP(U168,DAY!$A$2:$E$548,4,0),0)</f>
        <v>0</v>
      </c>
      <c r="V71" s="35">
        <f>IFERROR(VLOOKUP(V168,DAY!$A$2:$E$548,4,0),0)</f>
        <v>0</v>
      </c>
      <c r="W71" s="35">
        <f>IFERROR(VLOOKUP(W168,DAY!$A$2:$E$548,4,0),0)</f>
        <v>0</v>
      </c>
      <c r="X71" s="35">
        <f>IFERROR(VLOOKUP(X168,DAY!$A$2:$E$548,4,0),0)</f>
        <v>0</v>
      </c>
      <c r="Y71" s="35">
        <f>IFERROR(VLOOKUP(Y168,DAY!$A$2:$E$548,4,0),0)</f>
        <v>0</v>
      </c>
      <c r="Z71" s="35">
        <f>IFERROR(VLOOKUP(Z168,DAY!$A$2:$E$548,4,0),0)</f>
        <v>0</v>
      </c>
      <c r="AA71" s="35">
        <f>IFERROR(VLOOKUP(AA168,DAY!$A$2:$E$548,4,0),0)</f>
        <v>0</v>
      </c>
      <c r="AB71" s="35">
        <f>IFERROR(VLOOKUP(AB168,DAY!$A$2:$E$548,4,0),0)</f>
        <v>0</v>
      </c>
      <c r="AC71" s="35">
        <f>IFERROR(VLOOKUP(AC168,DAY!$A$2:$E$548,4,0),0)</f>
        <v>0</v>
      </c>
      <c r="AD71" s="35">
        <f>IFERROR(VLOOKUP(AD168,DAY!$A$2:$E$548,4,0),0)</f>
        <v>0</v>
      </c>
      <c r="AE71" s="272"/>
      <c r="AF71" s="322"/>
      <c r="AG71" s="260"/>
      <c r="AH71" s="272"/>
      <c r="AI71" s="274"/>
      <c r="AJ71" s="260"/>
      <c r="AM71" s="30"/>
      <c r="AN71" s="30"/>
      <c r="AQ71" s="34">
        <f>IFERROR(VLOOKUP(AQ169,DAY!$A$2:$E$196,3,0),0)</f>
        <v>0</v>
      </c>
    </row>
    <row r="72" spans="1:43" ht="89.25" customHeight="1" outlineLevel="1" x14ac:dyDescent="0.45">
      <c r="A72" s="272"/>
      <c r="B72" s="36" t="s">
        <v>3</v>
      </c>
      <c r="C72" s="36">
        <f>IFERROR(VLOOKUP(C168,DAY!$A$2:$E$548,5,0),0)</f>
        <v>0</v>
      </c>
      <c r="D72" s="36">
        <f>IFERROR(VLOOKUP(D168,DAY!$A$2:$E$548,5,0),0)</f>
        <v>0</v>
      </c>
      <c r="E72" s="36">
        <f>IFERROR(VLOOKUP(E168,DAY!$A$2:$E$548,5,0),0)</f>
        <v>0</v>
      </c>
      <c r="F72" s="36">
        <f>IFERROR(VLOOKUP(F168,DAY!$A$2:$E$548,5,0),0)</f>
        <v>0</v>
      </c>
      <c r="G72" s="36">
        <f>IFERROR(VLOOKUP(G168,DAY!$A$2:$E$548,5,0),0)</f>
        <v>0</v>
      </c>
      <c r="H72" s="36">
        <f>IFERROR(VLOOKUP(H168,DAY!$A$2:$E$548,5,0),0)</f>
        <v>0</v>
      </c>
      <c r="I72" s="36">
        <f>IFERROR(VLOOKUP(I168,DAY!$A$2:$E$548,5,0),0)</f>
        <v>0</v>
      </c>
      <c r="J72" s="36">
        <f>IFERROR(VLOOKUP(J168,DAY!$A$2:$E$548,5,0),0)</f>
        <v>0</v>
      </c>
      <c r="K72" s="36">
        <f>IFERROR(VLOOKUP(K168,DAY!$A$2:$E$548,5,0),0)</f>
        <v>0</v>
      </c>
      <c r="L72" s="36">
        <f>IFERROR(VLOOKUP(L168,DAY!$A$2:$E$548,5,0),0)</f>
        <v>0</v>
      </c>
      <c r="M72" s="36">
        <f>IFERROR(VLOOKUP(M168,DAY!$A$2:$E$548,5,0),0)</f>
        <v>0</v>
      </c>
      <c r="N72" s="36">
        <f>IFERROR(VLOOKUP(N168,DAY!$A$2:$E$548,5,0),0)</f>
        <v>0</v>
      </c>
      <c r="O72" s="36">
        <f>IFERROR(VLOOKUP(O168,DAY!$A$2:$E$548,5,0),0)</f>
        <v>0</v>
      </c>
      <c r="P72" s="36">
        <f>IFERROR(VLOOKUP(P168,DAY!$A$2:$E$548,5,0),0)</f>
        <v>0</v>
      </c>
      <c r="Q72" s="36">
        <f>IFERROR(VLOOKUP(Q168,DAY!$A$2:$E$548,5,0),0)</f>
        <v>0</v>
      </c>
      <c r="R72" s="36">
        <f>IFERROR(VLOOKUP(R168,DAY!$A$2:$E$548,5,0),0)</f>
        <v>0</v>
      </c>
      <c r="S72" s="36">
        <f>IFERROR(VLOOKUP(S168,DAY!$A$2:$E$548,5,0),0)</f>
        <v>0</v>
      </c>
      <c r="T72" s="36">
        <f>IFERROR(VLOOKUP(T168,DAY!$A$2:$E$548,5,0),0)</f>
        <v>0</v>
      </c>
      <c r="U72" s="36">
        <f>IFERROR(VLOOKUP(U168,DAY!$A$2:$E$548,5,0),0)</f>
        <v>0</v>
      </c>
      <c r="V72" s="36">
        <f>IFERROR(VLOOKUP(V168,DAY!$A$2:$E$548,5,0),0)</f>
        <v>0</v>
      </c>
      <c r="W72" s="36">
        <f>IFERROR(VLOOKUP(W168,DAY!$A$2:$E$548,5,0),0)</f>
        <v>0</v>
      </c>
      <c r="X72" s="36">
        <f>IFERROR(VLOOKUP(X168,DAY!$A$2:$E$548,5,0),0)</f>
        <v>0</v>
      </c>
      <c r="Y72" s="36">
        <f>IFERROR(VLOOKUP(Y168,DAY!$A$2:$E$548,5,0),0)</f>
        <v>0</v>
      </c>
      <c r="Z72" s="36">
        <f>IFERROR(VLOOKUP(Z168,DAY!$A$2:$E$548,5,0),0)</f>
        <v>0</v>
      </c>
      <c r="AA72" s="36">
        <f>IFERROR(VLOOKUP(AA168,DAY!$A$2:$E$548,5,0),0)</f>
        <v>0</v>
      </c>
      <c r="AB72" s="36">
        <f>IFERROR(VLOOKUP(AB168,DAY!$A$2:$E$548,5,0),0)</f>
        <v>0</v>
      </c>
      <c r="AC72" s="36">
        <f>IFERROR(VLOOKUP(AC168,DAY!$A$2:$E$548,5,0),0)</f>
        <v>0</v>
      </c>
      <c r="AD72" s="36">
        <f>IFERROR(VLOOKUP(AD168,DAY!$A$2:$E$548,5,0),0)</f>
        <v>0</v>
      </c>
      <c r="AE72" s="272"/>
      <c r="AF72" s="322"/>
      <c r="AG72" s="261"/>
      <c r="AH72" s="272"/>
      <c r="AI72" s="274"/>
      <c r="AJ72" s="261"/>
      <c r="AM72" s="38"/>
      <c r="AN72" s="38"/>
      <c r="AQ72" s="34">
        <f>IFERROR(VLOOKUP(AQ169,DAY!$A$2:$E$196,4,0),0)</f>
        <v>0</v>
      </c>
    </row>
    <row r="73" spans="1:43" ht="27.75" customHeight="1" outlineLevel="1" x14ac:dyDescent="0.45">
      <c r="A73" s="272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262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262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IFERROR(VLOOKUP(AQ169,DAY!$A$2:$E$196,5,0),0)</f>
        <v>0</v>
      </c>
    </row>
    <row r="74" spans="1:43" ht="27.75" customHeight="1" outlineLevel="1" thickBot="1" x14ac:dyDescent="0.5">
      <c r="A74" s="319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316">
        <f>IFERROR(AM74,0)</f>
        <v>0.318</v>
      </c>
      <c r="AF74" s="317"/>
      <c r="AG74" s="263"/>
      <c r="AH74" s="316">
        <f>IFERROR(AN74,0)</f>
        <v>0.318</v>
      </c>
      <c r="AI74" s="318"/>
      <c r="AJ74" s="263"/>
      <c r="AM74" s="42">
        <f>ROUND(AF73/AE73,3)</f>
        <v>0.318</v>
      </c>
      <c r="AN74" s="43">
        <f>ROUND(AI73/AH73,3)</f>
        <v>0.318</v>
      </c>
      <c r="AQ74" s="39">
        <f>IFERROR(VLOOKUP(AQ169,DAY!$A$2:$E$196,6,0),0)</f>
        <v>0</v>
      </c>
    </row>
    <row r="75" spans="1:43" ht="27.75" customHeight="1" outlineLevel="1" thickBot="1" x14ac:dyDescent="0.5">
      <c r="A75" s="271" t="s">
        <v>72</v>
      </c>
      <c r="B75" s="44" t="s">
        <v>0</v>
      </c>
      <c r="C75" s="44">
        <f>IFERROR(VLOOKUP(C169,DAY!$A$2:$E$548,2,0),0)</f>
        <v>0</v>
      </c>
      <c r="D75" s="44">
        <f>IFERROR(VLOOKUP(D169,DAY!$A$2:$E$196,2,0),0)</f>
        <v>0</v>
      </c>
      <c r="E75" s="44">
        <f>IFERROR(VLOOKUP(E169,DAY!$A$2:$E$196,2,0),0)</f>
        <v>0</v>
      </c>
      <c r="F75" s="44">
        <f>IFERROR(VLOOKUP(F169,DAY!$A$2:$E$196,2,0),0)</f>
        <v>0</v>
      </c>
      <c r="G75" s="44">
        <f>IFERROR(VLOOKUP(G169,DAY!$A$2:$E$196,2,0),0)</f>
        <v>0</v>
      </c>
      <c r="H75" s="44">
        <f>IFERROR(VLOOKUP(H169,DAY!$A$2:$E$196,2,0),0)</f>
        <v>0</v>
      </c>
      <c r="I75" s="44">
        <f>IFERROR(VLOOKUP(I169,DAY!$A$2:$E$196,2,0),0)</f>
        <v>0</v>
      </c>
      <c r="J75" s="44">
        <f>IFERROR(VLOOKUP(J169,DAY!$A$2:$E$196,2,0),0)</f>
        <v>0</v>
      </c>
      <c r="K75" s="44">
        <f>IFERROR(VLOOKUP(K169,DAY!$A$2:$E$196,2,0),0)</f>
        <v>0</v>
      </c>
      <c r="L75" s="44">
        <f>IFERROR(VLOOKUP(L169,DAY!$A$2:$E$196,2,0),0)</f>
        <v>0</v>
      </c>
      <c r="M75" s="44">
        <f>IFERROR(VLOOKUP(M169,DAY!$A$2:$E$196,2,0),0)</f>
        <v>0</v>
      </c>
      <c r="N75" s="44">
        <f>IFERROR(VLOOKUP(N169,DAY!$A$2:$E$196,2,0),0)</f>
        <v>0</v>
      </c>
      <c r="O75" s="44">
        <f>IFERROR(VLOOKUP(O169,DAY!$A$2:$E$196,2,0),0)</f>
        <v>0</v>
      </c>
      <c r="P75" s="44">
        <f>IFERROR(VLOOKUP(P169,DAY!$A$2:$E$196,2,0),0)</f>
        <v>0</v>
      </c>
      <c r="Q75" s="44">
        <f>IFERROR(VLOOKUP(Q169,DAY!$A$2:$E$196,2,0),0)</f>
        <v>0</v>
      </c>
      <c r="R75" s="44">
        <f>IFERROR(VLOOKUP(R169,DAY!$A$2:$E$196,2,0),0)</f>
        <v>0</v>
      </c>
      <c r="S75" s="44">
        <f>IFERROR(VLOOKUP(S169,DAY!$A$2:$E$196,2,0),0)</f>
        <v>0</v>
      </c>
      <c r="T75" s="44">
        <f>IFERROR(VLOOKUP(T169,DAY!$A$2:$E$196,2,0),0)</f>
        <v>0</v>
      </c>
      <c r="U75" s="44">
        <f>IFERROR(VLOOKUP(U169,DAY!$A$2:$E$196,2,0),0)</f>
        <v>0</v>
      </c>
      <c r="V75" s="44">
        <f>IFERROR(VLOOKUP(V169,DAY!$A$2:$E$196,2,0),0)</f>
        <v>0</v>
      </c>
      <c r="W75" s="44">
        <f>IFERROR(VLOOKUP(W169,DAY!$A$2:$E$196,2,0),0)</f>
        <v>0</v>
      </c>
      <c r="X75" s="44">
        <f>IFERROR(VLOOKUP(X169,DAY!$A$2:$E$196,2,0),0)</f>
        <v>0</v>
      </c>
      <c r="Y75" s="44">
        <f>IFERROR(VLOOKUP(Y169,DAY!$A$2:$E$196,2,0),0)</f>
        <v>0</v>
      </c>
      <c r="Z75" s="44">
        <f>IFERROR(VLOOKUP(Z169,DAY!$A$2:$E$196,2,0),0)</f>
        <v>0</v>
      </c>
      <c r="AA75" s="44">
        <f>IFERROR(VLOOKUP(AA169,DAY!$A$2:$E$196,2,0),0)</f>
        <v>0</v>
      </c>
      <c r="AB75" s="44">
        <f>IFERROR(VLOOKUP(AB169,DAY!$A$2:$E$196,2,0),0)</f>
        <v>0</v>
      </c>
      <c r="AC75" s="44">
        <f>IFERROR(VLOOKUP(AC169,DAY!$A$2:$E$196,2,0),0)</f>
        <v>0</v>
      </c>
      <c r="AD75" s="44">
        <f>IFERROR(VLOOKUP(AD169,DAY!$A$2:$E$196,2,0),0)</f>
        <v>0</v>
      </c>
      <c r="AE75" s="320" t="s">
        <v>11</v>
      </c>
      <c r="AF75" s="321" t="s">
        <v>12</v>
      </c>
      <c r="AG75" s="260" t="s">
        <v>84</v>
      </c>
      <c r="AH75" s="271" t="s">
        <v>11</v>
      </c>
      <c r="AI75" s="273" t="s">
        <v>13</v>
      </c>
      <c r="AJ75" s="260" t="s">
        <v>84</v>
      </c>
      <c r="AK75" s="37"/>
      <c r="AM75" s="30"/>
      <c r="AN75" s="30"/>
      <c r="AQ75" s="41">
        <f>IFERROR(VLOOKUP(AQ169,DAY!$A$2:$E$196,7,0),0)</f>
        <v>0</v>
      </c>
    </row>
    <row r="76" spans="1:43" ht="27.75" customHeight="1" outlineLevel="1" x14ac:dyDescent="0.45">
      <c r="A76" s="272"/>
      <c r="B76" s="32" t="s">
        <v>1</v>
      </c>
      <c r="C76" s="32">
        <f>IFERROR(VLOOKUP(C169,DAY!$A$2:$E$548,3,0),0)</f>
        <v>0</v>
      </c>
      <c r="D76" s="32">
        <f>IFERROR(VLOOKUP(D169,DAY!$A$2:$E$196,3,0),0)</f>
        <v>0</v>
      </c>
      <c r="E76" s="32">
        <f>IFERROR(VLOOKUP(E169,DAY!$A$2:$E$196,3,0),0)</f>
        <v>0</v>
      </c>
      <c r="F76" s="32">
        <f>IFERROR(VLOOKUP(F169,DAY!$A$2:$E$196,3,0),0)</f>
        <v>0</v>
      </c>
      <c r="G76" s="32">
        <f>IFERROR(VLOOKUP(G169,DAY!$A$2:$E$196,3,0),0)</f>
        <v>0</v>
      </c>
      <c r="H76" s="32">
        <f>IFERROR(VLOOKUP(H169,DAY!$A$2:$E$196,3,0),0)</f>
        <v>0</v>
      </c>
      <c r="I76" s="32">
        <f>IFERROR(VLOOKUP(I169,DAY!$A$2:$E$196,3,0),0)</f>
        <v>0</v>
      </c>
      <c r="J76" s="32">
        <f>IFERROR(VLOOKUP(J169,DAY!$A$2:$E$196,3,0),0)</f>
        <v>0</v>
      </c>
      <c r="K76" s="32">
        <f>IFERROR(VLOOKUP(K169,DAY!$A$2:$E$196,3,0),0)</f>
        <v>0</v>
      </c>
      <c r="L76" s="32">
        <f>IFERROR(VLOOKUP(L169,DAY!$A$2:$E$196,3,0),0)</f>
        <v>0</v>
      </c>
      <c r="M76" s="32">
        <f>IFERROR(VLOOKUP(M169,DAY!$A$2:$E$196,3,0),0)</f>
        <v>0</v>
      </c>
      <c r="N76" s="32">
        <f>IFERROR(VLOOKUP(N169,DAY!$A$2:$E$196,3,0),0)</f>
        <v>0</v>
      </c>
      <c r="O76" s="32">
        <f>IFERROR(VLOOKUP(O169,DAY!$A$2:$E$196,3,0),0)</f>
        <v>0</v>
      </c>
      <c r="P76" s="32">
        <f>IFERROR(VLOOKUP(P169,DAY!$A$2:$E$196,3,0),0)</f>
        <v>0</v>
      </c>
      <c r="Q76" s="32">
        <f>IFERROR(VLOOKUP(Q169,DAY!$A$2:$E$196,3,0),0)</f>
        <v>0</v>
      </c>
      <c r="R76" s="32">
        <f>IFERROR(VLOOKUP(R169,DAY!$A$2:$E$196,3,0),0)</f>
        <v>0</v>
      </c>
      <c r="S76" s="32">
        <f>IFERROR(VLOOKUP(S169,DAY!$A$2:$E$196,3,0),0)</f>
        <v>0</v>
      </c>
      <c r="T76" s="32">
        <f>IFERROR(VLOOKUP(T169,DAY!$A$2:$E$196,3,0),0)</f>
        <v>0</v>
      </c>
      <c r="U76" s="32">
        <f>IFERROR(VLOOKUP(U169,DAY!$A$2:$E$196,3,0),0)</f>
        <v>0</v>
      </c>
      <c r="V76" s="32">
        <f>IFERROR(VLOOKUP(V169,DAY!$A$2:$E$196,3,0),0)</f>
        <v>0</v>
      </c>
      <c r="W76" s="32">
        <f>IFERROR(VLOOKUP(W169,DAY!$A$2:$E$196,3,0),0)</f>
        <v>0</v>
      </c>
      <c r="X76" s="32">
        <f>IFERROR(VLOOKUP(X169,DAY!$A$2:$E$196,3,0),0)</f>
        <v>0</v>
      </c>
      <c r="Y76" s="32">
        <f>IFERROR(VLOOKUP(Y169,DAY!$A$2:$E$196,3,0),0)</f>
        <v>0</v>
      </c>
      <c r="Z76" s="32">
        <f>IFERROR(VLOOKUP(Z169,DAY!$A$2:$E$196,3,0),0)</f>
        <v>0</v>
      </c>
      <c r="AA76" s="32">
        <f>IFERROR(VLOOKUP(AA169,DAY!$A$2:$E$196,3,0),0)</f>
        <v>0</v>
      </c>
      <c r="AB76" s="32">
        <f>IFERROR(VLOOKUP(AB169,DAY!$A$2:$E$196,3,0),0)</f>
        <v>0</v>
      </c>
      <c r="AC76" s="32">
        <f>IFERROR(VLOOKUP(AC169,DAY!$A$2:$E$196,3,0),0)</f>
        <v>0</v>
      </c>
      <c r="AD76" s="33">
        <f>IFERROR(VLOOKUP(AD169,DAY!$A$2:$E$196,3,0),0)</f>
        <v>0</v>
      </c>
      <c r="AE76" s="272"/>
      <c r="AF76" s="322"/>
      <c r="AG76" s="260"/>
      <c r="AH76" s="272"/>
      <c r="AI76" s="274"/>
      <c r="AJ76" s="260"/>
      <c r="AM76" s="30"/>
      <c r="AN76" s="30"/>
      <c r="AQ76" s="35">
        <f>IFERROR(VLOOKUP(AQ170,DAY!$A$2:$E$196,2,0),0)</f>
        <v>0</v>
      </c>
    </row>
    <row r="77" spans="1:43" ht="27.75" customHeight="1" outlineLevel="1" x14ac:dyDescent="0.45">
      <c r="A77" s="272"/>
      <c r="B77" s="35" t="s">
        <v>2</v>
      </c>
      <c r="C77" s="35">
        <f>IFERROR(VLOOKUP(C169,DAY!$A$2:$E$548,4,0),0)</f>
        <v>0</v>
      </c>
      <c r="D77" s="35">
        <f>IFERROR(VLOOKUP(D169,DAY!$A$2:$E$548,4,0),0)</f>
        <v>0</v>
      </c>
      <c r="E77" s="35">
        <f>IFERROR(VLOOKUP(E169,DAY!$A$2:$E$548,4,0),0)</f>
        <v>0</v>
      </c>
      <c r="F77" s="35">
        <f>IFERROR(VLOOKUP(F169,DAY!$A$2:$E$548,4,0),0)</f>
        <v>0</v>
      </c>
      <c r="G77" s="35">
        <f>IFERROR(VLOOKUP(G169,DAY!$A$2:$E$548,4,0),0)</f>
        <v>0</v>
      </c>
      <c r="H77" s="35">
        <f>IFERROR(VLOOKUP(H169,DAY!$A$2:$E$548,4,0),0)</f>
        <v>0</v>
      </c>
      <c r="I77" s="35">
        <f>IFERROR(VLOOKUP(I169,DAY!$A$2:$E$548,4,0),0)</f>
        <v>0</v>
      </c>
      <c r="J77" s="35">
        <f>IFERROR(VLOOKUP(J169,DAY!$A$2:$E$548,4,0),0)</f>
        <v>0</v>
      </c>
      <c r="K77" s="35">
        <f>IFERROR(VLOOKUP(K169,DAY!$A$2:$E$548,4,0),0)</f>
        <v>0</v>
      </c>
      <c r="L77" s="35">
        <f>IFERROR(VLOOKUP(L169,DAY!$A$2:$E$548,4,0),0)</f>
        <v>0</v>
      </c>
      <c r="M77" s="35">
        <f>IFERROR(VLOOKUP(M169,DAY!$A$2:$E$548,4,0),0)</f>
        <v>0</v>
      </c>
      <c r="N77" s="35">
        <f>IFERROR(VLOOKUP(N169,DAY!$A$2:$E$548,4,0),0)</f>
        <v>0</v>
      </c>
      <c r="O77" s="35">
        <f>IFERROR(VLOOKUP(O169,DAY!$A$2:$E$548,4,0),0)</f>
        <v>0</v>
      </c>
      <c r="P77" s="35">
        <f>IFERROR(VLOOKUP(P169,DAY!$A$2:$E$548,4,0),0)</f>
        <v>0</v>
      </c>
      <c r="Q77" s="35">
        <f>IFERROR(VLOOKUP(Q169,DAY!$A$2:$E$548,4,0),0)</f>
        <v>0</v>
      </c>
      <c r="R77" s="35">
        <f>IFERROR(VLOOKUP(R169,DAY!$A$2:$E$548,4,0),0)</f>
        <v>0</v>
      </c>
      <c r="S77" s="35">
        <f>IFERROR(VLOOKUP(S169,DAY!$A$2:$E$548,4,0),0)</f>
        <v>0</v>
      </c>
      <c r="T77" s="35">
        <f>IFERROR(VLOOKUP(T169,DAY!$A$2:$E$548,4,0),0)</f>
        <v>0</v>
      </c>
      <c r="U77" s="35">
        <f>IFERROR(VLOOKUP(U169,DAY!$A$2:$E$548,4,0),0)</f>
        <v>0</v>
      </c>
      <c r="V77" s="35">
        <f>IFERROR(VLOOKUP(V169,DAY!$A$2:$E$548,4,0),0)</f>
        <v>0</v>
      </c>
      <c r="W77" s="35">
        <f>IFERROR(VLOOKUP(W169,DAY!$A$2:$E$548,4,0),0)</f>
        <v>0</v>
      </c>
      <c r="X77" s="35">
        <f>IFERROR(VLOOKUP(X169,DAY!$A$2:$E$548,4,0),0)</f>
        <v>0</v>
      </c>
      <c r="Y77" s="35">
        <f>IFERROR(VLOOKUP(Y169,DAY!$A$2:$E$548,4,0),0)</f>
        <v>0</v>
      </c>
      <c r="Z77" s="35">
        <f>IFERROR(VLOOKUP(Z169,DAY!$A$2:$E$548,4,0),0)</f>
        <v>0</v>
      </c>
      <c r="AA77" s="35">
        <f>IFERROR(VLOOKUP(AA169,DAY!$A$2:$E$548,4,0),0)</f>
        <v>0</v>
      </c>
      <c r="AB77" s="35">
        <f>IFERROR(VLOOKUP(AB169,DAY!$A$2:$E$548,4,0),0)</f>
        <v>0</v>
      </c>
      <c r="AC77" s="35">
        <f>IFERROR(VLOOKUP(AC169,DAY!$A$2:$E$548,4,0),0)</f>
        <v>0</v>
      </c>
      <c r="AD77" s="35">
        <f>IFERROR(VLOOKUP(AD169,DAY!$A$2:$E$548,4,0),0)</f>
        <v>0</v>
      </c>
      <c r="AE77" s="272"/>
      <c r="AF77" s="322"/>
      <c r="AG77" s="260"/>
      <c r="AH77" s="272"/>
      <c r="AI77" s="274"/>
      <c r="AJ77" s="260"/>
      <c r="AM77" s="30"/>
      <c r="AN77" s="30"/>
      <c r="AQ77" s="34">
        <f>IFERROR(VLOOKUP(AQ170,DAY!$A$2:$E$196,3,0),0)</f>
        <v>0</v>
      </c>
    </row>
    <row r="78" spans="1:43" ht="89.25" customHeight="1" outlineLevel="1" x14ac:dyDescent="0.45">
      <c r="A78" s="272"/>
      <c r="B78" s="36" t="s">
        <v>3</v>
      </c>
      <c r="C78" s="36">
        <f>IFERROR(VLOOKUP(C169,DAY!$A$2:$E$548,5,0),0)</f>
        <v>0</v>
      </c>
      <c r="D78" s="36">
        <f>IFERROR(VLOOKUP(D169,DAY!$A$2:$E$548,5,0),0)</f>
        <v>0</v>
      </c>
      <c r="E78" s="36">
        <f>IFERROR(VLOOKUP(E169,DAY!$A$2:$E$548,5,0),0)</f>
        <v>0</v>
      </c>
      <c r="F78" s="36">
        <f>IFERROR(VLOOKUP(F169,DAY!$A$2:$E$548,5,0),0)</f>
        <v>0</v>
      </c>
      <c r="G78" s="36">
        <f>IFERROR(VLOOKUP(G169,DAY!$A$2:$E$548,5,0),0)</f>
        <v>0</v>
      </c>
      <c r="H78" s="36">
        <f>IFERROR(VLOOKUP(H169,DAY!$A$2:$E$548,5,0),0)</f>
        <v>0</v>
      </c>
      <c r="I78" s="36">
        <f>IFERROR(VLOOKUP(I169,DAY!$A$2:$E$548,5,0),0)</f>
        <v>0</v>
      </c>
      <c r="J78" s="36">
        <f>IFERROR(VLOOKUP(J169,DAY!$A$2:$E$548,5,0),0)</f>
        <v>0</v>
      </c>
      <c r="K78" s="36">
        <f>IFERROR(VLOOKUP(K169,DAY!$A$2:$E$548,5,0),0)</f>
        <v>0</v>
      </c>
      <c r="L78" s="36">
        <f>IFERROR(VLOOKUP(L169,DAY!$A$2:$E$548,5,0),0)</f>
        <v>0</v>
      </c>
      <c r="M78" s="36">
        <f>IFERROR(VLOOKUP(M169,DAY!$A$2:$E$548,5,0),0)</f>
        <v>0</v>
      </c>
      <c r="N78" s="36">
        <f>IFERROR(VLOOKUP(N169,DAY!$A$2:$E$548,5,0),0)</f>
        <v>0</v>
      </c>
      <c r="O78" s="36">
        <f>IFERROR(VLOOKUP(O169,DAY!$A$2:$E$548,5,0),0)</f>
        <v>0</v>
      </c>
      <c r="P78" s="36">
        <f>IFERROR(VLOOKUP(P169,DAY!$A$2:$E$548,5,0),0)</f>
        <v>0</v>
      </c>
      <c r="Q78" s="36">
        <f>IFERROR(VLOOKUP(Q169,DAY!$A$2:$E$548,5,0),0)</f>
        <v>0</v>
      </c>
      <c r="R78" s="36">
        <f>IFERROR(VLOOKUP(R169,DAY!$A$2:$E$548,5,0),0)</f>
        <v>0</v>
      </c>
      <c r="S78" s="36">
        <f>IFERROR(VLOOKUP(S169,DAY!$A$2:$E$548,5,0),0)</f>
        <v>0</v>
      </c>
      <c r="T78" s="36">
        <f>IFERROR(VLOOKUP(T169,DAY!$A$2:$E$548,5,0),0)</f>
        <v>0</v>
      </c>
      <c r="U78" s="36">
        <f>IFERROR(VLOOKUP(U169,DAY!$A$2:$E$548,5,0),0)</f>
        <v>0</v>
      </c>
      <c r="V78" s="36">
        <f>IFERROR(VLOOKUP(V169,DAY!$A$2:$E$548,5,0),0)</f>
        <v>0</v>
      </c>
      <c r="W78" s="36">
        <f>IFERROR(VLOOKUP(W169,DAY!$A$2:$E$548,5,0),0)</f>
        <v>0</v>
      </c>
      <c r="X78" s="36">
        <f>IFERROR(VLOOKUP(X169,DAY!$A$2:$E$548,5,0),0)</f>
        <v>0</v>
      </c>
      <c r="Y78" s="36">
        <f>IFERROR(VLOOKUP(Y169,DAY!$A$2:$E$548,5,0),0)</f>
        <v>0</v>
      </c>
      <c r="Z78" s="36">
        <f>IFERROR(VLOOKUP(Z169,DAY!$A$2:$E$548,5,0),0)</f>
        <v>0</v>
      </c>
      <c r="AA78" s="36">
        <f>IFERROR(VLOOKUP(AA169,DAY!$A$2:$E$548,5,0),0)</f>
        <v>0</v>
      </c>
      <c r="AB78" s="36">
        <f>IFERROR(VLOOKUP(AB169,DAY!$A$2:$E$548,5,0),0)</f>
        <v>0</v>
      </c>
      <c r="AC78" s="36">
        <f>IFERROR(VLOOKUP(AC169,DAY!$A$2:$E$548,5,0),0)</f>
        <v>0</v>
      </c>
      <c r="AD78" s="36">
        <f>IFERROR(VLOOKUP(AD169,DAY!$A$2:$E$548,5,0),0)</f>
        <v>0</v>
      </c>
      <c r="AE78" s="272"/>
      <c r="AF78" s="322"/>
      <c r="AG78" s="261"/>
      <c r="AH78" s="272"/>
      <c r="AI78" s="274"/>
      <c r="AJ78" s="261"/>
      <c r="AM78" s="38"/>
      <c r="AN78" s="38"/>
      <c r="AQ78" s="34">
        <f>IFERROR(VLOOKUP(AQ170,DAY!$A$2:$E$196,4,0),0)</f>
        <v>0</v>
      </c>
    </row>
    <row r="79" spans="1:43" ht="27.75" customHeight="1" outlineLevel="1" x14ac:dyDescent="0.45">
      <c r="A79" s="272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262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262">
        <f>IFERROR(IF(AND(AH79&lt;=6,AH79&gt;=1),$F$149,IF(AN80&gt;0.284,$F$145,$F$146)),0)</f>
        <v>0</v>
      </c>
      <c r="AL79" s="37"/>
      <c r="AM79" s="30"/>
      <c r="AN79" s="30"/>
      <c r="AQ79" s="36">
        <f>IFERROR(VLOOKUP(AQ170,DAY!$A$2:$E$196,5,0),0)</f>
        <v>0</v>
      </c>
    </row>
    <row r="80" spans="1:43" ht="27.75" customHeight="1" outlineLevel="1" thickBot="1" x14ac:dyDescent="0.5">
      <c r="A80" s="319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316">
        <f>IFERROR(AM80,0)</f>
        <v>0</v>
      </c>
      <c r="AF80" s="317"/>
      <c r="AG80" s="263"/>
      <c r="AH80" s="316">
        <f>IFERROR(AN80,0)</f>
        <v>0</v>
      </c>
      <c r="AI80" s="318"/>
      <c r="AJ80" s="263"/>
      <c r="AM80" s="42" t="e">
        <f>ROUND(AF79/AE79,3)</f>
        <v>#DIV/0!</v>
      </c>
      <c r="AN80" s="43" t="e">
        <f>ROUND(AI79/AH79,3)</f>
        <v>#DIV/0!</v>
      </c>
      <c r="AQ80" s="39">
        <f>IFERROR(VLOOKUP(AQ170,DAY!$A$2:$E$196,6,0),0)</f>
        <v>0</v>
      </c>
    </row>
    <row r="81" spans="1:43" ht="27.75" customHeight="1" outlineLevel="1" thickBot="1" x14ac:dyDescent="0.5">
      <c r="A81" s="271" t="s">
        <v>73</v>
      </c>
      <c r="B81" s="29" t="s">
        <v>0</v>
      </c>
      <c r="C81" s="29">
        <f>IFERROR(VLOOKUP(C170,DAY!$A$2:$E$548,2,0),0)</f>
        <v>0</v>
      </c>
      <c r="D81" s="29">
        <f>IFERROR(VLOOKUP(D170,DAY!$A$2:$E$196,2,0),0)</f>
        <v>0</v>
      </c>
      <c r="E81" s="29">
        <f>IFERROR(VLOOKUP(E170,DAY!$A$2:$E$196,2,0),0)</f>
        <v>0</v>
      </c>
      <c r="F81" s="29">
        <f>IFERROR(VLOOKUP(F170,DAY!$A$2:$E$196,2,0),0)</f>
        <v>0</v>
      </c>
      <c r="G81" s="29">
        <f>IFERROR(VLOOKUP(G170,DAY!$A$2:$E$196,2,0),0)</f>
        <v>0</v>
      </c>
      <c r="H81" s="29">
        <f>IFERROR(VLOOKUP(H170,DAY!$A$2:$E$196,2,0),0)</f>
        <v>0</v>
      </c>
      <c r="I81" s="29">
        <f>IFERROR(VLOOKUP(I170,DAY!$A$2:$E$196,2,0),0)</f>
        <v>0</v>
      </c>
      <c r="J81" s="29">
        <f>IFERROR(VLOOKUP(J170,DAY!$A$2:$E$196,2,0),0)</f>
        <v>0</v>
      </c>
      <c r="K81" s="29">
        <f>IFERROR(VLOOKUP(K170,DAY!$A$2:$E$196,2,0),0)</f>
        <v>0</v>
      </c>
      <c r="L81" s="29">
        <f>IFERROR(VLOOKUP(L170,DAY!$A$2:$E$196,2,0),0)</f>
        <v>0</v>
      </c>
      <c r="M81" s="29">
        <f>IFERROR(VLOOKUP(M170,DAY!$A$2:$E$196,2,0),0)</f>
        <v>0</v>
      </c>
      <c r="N81" s="29">
        <f>IFERROR(VLOOKUP(N170,DAY!$A$2:$E$196,2,0),0)</f>
        <v>0</v>
      </c>
      <c r="O81" s="29">
        <f>IFERROR(VLOOKUP(O170,DAY!$A$2:$E$196,2,0),0)</f>
        <v>0</v>
      </c>
      <c r="P81" s="29">
        <f>IFERROR(VLOOKUP(P170,DAY!$A$2:$E$196,2,0),0)</f>
        <v>0</v>
      </c>
      <c r="Q81" s="29">
        <f>IFERROR(VLOOKUP(Q170,DAY!$A$2:$E$196,2,0),0)</f>
        <v>0</v>
      </c>
      <c r="R81" s="29">
        <f>IFERROR(VLOOKUP(R170,DAY!$A$2:$E$196,2,0),0)</f>
        <v>0</v>
      </c>
      <c r="S81" s="29">
        <f>IFERROR(VLOOKUP(S170,DAY!$A$2:$E$196,2,0),0)</f>
        <v>0</v>
      </c>
      <c r="T81" s="29">
        <f>IFERROR(VLOOKUP(T170,DAY!$A$2:$E$196,2,0),0)</f>
        <v>0</v>
      </c>
      <c r="U81" s="29">
        <f>IFERROR(VLOOKUP(U170,DAY!$A$2:$E$196,2,0),0)</f>
        <v>0</v>
      </c>
      <c r="V81" s="29">
        <f>IFERROR(VLOOKUP(V170,DAY!$A$2:$E$196,2,0),0)</f>
        <v>0</v>
      </c>
      <c r="W81" s="29">
        <f>IFERROR(VLOOKUP(W170,DAY!$A$2:$E$196,2,0),0)</f>
        <v>0</v>
      </c>
      <c r="X81" s="29">
        <f>IFERROR(VLOOKUP(X170,DAY!$A$2:$E$196,2,0),0)</f>
        <v>0</v>
      </c>
      <c r="Y81" s="29">
        <f>IFERROR(VLOOKUP(Y170,DAY!$A$2:$E$196,2,0),0)</f>
        <v>0</v>
      </c>
      <c r="Z81" s="29">
        <f>IFERROR(VLOOKUP(Z170,DAY!$A$2:$E$196,2,0),0)</f>
        <v>0</v>
      </c>
      <c r="AA81" s="29">
        <f>IFERROR(VLOOKUP(AA170,DAY!$A$2:$E$196,2,0),0)</f>
        <v>0</v>
      </c>
      <c r="AB81" s="29">
        <f>IFERROR(VLOOKUP(AB170,DAY!$A$2:$E$196,2,0),0)</f>
        <v>0</v>
      </c>
      <c r="AC81" s="29">
        <f>IFERROR(VLOOKUP(AC170,DAY!$A$2:$E$196,2,0),0)</f>
        <v>0</v>
      </c>
      <c r="AD81" s="29">
        <f>IFERROR(VLOOKUP(AD170,DAY!$A$2:$E$196,2,0),0)</f>
        <v>0</v>
      </c>
      <c r="AE81" s="320" t="s">
        <v>11</v>
      </c>
      <c r="AF81" s="321" t="s">
        <v>12</v>
      </c>
      <c r="AG81" s="260" t="s">
        <v>84</v>
      </c>
      <c r="AH81" s="271" t="s">
        <v>11</v>
      </c>
      <c r="AI81" s="273" t="s">
        <v>13</v>
      </c>
      <c r="AJ81" s="260" t="s">
        <v>84</v>
      </c>
      <c r="AK81" s="37"/>
      <c r="AM81" s="30"/>
      <c r="AN81" s="30"/>
      <c r="AQ81" s="46">
        <f>IFERROR(VLOOKUP(AQ170,DAY!$A$2:$E$196,7,0),0)</f>
        <v>0</v>
      </c>
    </row>
    <row r="82" spans="1:43" ht="27.75" customHeight="1" outlineLevel="1" x14ac:dyDescent="0.45">
      <c r="A82" s="272"/>
      <c r="B82" s="32" t="s">
        <v>1</v>
      </c>
      <c r="C82" s="32">
        <f>IFERROR(VLOOKUP(C170,DAY!$A$2:$E$548,3,0),0)</f>
        <v>0</v>
      </c>
      <c r="D82" s="32">
        <f>IFERROR(VLOOKUP(D170,DAY!$A$2:$E$196,3,0),0)</f>
        <v>0</v>
      </c>
      <c r="E82" s="32">
        <f>IFERROR(VLOOKUP(E170,DAY!$A$2:$E$196,3,0),0)</f>
        <v>0</v>
      </c>
      <c r="F82" s="32">
        <f>IFERROR(VLOOKUP(F170,DAY!$A$2:$E$196,3,0),0)</f>
        <v>0</v>
      </c>
      <c r="G82" s="32">
        <f>IFERROR(VLOOKUP(G170,DAY!$A$2:$E$196,3,0),0)</f>
        <v>0</v>
      </c>
      <c r="H82" s="32">
        <f>IFERROR(VLOOKUP(H170,DAY!$A$2:$E$196,3,0),0)</f>
        <v>0</v>
      </c>
      <c r="I82" s="32">
        <f>IFERROR(VLOOKUP(I170,DAY!$A$2:$E$196,3,0),0)</f>
        <v>0</v>
      </c>
      <c r="J82" s="32">
        <f>IFERROR(VLOOKUP(J170,DAY!$A$2:$E$196,3,0),0)</f>
        <v>0</v>
      </c>
      <c r="K82" s="32">
        <f>IFERROR(VLOOKUP(K170,DAY!$A$2:$E$196,3,0),0)</f>
        <v>0</v>
      </c>
      <c r="L82" s="32">
        <f>IFERROR(VLOOKUP(L170,DAY!$A$2:$E$196,3,0),0)</f>
        <v>0</v>
      </c>
      <c r="M82" s="32">
        <f>IFERROR(VLOOKUP(M170,DAY!$A$2:$E$196,3,0),0)</f>
        <v>0</v>
      </c>
      <c r="N82" s="32">
        <f>IFERROR(VLOOKUP(N170,DAY!$A$2:$E$196,3,0),0)</f>
        <v>0</v>
      </c>
      <c r="O82" s="32">
        <f>IFERROR(VLOOKUP(O170,DAY!$A$2:$E$196,3,0),0)</f>
        <v>0</v>
      </c>
      <c r="P82" s="32">
        <f>IFERROR(VLOOKUP(P170,DAY!$A$2:$E$196,3,0),0)</f>
        <v>0</v>
      </c>
      <c r="Q82" s="32">
        <f>IFERROR(VLOOKUP(Q170,DAY!$A$2:$E$196,3,0),0)</f>
        <v>0</v>
      </c>
      <c r="R82" s="32">
        <f>IFERROR(VLOOKUP(R170,DAY!$A$2:$E$196,3,0),0)</f>
        <v>0</v>
      </c>
      <c r="S82" s="32">
        <f>IFERROR(VLOOKUP(S170,DAY!$A$2:$E$196,3,0),0)</f>
        <v>0</v>
      </c>
      <c r="T82" s="32">
        <f>IFERROR(VLOOKUP(T170,DAY!$A$2:$E$196,3,0),0)</f>
        <v>0</v>
      </c>
      <c r="U82" s="32">
        <f>IFERROR(VLOOKUP(U170,DAY!$A$2:$E$196,3,0),0)</f>
        <v>0</v>
      </c>
      <c r="V82" s="32">
        <f>IFERROR(VLOOKUP(V170,DAY!$A$2:$E$196,3,0),0)</f>
        <v>0</v>
      </c>
      <c r="W82" s="32">
        <f>IFERROR(VLOOKUP(W170,DAY!$A$2:$E$196,3,0),0)</f>
        <v>0</v>
      </c>
      <c r="X82" s="32">
        <f>IFERROR(VLOOKUP(X170,DAY!$A$2:$E$196,3,0),0)</f>
        <v>0</v>
      </c>
      <c r="Y82" s="32">
        <f>IFERROR(VLOOKUP(Y170,DAY!$A$2:$E$196,3,0),0)</f>
        <v>0</v>
      </c>
      <c r="Z82" s="32">
        <f>IFERROR(VLOOKUP(Z170,DAY!$A$2:$E$196,3,0),0)</f>
        <v>0</v>
      </c>
      <c r="AA82" s="32">
        <f>IFERROR(VLOOKUP(AA170,DAY!$A$2:$E$196,3,0),0)</f>
        <v>0</v>
      </c>
      <c r="AB82" s="32">
        <f>IFERROR(VLOOKUP(AB170,DAY!$A$2:$E$196,3,0),0)</f>
        <v>0</v>
      </c>
      <c r="AC82" s="32">
        <f>IFERROR(VLOOKUP(AC170,DAY!$A$2:$E$196,3,0),0)</f>
        <v>0</v>
      </c>
      <c r="AD82" s="33">
        <f>IFERROR(VLOOKUP(AD170,DAY!$A$2:$E$196,3,0),0)</f>
        <v>0</v>
      </c>
      <c r="AE82" s="272"/>
      <c r="AF82" s="322"/>
      <c r="AG82" s="260"/>
      <c r="AH82" s="272"/>
      <c r="AI82" s="274"/>
      <c r="AJ82" s="260"/>
      <c r="AM82" s="30"/>
      <c r="AN82" s="30"/>
      <c r="AQ82" s="31">
        <f>IFERROR(VLOOKUP(AQ171,DAY!$A$2:$E$196,2,0),0)</f>
        <v>0</v>
      </c>
    </row>
    <row r="83" spans="1:43" ht="27.75" customHeight="1" outlineLevel="1" x14ac:dyDescent="0.45">
      <c r="A83" s="272"/>
      <c r="B83" s="35" t="s">
        <v>2</v>
      </c>
      <c r="C83" s="35">
        <f>IFERROR(VLOOKUP(C170,DAY!$A$2:$E$548,4,0),0)</f>
        <v>0</v>
      </c>
      <c r="D83" s="35">
        <f>IFERROR(VLOOKUP(D170,DAY!$A$2:$E$548,4,0),0)</f>
        <v>0</v>
      </c>
      <c r="E83" s="35">
        <f>IFERROR(VLOOKUP(E170,DAY!$A$2:$E$548,4,0),0)</f>
        <v>0</v>
      </c>
      <c r="F83" s="35">
        <f>IFERROR(VLOOKUP(F170,DAY!$A$2:$E$548,4,0),0)</f>
        <v>0</v>
      </c>
      <c r="G83" s="35">
        <f>IFERROR(VLOOKUP(G170,DAY!$A$2:$E$548,4,0),0)</f>
        <v>0</v>
      </c>
      <c r="H83" s="35">
        <f>IFERROR(VLOOKUP(H170,DAY!$A$2:$E$548,4,0),0)</f>
        <v>0</v>
      </c>
      <c r="I83" s="35">
        <f>IFERROR(VLOOKUP(I170,DAY!$A$2:$E$548,4,0),0)</f>
        <v>0</v>
      </c>
      <c r="J83" s="35">
        <f>IFERROR(VLOOKUP(J170,DAY!$A$2:$E$548,4,0),0)</f>
        <v>0</v>
      </c>
      <c r="K83" s="35">
        <f>IFERROR(VLOOKUP(K170,DAY!$A$2:$E$548,4,0),0)</f>
        <v>0</v>
      </c>
      <c r="L83" s="35">
        <f>IFERROR(VLOOKUP(L170,DAY!$A$2:$E$548,4,0),0)</f>
        <v>0</v>
      </c>
      <c r="M83" s="35">
        <f>IFERROR(VLOOKUP(M170,DAY!$A$2:$E$548,4,0),0)</f>
        <v>0</v>
      </c>
      <c r="N83" s="35">
        <f>IFERROR(VLOOKUP(N170,DAY!$A$2:$E$548,4,0),0)</f>
        <v>0</v>
      </c>
      <c r="O83" s="35">
        <f>IFERROR(VLOOKUP(O170,DAY!$A$2:$E$548,4,0),0)</f>
        <v>0</v>
      </c>
      <c r="P83" s="35">
        <f>IFERROR(VLOOKUP(P170,DAY!$A$2:$E$548,4,0),0)</f>
        <v>0</v>
      </c>
      <c r="Q83" s="35">
        <f>IFERROR(VLOOKUP(Q170,DAY!$A$2:$E$548,4,0),0)</f>
        <v>0</v>
      </c>
      <c r="R83" s="35">
        <f>IFERROR(VLOOKUP(R170,DAY!$A$2:$E$548,4,0),0)</f>
        <v>0</v>
      </c>
      <c r="S83" s="35">
        <f>IFERROR(VLOOKUP(S170,DAY!$A$2:$E$548,4,0),0)</f>
        <v>0</v>
      </c>
      <c r="T83" s="35">
        <f>IFERROR(VLOOKUP(T170,DAY!$A$2:$E$548,4,0),0)</f>
        <v>0</v>
      </c>
      <c r="U83" s="35">
        <f>IFERROR(VLOOKUP(U170,DAY!$A$2:$E$548,4,0),0)</f>
        <v>0</v>
      </c>
      <c r="V83" s="35">
        <f>IFERROR(VLOOKUP(V170,DAY!$A$2:$E$548,4,0),0)</f>
        <v>0</v>
      </c>
      <c r="W83" s="35">
        <f>IFERROR(VLOOKUP(W170,DAY!$A$2:$E$548,4,0),0)</f>
        <v>0</v>
      </c>
      <c r="X83" s="35">
        <f>IFERROR(VLOOKUP(X170,DAY!$A$2:$E$548,4,0),0)</f>
        <v>0</v>
      </c>
      <c r="Y83" s="35">
        <f>IFERROR(VLOOKUP(Y170,DAY!$A$2:$E$548,4,0),0)</f>
        <v>0</v>
      </c>
      <c r="Z83" s="35">
        <f>IFERROR(VLOOKUP(Z170,DAY!$A$2:$E$548,4,0),0)</f>
        <v>0</v>
      </c>
      <c r="AA83" s="35">
        <f>IFERROR(VLOOKUP(AA170,DAY!$A$2:$E$548,4,0),0)</f>
        <v>0</v>
      </c>
      <c r="AB83" s="35">
        <f>IFERROR(VLOOKUP(AB170,DAY!$A$2:$E$548,4,0),0)</f>
        <v>0</v>
      </c>
      <c r="AC83" s="35">
        <f>IFERROR(VLOOKUP(AC170,DAY!$A$2:$E$548,4,0),0)</f>
        <v>0</v>
      </c>
      <c r="AD83" s="35">
        <f>IFERROR(VLOOKUP(AD170,DAY!$A$2:$E$548,4,0),0)</f>
        <v>0</v>
      </c>
      <c r="AE83" s="272"/>
      <c r="AF83" s="322"/>
      <c r="AG83" s="260"/>
      <c r="AH83" s="272"/>
      <c r="AI83" s="274"/>
      <c r="AJ83" s="260"/>
      <c r="AM83" s="30"/>
      <c r="AN83" s="30"/>
      <c r="AQ83" s="34">
        <f>IFERROR(VLOOKUP(AQ171,DAY!$A$2:$E$196,3,0),0)</f>
        <v>0</v>
      </c>
    </row>
    <row r="84" spans="1:43" ht="89.25" customHeight="1" outlineLevel="1" x14ac:dyDescent="0.45">
      <c r="A84" s="272"/>
      <c r="B84" s="36" t="s">
        <v>3</v>
      </c>
      <c r="C84" s="36">
        <f>IFERROR(VLOOKUP(C170,DAY!$A$2:$E$548,5,0),0)</f>
        <v>0</v>
      </c>
      <c r="D84" s="36">
        <f>IFERROR(VLOOKUP(D170,DAY!$A$2:$E$548,5,0),0)</f>
        <v>0</v>
      </c>
      <c r="E84" s="36">
        <f>IFERROR(VLOOKUP(E170,DAY!$A$2:$E$548,5,0),0)</f>
        <v>0</v>
      </c>
      <c r="F84" s="36">
        <f>IFERROR(VLOOKUP(F170,DAY!$A$2:$E$548,5,0),0)</f>
        <v>0</v>
      </c>
      <c r="G84" s="36">
        <f>IFERROR(VLOOKUP(G170,DAY!$A$2:$E$548,5,0),0)</f>
        <v>0</v>
      </c>
      <c r="H84" s="36">
        <f>IFERROR(VLOOKUP(H170,DAY!$A$2:$E$548,5,0),0)</f>
        <v>0</v>
      </c>
      <c r="I84" s="36">
        <f>IFERROR(VLOOKUP(I170,DAY!$A$2:$E$548,5,0),0)</f>
        <v>0</v>
      </c>
      <c r="J84" s="36">
        <f>IFERROR(VLOOKUP(J170,DAY!$A$2:$E$548,5,0),0)</f>
        <v>0</v>
      </c>
      <c r="K84" s="36">
        <f>IFERROR(VLOOKUP(K170,DAY!$A$2:$E$548,5,0),0)</f>
        <v>0</v>
      </c>
      <c r="L84" s="36">
        <f>IFERROR(VLOOKUP(L170,DAY!$A$2:$E$548,5,0),0)</f>
        <v>0</v>
      </c>
      <c r="M84" s="36">
        <f>IFERROR(VLOOKUP(M170,DAY!$A$2:$E$548,5,0),0)</f>
        <v>0</v>
      </c>
      <c r="N84" s="36">
        <f>IFERROR(VLOOKUP(N170,DAY!$A$2:$E$548,5,0),0)</f>
        <v>0</v>
      </c>
      <c r="O84" s="36">
        <f>IFERROR(VLOOKUP(O170,DAY!$A$2:$E$548,5,0),0)</f>
        <v>0</v>
      </c>
      <c r="P84" s="36">
        <f>IFERROR(VLOOKUP(P170,DAY!$A$2:$E$548,5,0),0)</f>
        <v>0</v>
      </c>
      <c r="Q84" s="36">
        <f>IFERROR(VLOOKUP(Q170,DAY!$A$2:$E$548,5,0),0)</f>
        <v>0</v>
      </c>
      <c r="R84" s="36">
        <f>IFERROR(VLOOKUP(R170,DAY!$A$2:$E$548,5,0),0)</f>
        <v>0</v>
      </c>
      <c r="S84" s="36">
        <f>IFERROR(VLOOKUP(S170,DAY!$A$2:$E$548,5,0),0)</f>
        <v>0</v>
      </c>
      <c r="T84" s="36">
        <f>IFERROR(VLOOKUP(T170,DAY!$A$2:$E$548,5,0),0)</f>
        <v>0</v>
      </c>
      <c r="U84" s="36">
        <f>IFERROR(VLOOKUP(U170,DAY!$A$2:$E$548,5,0),0)</f>
        <v>0</v>
      </c>
      <c r="V84" s="36">
        <f>IFERROR(VLOOKUP(V170,DAY!$A$2:$E$548,5,0),0)</f>
        <v>0</v>
      </c>
      <c r="W84" s="36">
        <f>IFERROR(VLOOKUP(W170,DAY!$A$2:$E$548,5,0),0)</f>
        <v>0</v>
      </c>
      <c r="X84" s="36">
        <f>IFERROR(VLOOKUP(X170,DAY!$A$2:$E$548,5,0),0)</f>
        <v>0</v>
      </c>
      <c r="Y84" s="36">
        <f>IFERROR(VLOOKUP(Y170,DAY!$A$2:$E$548,5,0),0)</f>
        <v>0</v>
      </c>
      <c r="Z84" s="36">
        <f>IFERROR(VLOOKUP(Z170,DAY!$A$2:$E$548,5,0),0)</f>
        <v>0</v>
      </c>
      <c r="AA84" s="36">
        <f>IFERROR(VLOOKUP(AA170,DAY!$A$2:$E$548,5,0),0)</f>
        <v>0</v>
      </c>
      <c r="AB84" s="36">
        <f>IFERROR(VLOOKUP(AB170,DAY!$A$2:$E$548,5,0),0)</f>
        <v>0</v>
      </c>
      <c r="AC84" s="36">
        <f>IFERROR(VLOOKUP(AC170,DAY!$A$2:$E$548,5,0),0)</f>
        <v>0</v>
      </c>
      <c r="AD84" s="36">
        <f>IFERROR(VLOOKUP(AD170,DAY!$A$2:$E$548,5,0),0)</f>
        <v>0</v>
      </c>
      <c r="AE84" s="272"/>
      <c r="AF84" s="322"/>
      <c r="AG84" s="261"/>
      <c r="AH84" s="272"/>
      <c r="AI84" s="274"/>
      <c r="AJ84" s="261"/>
      <c r="AM84" s="38"/>
      <c r="AN84" s="38"/>
      <c r="AQ84" s="34">
        <f>IFERROR(VLOOKUP(AQ171,DAY!$A$2:$E$196,4,0),0)</f>
        <v>0</v>
      </c>
    </row>
    <row r="85" spans="1:43" ht="27.75" customHeight="1" outlineLevel="1" x14ac:dyDescent="0.45">
      <c r="A85" s="272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262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262">
        <f>IFERROR(IF(AND(AH85&lt;=6,AH85&gt;=1),$F$149,IF(AN86&gt;0.284,$F$145,$F$146)),0)</f>
        <v>0</v>
      </c>
      <c r="AL85" s="37"/>
      <c r="AM85" s="30"/>
      <c r="AN85" s="30"/>
      <c r="AQ85" s="36">
        <f>IFERROR(VLOOKUP(AQ171,DAY!$A$2:$E$196,5,0),0)</f>
        <v>0</v>
      </c>
    </row>
    <row r="86" spans="1:43" ht="27.75" customHeight="1" outlineLevel="1" thickBot="1" x14ac:dyDescent="0.5">
      <c r="A86" s="319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316">
        <f>IFERROR(AM86,0)</f>
        <v>0</v>
      </c>
      <c r="AF86" s="317"/>
      <c r="AG86" s="263"/>
      <c r="AH86" s="316">
        <f>IFERROR(AN86,0)</f>
        <v>0</v>
      </c>
      <c r="AI86" s="318"/>
      <c r="AJ86" s="263"/>
      <c r="AM86" s="42" t="e">
        <f>ROUND(AF85/AE85,3)</f>
        <v>#DIV/0!</v>
      </c>
      <c r="AN86" s="43" t="e">
        <f>ROUND(AI85/AH85,3)</f>
        <v>#DIV/0!</v>
      </c>
      <c r="AQ86" s="39">
        <f>IFERROR(VLOOKUP(AQ171,DAY!$A$2:$E$196,6,0),0)</f>
        <v>0</v>
      </c>
    </row>
    <row r="87" spans="1:43" ht="27.75" customHeight="1" outlineLevel="1" thickBot="1" x14ac:dyDescent="0.5">
      <c r="A87" s="271" t="s">
        <v>74</v>
      </c>
      <c r="B87" s="44" t="s">
        <v>0</v>
      </c>
      <c r="C87" s="44">
        <f>IFERROR(VLOOKUP(C171,DAY!$A$2:$E$548,2,0),0)</f>
        <v>0</v>
      </c>
      <c r="D87" s="44">
        <f>IFERROR(VLOOKUP(D171,DAY!$A$2:$E$196,2,0),0)</f>
        <v>0</v>
      </c>
      <c r="E87" s="44">
        <f>IFERROR(VLOOKUP(E171,DAY!$A$2:$E$196,2,0),0)</f>
        <v>0</v>
      </c>
      <c r="F87" s="44">
        <f>IFERROR(VLOOKUP(F171,DAY!$A$2:$E$196,2,0),0)</f>
        <v>0</v>
      </c>
      <c r="G87" s="44">
        <f>IFERROR(VLOOKUP(G171,DAY!$A$2:$E$196,2,0),0)</f>
        <v>0</v>
      </c>
      <c r="H87" s="44">
        <f>IFERROR(VLOOKUP(H171,DAY!$A$2:$E$196,2,0),0)</f>
        <v>0</v>
      </c>
      <c r="I87" s="44">
        <f>IFERROR(VLOOKUP(I171,DAY!$A$2:$E$196,2,0),0)</f>
        <v>0</v>
      </c>
      <c r="J87" s="44">
        <f>IFERROR(VLOOKUP(J171,DAY!$A$2:$E$196,2,0),0)</f>
        <v>0</v>
      </c>
      <c r="K87" s="44">
        <f>IFERROR(VLOOKUP(K171,DAY!$A$2:$E$196,2,0),0)</f>
        <v>0</v>
      </c>
      <c r="L87" s="44">
        <f>IFERROR(VLOOKUP(L171,DAY!$A$2:$E$196,2,0),0)</f>
        <v>0</v>
      </c>
      <c r="M87" s="44">
        <f>IFERROR(VLOOKUP(M171,DAY!$A$2:$E$196,2,0),0)</f>
        <v>0</v>
      </c>
      <c r="N87" s="44">
        <f>IFERROR(VLOOKUP(N171,DAY!$A$2:$E$196,2,0),0)</f>
        <v>0</v>
      </c>
      <c r="O87" s="44">
        <f>IFERROR(VLOOKUP(O171,DAY!$A$2:$E$196,2,0),0)</f>
        <v>0</v>
      </c>
      <c r="P87" s="44">
        <f>IFERROR(VLOOKUP(P171,DAY!$A$2:$E$196,2,0),0)</f>
        <v>0</v>
      </c>
      <c r="Q87" s="44">
        <f>IFERROR(VLOOKUP(Q171,DAY!$A$2:$E$196,2,0),0)</f>
        <v>0</v>
      </c>
      <c r="R87" s="44">
        <f>IFERROR(VLOOKUP(R171,DAY!$A$2:$E$196,2,0),0)</f>
        <v>0</v>
      </c>
      <c r="S87" s="44">
        <f>IFERROR(VLOOKUP(S171,DAY!$A$2:$E$196,2,0),0)</f>
        <v>0</v>
      </c>
      <c r="T87" s="44">
        <f>IFERROR(VLOOKUP(T171,DAY!$A$2:$E$196,2,0),0)</f>
        <v>0</v>
      </c>
      <c r="U87" s="44">
        <f>IFERROR(VLOOKUP(U171,DAY!$A$2:$E$196,2,0),0)</f>
        <v>0</v>
      </c>
      <c r="V87" s="44">
        <f>IFERROR(VLOOKUP(V171,DAY!$A$2:$E$196,2,0),0)</f>
        <v>0</v>
      </c>
      <c r="W87" s="44">
        <f>IFERROR(VLOOKUP(W171,DAY!$A$2:$E$196,2,0),0)</f>
        <v>0</v>
      </c>
      <c r="X87" s="44">
        <f>IFERROR(VLOOKUP(X171,DAY!$A$2:$E$196,2,0),0)</f>
        <v>0</v>
      </c>
      <c r="Y87" s="44">
        <f>IFERROR(VLOOKUP(Y171,DAY!$A$2:$E$196,2,0),0)</f>
        <v>0</v>
      </c>
      <c r="Z87" s="44">
        <f>IFERROR(VLOOKUP(Z171,DAY!$A$2:$E$196,2,0),0)</f>
        <v>0</v>
      </c>
      <c r="AA87" s="44">
        <f>IFERROR(VLOOKUP(AA171,DAY!$A$2:$E$196,2,0),0)</f>
        <v>0</v>
      </c>
      <c r="AB87" s="44">
        <f>IFERROR(VLOOKUP(AB171,DAY!$A$2:$E$196,2,0),0)</f>
        <v>0</v>
      </c>
      <c r="AC87" s="44">
        <f>IFERROR(VLOOKUP(AC171,DAY!$A$2:$E$196,2,0),0)</f>
        <v>0</v>
      </c>
      <c r="AD87" s="44">
        <f>IFERROR(VLOOKUP(AD171,DAY!$A$2:$E$196,2,0),0)</f>
        <v>0</v>
      </c>
      <c r="AE87" s="320" t="s">
        <v>11</v>
      </c>
      <c r="AF87" s="321" t="s">
        <v>12</v>
      </c>
      <c r="AG87" s="260" t="s">
        <v>84</v>
      </c>
      <c r="AH87" s="271" t="s">
        <v>11</v>
      </c>
      <c r="AI87" s="273" t="s">
        <v>13</v>
      </c>
      <c r="AJ87" s="260" t="s">
        <v>84</v>
      </c>
      <c r="AK87" s="37"/>
      <c r="AM87" s="30"/>
      <c r="AN87" s="30"/>
      <c r="AQ87" s="41">
        <f>IFERROR(VLOOKUP(AQ171,DAY!$A$2:$E$196,7,0),0)</f>
        <v>0</v>
      </c>
    </row>
    <row r="88" spans="1:43" ht="27.75" customHeight="1" outlineLevel="1" x14ac:dyDescent="0.45">
      <c r="A88" s="272"/>
      <c r="B88" s="32" t="s">
        <v>1</v>
      </c>
      <c r="C88" s="32">
        <f>IFERROR(VLOOKUP(C171,DAY!$A$2:$E$548,3,0),0)</f>
        <v>0</v>
      </c>
      <c r="D88" s="32">
        <f>IFERROR(VLOOKUP(D171,DAY!$A$2:$E$196,3,0),0)</f>
        <v>0</v>
      </c>
      <c r="E88" s="32">
        <f>IFERROR(VLOOKUP(E171,DAY!$A$2:$E$196,3,0),0)</f>
        <v>0</v>
      </c>
      <c r="F88" s="32">
        <f>IFERROR(VLOOKUP(F171,DAY!$A$2:$E$196,3,0),0)</f>
        <v>0</v>
      </c>
      <c r="G88" s="32">
        <f>IFERROR(VLOOKUP(G171,DAY!$A$2:$E$196,3,0),0)</f>
        <v>0</v>
      </c>
      <c r="H88" s="32">
        <f>IFERROR(VLOOKUP(H171,DAY!$A$2:$E$196,3,0),0)</f>
        <v>0</v>
      </c>
      <c r="I88" s="32">
        <f>IFERROR(VLOOKUP(I171,DAY!$A$2:$E$196,3,0),0)</f>
        <v>0</v>
      </c>
      <c r="J88" s="32">
        <f>IFERROR(VLOOKUP(J171,DAY!$A$2:$E$196,3,0),0)</f>
        <v>0</v>
      </c>
      <c r="K88" s="32">
        <f>IFERROR(VLOOKUP(K171,DAY!$A$2:$E$196,3,0),0)</f>
        <v>0</v>
      </c>
      <c r="L88" s="32">
        <f>IFERROR(VLOOKUP(L171,DAY!$A$2:$E$196,3,0),0)</f>
        <v>0</v>
      </c>
      <c r="M88" s="32">
        <f>IFERROR(VLOOKUP(M171,DAY!$A$2:$E$196,3,0),0)</f>
        <v>0</v>
      </c>
      <c r="N88" s="32">
        <f>IFERROR(VLOOKUP(N171,DAY!$A$2:$E$196,3,0),0)</f>
        <v>0</v>
      </c>
      <c r="O88" s="32">
        <f>IFERROR(VLOOKUP(O171,DAY!$A$2:$E$196,3,0),0)</f>
        <v>0</v>
      </c>
      <c r="P88" s="32">
        <f>IFERROR(VLOOKUP(P171,DAY!$A$2:$E$196,3,0),0)</f>
        <v>0</v>
      </c>
      <c r="Q88" s="32">
        <f>IFERROR(VLOOKUP(Q171,DAY!$A$2:$E$196,3,0),0)</f>
        <v>0</v>
      </c>
      <c r="R88" s="32">
        <f>IFERROR(VLOOKUP(R171,DAY!$A$2:$E$196,3,0),0)</f>
        <v>0</v>
      </c>
      <c r="S88" s="32">
        <f>IFERROR(VLOOKUP(S171,DAY!$A$2:$E$196,3,0),0)</f>
        <v>0</v>
      </c>
      <c r="T88" s="32">
        <f>IFERROR(VLOOKUP(T171,DAY!$A$2:$E$196,3,0),0)</f>
        <v>0</v>
      </c>
      <c r="U88" s="32">
        <f>IFERROR(VLOOKUP(U171,DAY!$A$2:$E$196,3,0),0)</f>
        <v>0</v>
      </c>
      <c r="V88" s="32">
        <f>IFERROR(VLOOKUP(V171,DAY!$A$2:$E$196,3,0),0)</f>
        <v>0</v>
      </c>
      <c r="W88" s="32">
        <f>IFERROR(VLOOKUP(W171,DAY!$A$2:$E$196,3,0),0)</f>
        <v>0</v>
      </c>
      <c r="X88" s="32">
        <f>IFERROR(VLOOKUP(X171,DAY!$A$2:$E$196,3,0),0)</f>
        <v>0</v>
      </c>
      <c r="Y88" s="32">
        <f>IFERROR(VLOOKUP(Y171,DAY!$A$2:$E$196,3,0),0)</f>
        <v>0</v>
      </c>
      <c r="Z88" s="32">
        <f>IFERROR(VLOOKUP(Z171,DAY!$A$2:$E$196,3,0),0)</f>
        <v>0</v>
      </c>
      <c r="AA88" s="32">
        <f>IFERROR(VLOOKUP(AA171,DAY!$A$2:$E$196,3,0),0)</f>
        <v>0</v>
      </c>
      <c r="AB88" s="32">
        <f>IFERROR(VLOOKUP(AB171,DAY!$A$2:$E$196,3,0),0)</f>
        <v>0</v>
      </c>
      <c r="AC88" s="32">
        <f>IFERROR(VLOOKUP(AC171,DAY!$A$2:$E$196,3,0),0)</f>
        <v>0</v>
      </c>
      <c r="AD88" s="33">
        <f>IFERROR(VLOOKUP(AD171,DAY!$A$2:$E$196,3,0),0)</f>
        <v>0</v>
      </c>
      <c r="AE88" s="272"/>
      <c r="AF88" s="322"/>
      <c r="AG88" s="260"/>
      <c r="AH88" s="272"/>
      <c r="AI88" s="274"/>
      <c r="AJ88" s="260"/>
      <c r="AM88" s="30"/>
      <c r="AN88" s="30"/>
      <c r="AQ88" s="35">
        <f>IFERROR(VLOOKUP(AQ172,DAY!$A$2:$E$196,2,0),0)</f>
        <v>0</v>
      </c>
    </row>
    <row r="89" spans="1:43" ht="27.75" customHeight="1" outlineLevel="1" x14ac:dyDescent="0.45">
      <c r="A89" s="272"/>
      <c r="B89" s="35" t="s">
        <v>2</v>
      </c>
      <c r="C89" s="35">
        <f>IFERROR(VLOOKUP(C171,DAY!$A$2:$E$548,4,0),0)</f>
        <v>0</v>
      </c>
      <c r="D89" s="35">
        <f>IFERROR(VLOOKUP(D171,DAY!$A$2:$E$548,4,0),0)</f>
        <v>0</v>
      </c>
      <c r="E89" s="35">
        <f>IFERROR(VLOOKUP(E171,DAY!$A$2:$E$548,4,0),0)</f>
        <v>0</v>
      </c>
      <c r="F89" s="35">
        <f>IFERROR(VLOOKUP(F171,DAY!$A$2:$E$548,4,0),0)</f>
        <v>0</v>
      </c>
      <c r="G89" s="35">
        <f>IFERROR(VLOOKUP(G171,DAY!$A$2:$E$548,4,0),0)</f>
        <v>0</v>
      </c>
      <c r="H89" s="35">
        <f>IFERROR(VLOOKUP(H171,DAY!$A$2:$E$548,4,0),0)</f>
        <v>0</v>
      </c>
      <c r="I89" s="35">
        <f>IFERROR(VLOOKUP(I171,DAY!$A$2:$E$548,4,0),0)</f>
        <v>0</v>
      </c>
      <c r="J89" s="35">
        <f>IFERROR(VLOOKUP(J171,DAY!$A$2:$E$548,4,0),0)</f>
        <v>0</v>
      </c>
      <c r="K89" s="35">
        <f>IFERROR(VLOOKUP(K171,DAY!$A$2:$E$548,4,0),0)</f>
        <v>0</v>
      </c>
      <c r="L89" s="35">
        <f>IFERROR(VLOOKUP(L171,DAY!$A$2:$E$548,4,0),0)</f>
        <v>0</v>
      </c>
      <c r="M89" s="35">
        <f>IFERROR(VLOOKUP(M171,DAY!$A$2:$E$548,4,0),0)</f>
        <v>0</v>
      </c>
      <c r="N89" s="35">
        <f>IFERROR(VLOOKUP(N171,DAY!$A$2:$E$548,4,0),0)</f>
        <v>0</v>
      </c>
      <c r="O89" s="35">
        <f>IFERROR(VLOOKUP(O171,DAY!$A$2:$E$548,4,0),0)</f>
        <v>0</v>
      </c>
      <c r="P89" s="35">
        <f>IFERROR(VLOOKUP(P171,DAY!$A$2:$E$548,4,0),0)</f>
        <v>0</v>
      </c>
      <c r="Q89" s="35">
        <f>IFERROR(VLOOKUP(Q171,DAY!$A$2:$E$548,4,0),0)</f>
        <v>0</v>
      </c>
      <c r="R89" s="35">
        <f>IFERROR(VLOOKUP(R171,DAY!$A$2:$E$548,4,0),0)</f>
        <v>0</v>
      </c>
      <c r="S89" s="35">
        <f>IFERROR(VLOOKUP(S171,DAY!$A$2:$E$548,4,0),0)</f>
        <v>0</v>
      </c>
      <c r="T89" s="35">
        <f>IFERROR(VLOOKUP(T171,DAY!$A$2:$E$548,4,0),0)</f>
        <v>0</v>
      </c>
      <c r="U89" s="35">
        <f>IFERROR(VLOOKUP(U171,DAY!$A$2:$E$548,4,0),0)</f>
        <v>0</v>
      </c>
      <c r="V89" s="35">
        <f>IFERROR(VLOOKUP(V171,DAY!$A$2:$E$548,4,0),0)</f>
        <v>0</v>
      </c>
      <c r="W89" s="35">
        <f>IFERROR(VLOOKUP(W171,DAY!$A$2:$E$548,4,0),0)</f>
        <v>0</v>
      </c>
      <c r="X89" s="35">
        <f>IFERROR(VLOOKUP(X171,DAY!$A$2:$E$548,4,0),0)</f>
        <v>0</v>
      </c>
      <c r="Y89" s="35">
        <f>IFERROR(VLOOKUP(Y171,DAY!$A$2:$E$548,4,0),0)</f>
        <v>0</v>
      </c>
      <c r="Z89" s="35">
        <f>IFERROR(VLOOKUP(Z171,DAY!$A$2:$E$548,4,0),0)</f>
        <v>0</v>
      </c>
      <c r="AA89" s="35">
        <f>IFERROR(VLOOKUP(AA171,DAY!$A$2:$E$548,4,0),0)</f>
        <v>0</v>
      </c>
      <c r="AB89" s="35">
        <f>IFERROR(VLOOKUP(AB171,DAY!$A$2:$E$548,4,0),0)</f>
        <v>0</v>
      </c>
      <c r="AC89" s="35">
        <f>IFERROR(VLOOKUP(AC171,DAY!$A$2:$E$548,4,0),0)</f>
        <v>0</v>
      </c>
      <c r="AD89" s="35">
        <f>IFERROR(VLOOKUP(AD171,DAY!$A$2:$E$548,4,0),0)</f>
        <v>0</v>
      </c>
      <c r="AE89" s="272"/>
      <c r="AF89" s="322"/>
      <c r="AG89" s="260"/>
      <c r="AH89" s="272"/>
      <c r="AI89" s="274"/>
      <c r="AJ89" s="260"/>
      <c r="AM89" s="30"/>
      <c r="AN89" s="30"/>
      <c r="AQ89" s="34">
        <f>IFERROR(VLOOKUP(AQ172,DAY!$A$2:$E$196,3,0),0)</f>
        <v>0</v>
      </c>
    </row>
    <row r="90" spans="1:43" ht="89.25" customHeight="1" outlineLevel="1" x14ac:dyDescent="0.45">
      <c r="A90" s="272"/>
      <c r="B90" s="36" t="s">
        <v>3</v>
      </c>
      <c r="C90" s="36">
        <f>IFERROR(VLOOKUP(C171,DAY!$A$2:$E$548,5,0),0)</f>
        <v>0</v>
      </c>
      <c r="D90" s="36">
        <f>IFERROR(VLOOKUP(D171,DAY!$A$2:$E$548,5,0),0)</f>
        <v>0</v>
      </c>
      <c r="E90" s="36">
        <f>IFERROR(VLOOKUP(E171,DAY!$A$2:$E$548,5,0),0)</f>
        <v>0</v>
      </c>
      <c r="F90" s="36">
        <f>IFERROR(VLOOKUP(F171,DAY!$A$2:$E$548,5,0),0)</f>
        <v>0</v>
      </c>
      <c r="G90" s="36">
        <f>IFERROR(VLOOKUP(G171,DAY!$A$2:$E$548,5,0),0)</f>
        <v>0</v>
      </c>
      <c r="H90" s="36">
        <f>IFERROR(VLOOKUP(H171,DAY!$A$2:$E$548,5,0),0)</f>
        <v>0</v>
      </c>
      <c r="I90" s="36">
        <f>IFERROR(VLOOKUP(I171,DAY!$A$2:$E$548,5,0),0)</f>
        <v>0</v>
      </c>
      <c r="J90" s="36">
        <f>IFERROR(VLOOKUP(J171,DAY!$A$2:$E$548,5,0),0)</f>
        <v>0</v>
      </c>
      <c r="K90" s="36">
        <f>IFERROR(VLOOKUP(K171,DAY!$A$2:$E$548,5,0),0)</f>
        <v>0</v>
      </c>
      <c r="L90" s="36">
        <f>IFERROR(VLOOKUP(L171,DAY!$A$2:$E$548,5,0),0)</f>
        <v>0</v>
      </c>
      <c r="M90" s="36">
        <f>IFERROR(VLOOKUP(M171,DAY!$A$2:$E$548,5,0),0)</f>
        <v>0</v>
      </c>
      <c r="N90" s="36">
        <f>IFERROR(VLOOKUP(N171,DAY!$A$2:$E$548,5,0),0)</f>
        <v>0</v>
      </c>
      <c r="O90" s="36">
        <f>IFERROR(VLOOKUP(O171,DAY!$A$2:$E$548,5,0),0)</f>
        <v>0</v>
      </c>
      <c r="P90" s="36">
        <f>IFERROR(VLOOKUP(P171,DAY!$A$2:$E$548,5,0),0)</f>
        <v>0</v>
      </c>
      <c r="Q90" s="36">
        <f>IFERROR(VLOOKUP(Q171,DAY!$A$2:$E$548,5,0),0)</f>
        <v>0</v>
      </c>
      <c r="R90" s="36">
        <f>IFERROR(VLOOKUP(R171,DAY!$A$2:$E$548,5,0),0)</f>
        <v>0</v>
      </c>
      <c r="S90" s="36">
        <f>IFERROR(VLOOKUP(S171,DAY!$A$2:$E$548,5,0),0)</f>
        <v>0</v>
      </c>
      <c r="T90" s="36">
        <f>IFERROR(VLOOKUP(T171,DAY!$A$2:$E$548,5,0),0)</f>
        <v>0</v>
      </c>
      <c r="U90" s="36">
        <f>IFERROR(VLOOKUP(U171,DAY!$A$2:$E$548,5,0),0)</f>
        <v>0</v>
      </c>
      <c r="V90" s="36">
        <f>IFERROR(VLOOKUP(V171,DAY!$A$2:$E$548,5,0),0)</f>
        <v>0</v>
      </c>
      <c r="W90" s="36">
        <f>IFERROR(VLOOKUP(W171,DAY!$A$2:$E$548,5,0),0)</f>
        <v>0</v>
      </c>
      <c r="X90" s="36">
        <f>IFERROR(VLOOKUP(X171,DAY!$A$2:$E$548,5,0),0)</f>
        <v>0</v>
      </c>
      <c r="Y90" s="36">
        <f>IFERROR(VLOOKUP(Y171,DAY!$A$2:$E$548,5,0),0)</f>
        <v>0</v>
      </c>
      <c r="Z90" s="36">
        <f>IFERROR(VLOOKUP(Z171,DAY!$A$2:$E$548,5,0),0)</f>
        <v>0</v>
      </c>
      <c r="AA90" s="36">
        <f>IFERROR(VLOOKUP(AA171,DAY!$A$2:$E$548,5,0),0)</f>
        <v>0</v>
      </c>
      <c r="AB90" s="36">
        <f>IFERROR(VLOOKUP(AB171,DAY!$A$2:$E$548,5,0),0)</f>
        <v>0</v>
      </c>
      <c r="AC90" s="36">
        <f>IFERROR(VLOOKUP(AC171,DAY!$A$2:$E$548,5,0),0)</f>
        <v>0</v>
      </c>
      <c r="AD90" s="36">
        <f>IFERROR(VLOOKUP(AD171,DAY!$A$2:$E$548,5,0),0)</f>
        <v>0</v>
      </c>
      <c r="AE90" s="272"/>
      <c r="AF90" s="322"/>
      <c r="AG90" s="261"/>
      <c r="AH90" s="272"/>
      <c r="AI90" s="274"/>
      <c r="AJ90" s="261"/>
      <c r="AM90" s="38"/>
      <c r="AN90" s="38"/>
      <c r="AQ90" s="34">
        <f>IFERROR(VLOOKUP(AQ172,DAY!$A$2:$E$196,4,0),0)</f>
        <v>0</v>
      </c>
    </row>
    <row r="91" spans="1:43" ht="27.75" customHeight="1" outlineLevel="1" x14ac:dyDescent="0.45">
      <c r="A91" s="272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262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262">
        <f>IFERROR(IF(AND(AH91&lt;=6,AH91&gt;=1),$F$149,IF(AN92&gt;0.284,$F$145,$F$146)),0)</f>
        <v>0</v>
      </c>
      <c r="AL91" s="37"/>
      <c r="AM91" s="30"/>
      <c r="AN91" s="30"/>
      <c r="AQ91" s="36">
        <f>IFERROR(VLOOKUP(AQ172,DAY!$A$2:$E$196,5,0),0)</f>
        <v>0</v>
      </c>
    </row>
    <row r="92" spans="1:43" ht="27.75" customHeight="1" outlineLevel="1" thickBot="1" x14ac:dyDescent="0.5">
      <c r="A92" s="319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316">
        <f>IFERROR(AM92,0)</f>
        <v>0</v>
      </c>
      <c r="AF92" s="317"/>
      <c r="AG92" s="263"/>
      <c r="AH92" s="316">
        <f>IFERROR(AN92,0)</f>
        <v>0</v>
      </c>
      <c r="AI92" s="318"/>
      <c r="AJ92" s="263"/>
      <c r="AM92" s="42" t="e">
        <f>ROUND(AF91/AE91,3)</f>
        <v>#DIV/0!</v>
      </c>
      <c r="AN92" s="43" t="e">
        <f>ROUND(AI91/AH91,3)</f>
        <v>#DIV/0!</v>
      </c>
      <c r="AQ92" s="39">
        <f>IFERROR(VLOOKUP(AQ172,DAY!$A$2:$E$196,6,0),0)</f>
        <v>0</v>
      </c>
    </row>
    <row r="93" spans="1:43" ht="27.75" customHeight="1" outlineLevel="1" thickBot="1" x14ac:dyDescent="0.5">
      <c r="A93" s="271" t="s">
        <v>75</v>
      </c>
      <c r="B93" s="29" t="s">
        <v>0</v>
      </c>
      <c r="C93" s="29">
        <f>IFERROR(VLOOKUP(C172,DAY!$A$2:$E$548,2,0),0)</f>
        <v>0</v>
      </c>
      <c r="D93" s="29">
        <f>IFERROR(VLOOKUP(D172,DAY!$A$2:$E$196,2,0),0)</f>
        <v>0</v>
      </c>
      <c r="E93" s="29">
        <f>IFERROR(VLOOKUP(E172,DAY!$A$2:$E$196,2,0),0)</f>
        <v>0</v>
      </c>
      <c r="F93" s="29">
        <f>IFERROR(VLOOKUP(F172,DAY!$A$2:$E$196,2,0),0)</f>
        <v>0</v>
      </c>
      <c r="G93" s="29">
        <f>IFERROR(VLOOKUP(G172,DAY!$A$2:$E$196,2,0),0)</f>
        <v>0</v>
      </c>
      <c r="H93" s="29">
        <f>IFERROR(VLOOKUP(H172,DAY!$A$2:$E$196,2,0),0)</f>
        <v>0</v>
      </c>
      <c r="I93" s="29">
        <f>IFERROR(VLOOKUP(I172,DAY!$A$2:$E$196,2,0),0)</f>
        <v>0</v>
      </c>
      <c r="J93" s="29">
        <f>IFERROR(VLOOKUP(J172,DAY!$A$2:$E$196,2,0),0)</f>
        <v>0</v>
      </c>
      <c r="K93" s="29">
        <f>IFERROR(VLOOKUP(K172,DAY!$A$2:$E$196,2,0),0)</f>
        <v>0</v>
      </c>
      <c r="L93" s="29">
        <f>IFERROR(VLOOKUP(L172,DAY!$A$2:$E$196,2,0),0)</f>
        <v>0</v>
      </c>
      <c r="M93" s="29">
        <f>IFERROR(VLOOKUP(M172,DAY!$A$2:$E$196,2,0),0)</f>
        <v>0</v>
      </c>
      <c r="N93" s="29">
        <f>IFERROR(VLOOKUP(N172,DAY!$A$2:$E$196,2,0),0)</f>
        <v>0</v>
      </c>
      <c r="O93" s="29">
        <f>IFERROR(VLOOKUP(O172,DAY!$A$2:$E$196,2,0),0)</f>
        <v>0</v>
      </c>
      <c r="P93" s="29">
        <f>IFERROR(VLOOKUP(P172,DAY!$A$2:$E$196,2,0),0)</f>
        <v>0</v>
      </c>
      <c r="Q93" s="29">
        <f>IFERROR(VLOOKUP(Q172,DAY!$A$2:$E$196,2,0),0)</f>
        <v>0</v>
      </c>
      <c r="R93" s="29">
        <f>IFERROR(VLOOKUP(R172,DAY!$A$2:$E$196,2,0),0)</f>
        <v>0</v>
      </c>
      <c r="S93" s="29">
        <f>IFERROR(VLOOKUP(S172,DAY!$A$2:$E$196,2,0),0)</f>
        <v>0</v>
      </c>
      <c r="T93" s="29">
        <f>IFERROR(VLOOKUP(T172,DAY!$A$2:$E$196,2,0),0)</f>
        <v>0</v>
      </c>
      <c r="U93" s="29">
        <f>IFERROR(VLOOKUP(U172,DAY!$A$2:$E$196,2,0),0)</f>
        <v>0</v>
      </c>
      <c r="V93" s="29">
        <f>IFERROR(VLOOKUP(V172,DAY!$A$2:$E$196,2,0),0)</f>
        <v>0</v>
      </c>
      <c r="W93" s="29">
        <f>IFERROR(VLOOKUP(W172,DAY!$A$2:$E$196,2,0),0)</f>
        <v>0</v>
      </c>
      <c r="X93" s="29">
        <f>IFERROR(VLOOKUP(X172,DAY!$A$2:$E$196,2,0),0)</f>
        <v>0</v>
      </c>
      <c r="Y93" s="29">
        <f>IFERROR(VLOOKUP(Y172,DAY!$A$2:$E$196,2,0),0)</f>
        <v>0</v>
      </c>
      <c r="Z93" s="29">
        <f>IFERROR(VLOOKUP(Z172,DAY!$A$2:$E$196,2,0),0)</f>
        <v>0</v>
      </c>
      <c r="AA93" s="29">
        <f>IFERROR(VLOOKUP(AA172,DAY!$A$2:$E$196,2,0),0)</f>
        <v>0</v>
      </c>
      <c r="AB93" s="29">
        <f>IFERROR(VLOOKUP(AB172,DAY!$A$2:$E$196,2,0),0)</f>
        <v>0</v>
      </c>
      <c r="AC93" s="29">
        <f>IFERROR(VLOOKUP(AC172,DAY!$A$2:$E$196,2,0),0)</f>
        <v>0</v>
      </c>
      <c r="AD93" s="29">
        <f>IFERROR(VLOOKUP(AD172,DAY!$A$2:$E$196,2,0),0)</f>
        <v>0</v>
      </c>
      <c r="AE93" s="320" t="s">
        <v>11</v>
      </c>
      <c r="AF93" s="321" t="s">
        <v>12</v>
      </c>
      <c r="AG93" s="260" t="s">
        <v>84</v>
      </c>
      <c r="AH93" s="271" t="s">
        <v>11</v>
      </c>
      <c r="AI93" s="273" t="s">
        <v>13</v>
      </c>
      <c r="AJ93" s="260" t="s">
        <v>84</v>
      </c>
      <c r="AK93" s="37"/>
      <c r="AM93" s="30"/>
      <c r="AN93" s="30"/>
      <c r="AQ93" s="46">
        <f>IFERROR(VLOOKUP(AQ172,DAY!$A$2:$E$196,7,0),0)</f>
        <v>0</v>
      </c>
    </row>
    <row r="94" spans="1:43" ht="27.75" customHeight="1" outlineLevel="1" x14ac:dyDescent="0.45">
      <c r="A94" s="272"/>
      <c r="B94" s="32" t="s">
        <v>1</v>
      </c>
      <c r="C94" s="32">
        <f>IFERROR(VLOOKUP(C172,DAY!$A$2:$E$548,3,0),0)</f>
        <v>0</v>
      </c>
      <c r="D94" s="32">
        <f>IFERROR(VLOOKUP(D172,DAY!$A$2:$E$196,3,0),0)</f>
        <v>0</v>
      </c>
      <c r="E94" s="32">
        <f>IFERROR(VLOOKUP(E172,DAY!$A$2:$E$196,3,0),0)</f>
        <v>0</v>
      </c>
      <c r="F94" s="32">
        <f>IFERROR(VLOOKUP(F172,DAY!$A$2:$E$196,3,0),0)</f>
        <v>0</v>
      </c>
      <c r="G94" s="32">
        <f>IFERROR(VLOOKUP(G172,DAY!$A$2:$E$196,3,0),0)</f>
        <v>0</v>
      </c>
      <c r="H94" s="32">
        <f>IFERROR(VLOOKUP(H172,DAY!$A$2:$E$196,3,0),0)</f>
        <v>0</v>
      </c>
      <c r="I94" s="32">
        <f>IFERROR(VLOOKUP(I172,DAY!$A$2:$E$196,3,0),0)</f>
        <v>0</v>
      </c>
      <c r="J94" s="32">
        <f>IFERROR(VLOOKUP(J172,DAY!$A$2:$E$196,3,0),0)</f>
        <v>0</v>
      </c>
      <c r="K94" s="32">
        <f>IFERROR(VLOOKUP(K172,DAY!$A$2:$E$196,3,0),0)</f>
        <v>0</v>
      </c>
      <c r="L94" s="32">
        <f>IFERROR(VLOOKUP(L172,DAY!$A$2:$E$196,3,0),0)</f>
        <v>0</v>
      </c>
      <c r="M94" s="32">
        <f>IFERROR(VLOOKUP(M172,DAY!$A$2:$E$196,3,0),0)</f>
        <v>0</v>
      </c>
      <c r="N94" s="32">
        <f>IFERROR(VLOOKUP(N172,DAY!$A$2:$E$196,3,0),0)</f>
        <v>0</v>
      </c>
      <c r="O94" s="32">
        <f>IFERROR(VLOOKUP(O172,DAY!$A$2:$E$196,3,0),0)</f>
        <v>0</v>
      </c>
      <c r="P94" s="32">
        <f>IFERROR(VLOOKUP(P172,DAY!$A$2:$E$196,3,0),0)</f>
        <v>0</v>
      </c>
      <c r="Q94" s="32">
        <f>IFERROR(VLOOKUP(Q172,DAY!$A$2:$E$196,3,0),0)</f>
        <v>0</v>
      </c>
      <c r="R94" s="32">
        <f>IFERROR(VLOOKUP(R172,DAY!$A$2:$E$196,3,0),0)</f>
        <v>0</v>
      </c>
      <c r="S94" s="32">
        <f>IFERROR(VLOOKUP(S172,DAY!$A$2:$E$196,3,0),0)</f>
        <v>0</v>
      </c>
      <c r="T94" s="32">
        <f>IFERROR(VLOOKUP(T172,DAY!$A$2:$E$196,3,0),0)</f>
        <v>0</v>
      </c>
      <c r="U94" s="32">
        <f>IFERROR(VLOOKUP(U172,DAY!$A$2:$E$196,3,0),0)</f>
        <v>0</v>
      </c>
      <c r="V94" s="32">
        <f>IFERROR(VLOOKUP(V172,DAY!$A$2:$E$196,3,0),0)</f>
        <v>0</v>
      </c>
      <c r="W94" s="32">
        <f>IFERROR(VLOOKUP(W172,DAY!$A$2:$E$196,3,0),0)</f>
        <v>0</v>
      </c>
      <c r="X94" s="32">
        <f>IFERROR(VLOOKUP(X172,DAY!$A$2:$E$196,3,0),0)</f>
        <v>0</v>
      </c>
      <c r="Y94" s="32">
        <f>IFERROR(VLOOKUP(Y172,DAY!$A$2:$E$196,3,0),0)</f>
        <v>0</v>
      </c>
      <c r="Z94" s="32">
        <f>IFERROR(VLOOKUP(Z172,DAY!$A$2:$E$196,3,0),0)</f>
        <v>0</v>
      </c>
      <c r="AA94" s="32">
        <f>IFERROR(VLOOKUP(AA172,DAY!$A$2:$E$196,3,0),0)</f>
        <v>0</v>
      </c>
      <c r="AB94" s="32">
        <f>IFERROR(VLOOKUP(AB172,DAY!$A$2:$E$196,3,0),0)</f>
        <v>0</v>
      </c>
      <c r="AC94" s="32">
        <f>IFERROR(VLOOKUP(AC172,DAY!$A$2:$E$196,3,0),0)</f>
        <v>0</v>
      </c>
      <c r="AD94" s="33">
        <f>IFERROR(VLOOKUP(AD172,DAY!$A$2:$E$196,3,0),0)</f>
        <v>0</v>
      </c>
      <c r="AE94" s="272"/>
      <c r="AF94" s="322"/>
      <c r="AG94" s="260"/>
      <c r="AH94" s="272"/>
      <c r="AI94" s="274"/>
      <c r="AJ94" s="260"/>
      <c r="AM94" s="30"/>
      <c r="AN94" s="30"/>
      <c r="AQ94" s="31">
        <f>IFERROR(VLOOKUP(AQ173,DAY!$A$2:$E$196,2,0),0)</f>
        <v>0</v>
      </c>
    </row>
    <row r="95" spans="1:43" ht="27.75" customHeight="1" outlineLevel="1" x14ac:dyDescent="0.45">
      <c r="A95" s="272"/>
      <c r="B95" s="35" t="s">
        <v>2</v>
      </c>
      <c r="C95" s="35">
        <f>IFERROR(VLOOKUP(C172,DAY!$A$2:$E$548,4,0),0)</f>
        <v>0</v>
      </c>
      <c r="D95" s="35">
        <f>IFERROR(VLOOKUP(D172,DAY!$A$2:$E$548,4,0),0)</f>
        <v>0</v>
      </c>
      <c r="E95" s="35">
        <f>IFERROR(VLOOKUP(E172,DAY!$A$2:$E$548,4,0),0)</f>
        <v>0</v>
      </c>
      <c r="F95" s="35">
        <f>IFERROR(VLOOKUP(F172,DAY!$A$2:$E$548,4,0),0)</f>
        <v>0</v>
      </c>
      <c r="G95" s="35">
        <f>IFERROR(VLOOKUP(G172,DAY!$A$2:$E$548,4,0),0)</f>
        <v>0</v>
      </c>
      <c r="H95" s="35">
        <f>IFERROR(VLOOKUP(H172,DAY!$A$2:$E$548,4,0),0)</f>
        <v>0</v>
      </c>
      <c r="I95" s="35">
        <f>IFERROR(VLOOKUP(I172,DAY!$A$2:$E$548,4,0),0)</f>
        <v>0</v>
      </c>
      <c r="J95" s="35">
        <f>IFERROR(VLOOKUP(J172,DAY!$A$2:$E$548,4,0),0)</f>
        <v>0</v>
      </c>
      <c r="K95" s="35">
        <f>IFERROR(VLOOKUP(K172,DAY!$A$2:$E$548,4,0),0)</f>
        <v>0</v>
      </c>
      <c r="L95" s="35">
        <f>IFERROR(VLOOKUP(L172,DAY!$A$2:$E$548,4,0),0)</f>
        <v>0</v>
      </c>
      <c r="M95" s="35">
        <f>IFERROR(VLOOKUP(M172,DAY!$A$2:$E$548,4,0),0)</f>
        <v>0</v>
      </c>
      <c r="N95" s="35">
        <f>IFERROR(VLOOKUP(N172,DAY!$A$2:$E$548,4,0),0)</f>
        <v>0</v>
      </c>
      <c r="O95" s="35">
        <f>IFERROR(VLOOKUP(O172,DAY!$A$2:$E$548,4,0),0)</f>
        <v>0</v>
      </c>
      <c r="P95" s="35">
        <f>IFERROR(VLOOKUP(P172,DAY!$A$2:$E$548,4,0),0)</f>
        <v>0</v>
      </c>
      <c r="Q95" s="35">
        <f>IFERROR(VLOOKUP(Q172,DAY!$A$2:$E$548,4,0),0)</f>
        <v>0</v>
      </c>
      <c r="R95" s="35">
        <f>IFERROR(VLOOKUP(R172,DAY!$A$2:$E$548,4,0),0)</f>
        <v>0</v>
      </c>
      <c r="S95" s="35">
        <f>IFERROR(VLOOKUP(S172,DAY!$A$2:$E$548,4,0),0)</f>
        <v>0</v>
      </c>
      <c r="T95" s="35">
        <f>IFERROR(VLOOKUP(T172,DAY!$A$2:$E$548,4,0),0)</f>
        <v>0</v>
      </c>
      <c r="U95" s="35">
        <f>IFERROR(VLOOKUP(U172,DAY!$A$2:$E$548,4,0),0)</f>
        <v>0</v>
      </c>
      <c r="V95" s="35">
        <f>IFERROR(VLOOKUP(V172,DAY!$A$2:$E$548,4,0),0)</f>
        <v>0</v>
      </c>
      <c r="W95" s="35">
        <f>IFERROR(VLOOKUP(W172,DAY!$A$2:$E$548,4,0),0)</f>
        <v>0</v>
      </c>
      <c r="X95" s="35">
        <f>IFERROR(VLOOKUP(X172,DAY!$A$2:$E$548,4,0),0)</f>
        <v>0</v>
      </c>
      <c r="Y95" s="35">
        <f>IFERROR(VLOOKUP(Y172,DAY!$A$2:$E$548,4,0),0)</f>
        <v>0</v>
      </c>
      <c r="Z95" s="35">
        <f>IFERROR(VLOOKUP(Z172,DAY!$A$2:$E$548,4,0),0)</f>
        <v>0</v>
      </c>
      <c r="AA95" s="35">
        <f>IFERROR(VLOOKUP(AA172,DAY!$A$2:$E$548,4,0),0)</f>
        <v>0</v>
      </c>
      <c r="AB95" s="35">
        <f>IFERROR(VLOOKUP(AB172,DAY!$A$2:$E$548,4,0),0)</f>
        <v>0</v>
      </c>
      <c r="AC95" s="35">
        <f>IFERROR(VLOOKUP(AC172,DAY!$A$2:$E$548,4,0),0)</f>
        <v>0</v>
      </c>
      <c r="AD95" s="35">
        <f>IFERROR(VLOOKUP(AD172,DAY!$A$2:$E$548,4,0),0)</f>
        <v>0</v>
      </c>
      <c r="AE95" s="272"/>
      <c r="AF95" s="322"/>
      <c r="AG95" s="260"/>
      <c r="AH95" s="272"/>
      <c r="AI95" s="274"/>
      <c r="AJ95" s="260"/>
      <c r="AM95" s="30"/>
      <c r="AN95" s="30"/>
      <c r="AQ95" s="34">
        <f>IFERROR(VLOOKUP(AQ173,DAY!$A$2:$E$196,3,0),0)</f>
        <v>0</v>
      </c>
    </row>
    <row r="96" spans="1:43" ht="89.25" customHeight="1" outlineLevel="1" x14ac:dyDescent="0.45">
      <c r="A96" s="272"/>
      <c r="B96" s="36" t="s">
        <v>3</v>
      </c>
      <c r="C96" s="36">
        <f>IFERROR(VLOOKUP(C172,DAY!$A$2:$E$548,5,0),0)</f>
        <v>0</v>
      </c>
      <c r="D96" s="36">
        <f>IFERROR(VLOOKUP(D172,DAY!$A$2:$E$548,5,0),0)</f>
        <v>0</v>
      </c>
      <c r="E96" s="36">
        <f>IFERROR(VLOOKUP(E172,DAY!$A$2:$E$548,5,0),0)</f>
        <v>0</v>
      </c>
      <c r="F96" s="36">
        <f>IFERROR(VLOOKUP(F172,DAY!$A$2:$E$548,5,0),0)</f>
        <v>0</v>
      </c>
      <c r="G96" s="36">
        <f>IFERROR(VLOOKUP(G172,DAY!$A$2:$E$548,5,0),0)</f>
        <v>0</v>
      </c>
      <c r="H96" s="36">
        <f>IFERROR(VLOOKUP(H172,DAY!$A$2:$E$548,5,0),0)</f>
        <v>0</v>
      </c>
      <c r="I96" s="36">
        <f>IFERROR(VLOOKUP(I172,DAY!$A$2:$E$548,5,0),0)</f>
        <v>0</v>
      </c>
      <c r="J96" s="36">
        <f>IFERROR(VLOOKUP(J172,DAY!$A$2:$E$548,5,0),0)</f>
        <v>0</v>
      </c>
      <c r="K96" s="36">
        <f>IFERROR(VLOOKUP(K172,DAY!$A$2:$E$548,5,0),0)</f>
        <v>0</v>
      </c>
      <c r="L96" s="36">
        <f>IFERROR(VLOOKUP(L172,DAY!$A$2:$E$548,5,0),0)</f>
        <v>0</v>
      </c>
      <c r="M96" s="36">
        <f>IFERROR(VLOOKUP(M172,DAY!$A$2:$E$548,5,0),0)</f>
        <v>0</v>
      </c>
      <c r="N96" s="36">
        <f>IFERROR(VLOOKUP(N172,DAY!$A$2:$E$548,5,0),0)</f>
        <v>0</v>
      </c>
      <c r="O96" s="36">
        <f>IFERROR(VLOOKUP(O172,DAY!$A$2:$E$548,5,0),0)</f>
        <v>0</v>
      </c>
      <c r="P96" s="36">
        <f>IFERROR(VLOOKUP(P172,DAY!$A$2:$E$548,5,0),0)</f>
        <v>0</v>
      </c>
      <c r="Q96" s="36">
        <f>IFERROR(VLOOKUP(Q172,DAY!$A$2:$E$548,5,0),0)</f>
        <v>0</v>
      </c>
      <c r="R96" s="36">
        <f>IFERROR(VLOOKUP(R172,DAY!$A$2:$E$548,5,0),0)</f>
        <v>0</v>
      </c>
      <c r="S96" s="36">
        <f>IFERROR(VLOOKUP(S172,DAY!$A$2:$E$548,5,0),0)</f>
        <v>0</v>
      </c>
      <c r="T96" s="36">
        <f>IFERROR(VLOOKUP(T172,DAY!$A$2:$E$548,5,0),0)</f>
        <v>0</v>
      </c>
      <c r="U96" s="36">
        <f>IFERROR(VLOOKUP(U172,DAY!$A$2:$E$548,5,0),0)</f>
        <v>0</v>
      </c>
      <c r="V96" s="36">
        <f>IFERROR(VLOOKUP(V172,DAY!$A$2:$E$548,5,0),0)</f>
        <v>0</v>
      </c>
      <c r="W96" s="36">
        <f>IFERROR(VLOOKUP(W172,DAY!$A$2:$E$548,5,0),0)</f>
        <v>0</v>
      </c>
      <c r="X96" s="36">
        <f>IFERROR(VLOOKUP(X172,DAY!$A$2:$E$548,5,0),0)</f>
        <v>0</v>
      </c>
      <c r="Y96" s="36">
        <f>IFERROR(VLOOKUP(Y172,DAY!$A$2:$E$548,5,0),0)</f>
        <v>0</v>
      </c>
      <c r="Z96" s="36">
        <f>IFERROR(VLOOKUP(Z172,DAY!$A$2:$E$548,5,0),0)</f>
        <v>0</v>
      </c>
      <c r="AA96" s="36">
        <f>IFERROR(VLOOKUP(AA172,DAY!$A$2:$E$548,5,0),0)</f>
        <v>0</v>
      </c>
      <c r="AB96" s="36">
        <f>IFERROR(VLOOKUP(AB172,DAY!$A$2:$E$548,5,0),0)</f>
        <v>0</v>
      </c>
      <c r="AC96" s="36">
        <f>IFERROR(VLOOKUP(AC172,DAY!$A$2:$E$548,5,0),0)</f>
        <v>0</v>
      </c>
      <c r="AD96" s="36">
        <f>IFERROR(VLOOKUP(AD172,DAY!$A$2:$E$548,5,0),0)</f>
        <v>0</v>
      </c>
      <c r="AE96" s="272"/>
      <c r="AF96" s="322"/>
      <c r="AG96" s="261"/>
      <c r="AH96" s="272"/>
      <c r="AI96" s="274"/>
      <c r="AJ96" s="261"/>
      <c r="AM96" s="38"/>
      <c r="AN96" s="38"/>
      <c r="AQ96" s="34">
        <f>IFERROR(VLOOKUP(AQ173,DAY!$A$2:$E$196,4,0),0)</f>
        <v>0</v>
      </c>
    </row>
    <row r="97" spans="1:43" ht="27.75" customHeight="1" outlineLevel="1" x14ac:dyDescent="0.45">
      <c r="A97" s="272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262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262">
        <f>IFERROR(IF(AND(AH97&lt;=6,AH97&gt;=1),$F$149,IF(AN98&gt;0.284,$F$145,$F$146)),0)</f>
        <v>0</v>
      </c>
      <c r="AL97" s="37"/>
      <c r="AM97" s="30"/>
      <c r="AN97" s="30"/>
      <c r="AQ97" s="36">
        <f>IFERROR(VLOOKUP(AQ173,DAY!$A$2:$E$196,5,0),0)</f>
        <v>0</v>
      </c>
    </row>
    <row r="98" spans="1:43" ht="27.75" customHeight="1" outlineLevel="1" thickBot="1" x14ac:dyDescent="0.5">
      <c r="A98" s="319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316">
        <f>IFERROR(AM98,0)</f>
        <v>0</v>
      </c>
      <c r="AF98" s="317"/>
      <c r="AG98" s="263"/>
      <c r="AH98" s="316">
        <f>IFERROR(AN98,0)</f>
        <v>0</v>
      </c>
      <c r="AI98" s="318"/>
      <c r="AJ98" s="263"/>
      <c r="AM98" s="42" t="e">
        <f>ROUND(AF97/AE97,3)</f>
        <v>#DIV/0!</v>
      </c>
      <c r="AN98" s="43" t="e">
        <f>ROUND(AI97/AH97,3)</f>
        <v>#DIV/0!</v>
      </c>
      <c r="AQ98" s="39">
        <f>IFERROR(VLOOKUP(AQ173,DAY!$A$2:$E$196,6,0),0)</f>
        <v>0</v>
      </c>
    </row>
    <row r="99" spans="1:43" ht="27.75" customHeight="1" outlineLevel="1" thickBot="1" x14ac:dyDescent="0.5">
      <c r="A99" s="271" t="s">
        <v>76</v>
      </c>
      <c r="B99" s="29" t="s">
        <v>0</v>
      </c>
      <c r="C99" s="29">
        <f>IFERROR(VLOOKUP(C173,DAY!$A$2:$E$548,2,0),0)</f>
        <v>0</v>
      </c>
      <c r="D99" s="29">
        <f>IFERROR(VLOOKUP(D173,DAY!$A$2:$E$196,2,0),0)</f>
        <v>0</v>
      </c>
      <c r="E99" s="29">
        <f>IFERROR(VLOOKUP(E173,DAY!$A$2:$E$196,2,0),0)</f>
        <v>0</v>
      </c>
      <c r="F99" s="29">
        <f>IFERROR(VLOOKUP(F173,DAY!$A$2:$E$196,2,0),0)</f>
        <v>0</v>
      </c>
      <c r="G99" s="29">
        <f>IFERROR(VLOOKUP(G173,DAY!$A$2:$E$196,2,0),0)</f>
        <v>0</v>
      </c>
      <c r="H99" s="29">
        <f>IFERROR(VLOOKUP(H173,DAY!$A$2:$E$196,2,0),0)</f>
        <v>0</v>
      </c>
      <c r="I99" s="29">
        <f>IFERROR(VLOOKUP(I173,DAY!$A$2:$E$196,2,0),0)</f>
        <v>0</v>
      </c>
      <c r="J99" s="29">
        <f>IFERROR(VLOOKUP(J173,DAY!$A$2:$E$196,2,0),0)</f>
        <v>0</v>
      </c>
      <c r="K99" s="29">
        <f>IFERROR(VLOOKUP(K173,DAY!$A$2:$E$196,2,0),0)</f>
        <v>0</v>
      </c>
      <c r="L99" s="29">
        <f>IFERROR(VLOOKUP(L173,DAY!$A$2:$E$196,2,0),0)</f>
        <v>0</v>
      </c>
      <c r="M99" s="29">
        <f>IFERROR(VLOOKUP(M173,DAY!$A$2:$E$196,2,0),0)</f>
        <v>0</v>
      </c>
      <c r="N99" s="29">
        <f>IFERROR(VLOOKUP(N173,DAY!$A$2:$E$196,2,0),0)</f>
        <v>0</v>
      </c>
      <c r="O99" s="29">
        <f>IFERROR(VLOOKUP(O173,DAY!$A$2:$E$196,2,0),0)</f>
        <v>0</v>
      </c>
      <c r="P99" s="29">
        <f>IFERROR(VLOOKUP(P173,DAY!$A$2:$E$196,2,0),0)</f>
        <v>0</v>
      </c>
      <c r="Q99" s="29">
        <f>IFERROR(VLOOKUP(Q173,DAY!$A$2:$E$196,2,0),0)</f>
        <v>0</v>
      </c>
      <c r="R99" s="29">
        <f>IFERROR(VLOOKUP(R173,DAY!$A$2:$E$196,2,0),0)</f>
        <v>0</v>
      </c>
      <c r="S99" s="29">
        <f>IFERROR(VLOOKUP(S173,DAY!$A$2:$E$196,2,0),0)</f>
        <v>0</v>
      </c>
      <c r="T99" s="29">
        <f>IFERROR(VLOOKUP(T173,DAY!$A$2:$E$196,2,0),0)</f>
        <v>0</v>
      </c>
      <c r="U99" s="29">
        <f>IFERROR(VLOOKUP(U173,DAY!$A$2:$E$196,2,0),0)</f>
        <v>0</v>
      </c>
      <c r="V99" s="29">
        <f>IFERROR(VLOOKUP(V173,DAY!$A$2:$E$196,2,0),0)</f>
        <v>0</v>
      </c>
      <c r="W99" s="29">
        <f>IFERROR(VLOOKUP(W173,DAY!$A$2:$E$196,2,0),0)</f>
        <v>0</v>
      </c>
      <c r="X99" s="29">
        <f>IFERROR(VLOOKUP(X173,DAY!$A$2:$E$196,2,0),0)</f>
        <v>0</v>
      </c>
      <c r="Y99" s="29">
        <f>IFERROR(VLOOKUP(Y173,DAY!$A$2:$E$196,2,0),0)</f>
        <v>0</v>
      </c>
      <c r="Z99" s="29">
        <f>IFERROR(VLOOKUP(Z173,DAY!$A$2:$E$196,2,0),0)</f>
        <v>0</v>
      </c>
      <c r="AA99" s="29">
        <f>IFERROR(VLOOKUP(AA173,DAY!$A$2:$E$196,2,0),0)</f>
        <v>0</v>
      </c>
      <c r="AB99" s="29">
        <f>IFERROR(VLOOKUP(AB173,DAY!$A$2:$E$196,2,0),0)</f>
        <v>0</v>
      </c>
      <c r="AC99" s="29">
        <f>IFERROR(VLOOKUP(AC173,DAY!$A$2:$E$196,2,0),0)</f>
        <v>0</v>
      </c>
      <c r="AD99" s="29">
        <f>IFERROR(VLOOKUP(AD173,DAY!$A$2:$E$196,2,0),0)</f>
        <v>0</v>
      </c>
      <c r="AE99" s="320" t="s">
        <v>11</v>
      </c>
      <c r="AF99" s="321" t="s">
        <v>12</v>
      </c>
      <c r="AG99" s="260" t="s">
        <v>84</v>
      </c>
      <c r="AH99" s="271" t="s">
        <v>11</v>
      </c>
      <c r="AI99" s="273" t="s">
        <v>13</v>
      </c>
      <c r="AJ99" s="260" t="s">
        <v>84</v>
      </c>
      <c r="AK99" s="37"/>
      <c r="AM99" s="30"/>
      <c r="AN99" s="30"/>
      <c r="AQ99" s="41">
        <f>IFERROR(VLOOKUP(AQ173,DAY!$A$2:$E$196,7,0),0)</f>
        <v>0</v>
      </c>
    </row>
    <row r="100" spans="1:43" ht="27.75" customHeight="1" outlineLevel="1" x14ac:dyDescent="0.45">
      <c r="A100" s="272"/>
      <c r="B100" s="32" t="s">
        <v>1</v>
      </c>
      <c r="C100" s="32">
        <f>IFERROR(VLOOKUP(C173,DAY!$A$2:$E$548,3,0),0)</f>
        <v>0</v>
      </c>
      <c r="D100" s="32">
        <f>IFERROR(VLOOKUP(D173,DAY!$A$2:$E$196,3,0),0)</f>
        <v>0</v>
      </c>
      <c r="E100" s="32">
        <f>IFERROR(VLOOKUP(E173,DAY!$A$2:$E$196,3,0),0)</f>
        <v>0</v>
      </c>
      <c r="F100" s="32">
        <f>IFERROR(VLOOKUP(F173,DAY!$A$2:$E$196,3,0),0)</f>
        <v>0</v>
      </c>
      <c r="G100" s="32">
        <f>IFERROR(VLOOKUP(G173,DAY!$A$2:$E$196,3,0),0)</f>
        <v>0</v>
      </c>
      <c r="H100" s="32">
        <f>IFERROR(VLOOKUP(H173,DAY!$A$2:$E$196,3,0),0)</f>
        <v>0</v>
      </c>
      <c r="I100" s="32">
        <f>IFERROR(VLOOKUP(I173,DAY!$A$2:$E$196,3,0),0)</f>
        <v>0</v>
      </c>
      <c r="J100" s="32">
        <f>IFERROR(VLOOKUP(J173,DAY!$A$2:$E$196,3,0),0)</f>
        <v>0</v>
      </c>
      <c r="K100" s="32">
        <f>IFERROR(VLOOKUP(K173,DAY!$A$2:$E$196,3,0),0)</f>
        <v>0</v>
      </c>
      <c r="L100" s="32">
        <f>IFERROR(VLOOKUP(L173,DAY!$A$2:$E$196,3,0),0)</f>
        <v>0</v>
      </c>
      <c r="M100" s="32">
        <f>IFERROR(VLOOKUP(M173,DAY!$A$2:$E$196,3,0),0)</f>
        <v>0</v>
      </c>
      <c r="N100" s="32">
        <f>IFERROR(VLOOKUP(N173,DAY!$A$2:$E$196,3,0),0)</f>
        <v>0</v>
      </c>
      <c r="O100" s="32">
        <f>IFERROR(VLOOKUP(O173,DAY!$A$2:$E$196,3,0),0)</f>
        <v>0</v>
      </c>
      <c r="P100" s="32">
        <f>IFERROR(VLOOKUP(P173,DAY!$A$2:$E$196,3,0),0)</f>
        <v>0</v>
      </c>
      <c r="Q100" s="32">
        <f>IFERROR(VLOOKUP(Q173,DAY!$A$2:$E$196,3,0),0)</f>
        <v>0</v>
      </c>
      <c r="R100" s="32">
        <f>IFERROR(VLOOKUP(R173,DAY!$A$2:$E$196,3,0),0)</f>
        <v>0</v>
      </c>
      <c r="S100" s="32">
        <f>IFERROR(VLOOKUP(S173,DAY!$A$2:$E$196,3,0),0)</f>
        <v>0</v>
      </c>
      <c r="T100" s="32">
        <f>IFERROR(VLOOKUP(T173,DAY!$A$2:$E$196,3,0),0)</f>
        <v>0</v>
      </c>
      <c r="U100" s="32">
        <f>IFERROR(VLOOKUP(U173,DAY!$A$2:$E$196,3,0),0)</f>
        <v>0</v>
      </c>
      <c r="V100" s="32">
        <f>IFERROR(VLOOKUP(V173,DAY!$A$2:$E$196,3,0),0)</f>
        <v>0</v>
      </c>
      <c r="W100" s="32">
        <f>IFERROR(VLOOKUP(W173,DAY!$A$2:$E$196,3,0),0)</f>
        <v>0</v>
      </c>
      <c r="X100" s="32">
        <f>IFERROR(VLOOKUP(X173,DAY!$A$2:$E$196,3,0),0)</f>
        <v>0</v>
      </c>
      <c r="Y100" s="32">
        <f>IFERROR(VLOOKUP(Y173,DAY!$A$2:$E$196,3,0),0)</f>
        <v>0</v>
      </c>
      <c r="Z100" s="32">
        <f>IFERROR(VLOOKUP(Z173,DAY!$A$2:$E$196,3,0),0)</f>
        <v>0</v>
      </c>
      <c r="AA100" s="32">
        <f>IFERROR(VLOOKUP(AA173,DAY!$A$2:$E$196,3,0),0)</f>
        <v>0</v>
      </c>
      <c r="AB100" s="32">
        <f>IFERROR(VLOOKUP(AB173,DAY!$A$2:$E$196,3,0),0)</f>
        <v>0</v>
      </c>
      <c r="AC100" s="32">
        <f>IFERROR(VLOOKUP(AC173,DAY!$A$2:$E$196,3,0),0)</f>
        <v>0</v>
      </c>
      <c r="AD100" s="33">
        <f>IFERROR(VLOOKUP(AD173,DAY!$A$2:$E$196,3,0),0)</f>
        <v>0</v>
      </c>
      <c r="AE100" s="272"/>
      <c r="AF100" s="322"/>
      <c r="AG100" s="260"/>
      <c r="AH100" s="272"/>
      <c r="AI100" s="274"/>
      <c r="AJ100" s="260"/>
      <c r="AM100" s="30"/>
      <c r="AN100" s="30"/>
      <c r="AQ100" s="31">
        <f>IFERROR(VLOOKUP(AQ179,DAY!$A$2:$E$196,2,0),0)</f>
        <v>0</v>
      </c>
    </row>
    <row r="101" spans="1:43" ht="27.75" customHeight="1" outlineLevel="1" x14ac:dyDescent="0.45">
      <c r="A101" s="272"/>
      <c r="B101" s="35" t="s">
        <v>2</v>
      </c>
      <c r="C101" s="35">
        <f>IFERROR(VLOOKUP(C173,DAY!$A$2:$E$548,4,0),0)</f>
        <v>0</v>
      </c>
      <c r="D101" s="35">
        <f>IFERROR(VLOOKUP(D173,DAY!$A$2:$E$548,4,0),0)</f>
        <v>0</v>
      </c>
      <c r="E101" s="35">
        <f>IFERROR(VLOOKUP(E173,DAY!$A$2:$E$548,4,0),0)</f>
        <v>0</v>
      </c>
      <c r="F101" s="35">
        <f>IFERROR(VLOOKUP(F173,DAY!$A$2:$E$548,4,0),0)</f>
        <v>0</v>
      </c>
      <c r="G101" s="35">
        <f>IFERROR(VLOOKUP(G173,DAY!$A$2:$E$548,4,0),0)</f>
        <v>0</v>
      </c>
      <c r="H101" s="35">
        <f>IFERROR(VLOOKUP(H173,DAY!$A$2:$E$548,4,0),0)</f>
        <v>0</v>
      </c>
      <c r="I101" s="35">
        <f>IFERROR(VLOOKUP(I173,DAY!$A$2:$E$548,4,0),0)</f>
        <v>0</v>
      </c>
      <c r="J101" s="35">
        <f>IFERROR(VLOOKUP(J173,DAY!$A$2:$E$548,4,0),0)</f>
        <v>0</v>
      </c>
      <c r="K101" s="35">
        <f>IFERROR(VLOOKUP(K173,DAY!$A$2:$E$548,4,0),0)</f>
        <v>0</v>
      </c>
      <c r="L101" s="35">
        <f>IFERROR(VLOOKUP(L173,DAY!$A$2:$E$548,4,0),0)</f>
        <v>0</v>
      </c>
      <c r="M101" s="35">
        <f>IFERROR(VLOOKUP(M173,DAY!$A$2:$E$548,4,0),0)</f>
        <v>0</v>
      </c>
      <c r="N101" s="35">
        <f>IFERROR(VLOOKUP(N173,DAY!$A$2:$E$548,4,0),0)</f>
        <v>0</v>
      </c>
      <c r="O101" s="35">
        <f>IFERROR(VLOOKUP(O173,DAY!$A$2:$E$548,4,0),0)</f>
        <v>0</v>
      </c>
      <c r="P101" s="35">
        <f>IFERROR(VLOOKUP(P173,DAY!$A$2:$E$548,4,0),0)</f>
        <v>0</v>
      </c>
      <c r="Q101" s="35">
        <f>IFERROR(VLOOKUP(Q173,DAY!$A$2:$E$548,4,0),0)</f>
        <v>0</v>
      </c>
      <c r="R101" s="35">
        <f>IFERROR(VLOOKUP(R173,DAY!$A$2:$E$548,4,0),0)</f>
        <v>0</v>
      </c>
      <c r="S101" s="35">
        <f>IFERROR(VLOOKUP(S173,DAY!$A$2:$E$548,4,0),0)</f>
        <v>0</v>
      </c>
      <c r="T101" s="35">
        <f>IFERROR(VLOOKUP(T173,DAY!$A$2:$E$548,4,0),0)</f>
        <v>0</v>
      </c>
      <c r="U101" s="35">
        <f>IFERROR(VLOOKUP(U173,DAY!$A$2:$E$548,4,0),0)</f>
        <v>0</v>
      </c>
      <c r="V101" s="35">
        <f>IFERROR(VLOOKUP(V173,DAY!$A$2:$E$548,4,0),0)</f>
        <v>0</v>
      </c>
      <c r="W101" s="35">
        <f>IFERROR(VLOOKUP(W173,DAY!$A$2:$E$548,4,0),0)</f>
        <v>0</v>
      </c>
      <c r="X101" s="35">
        <f>IFERROR(VLOOKUP(X173,DAY!$A$2:$E$548,4,0),0)</f>
        <v>0</v>
      </c>
      <c r="Y101" s="35">
        <f>IFERROR(VLOOKUP(Y173,DAY!$A$2:$E$548,4,0),0)</f>
        <v>0</v>
      </c>
      <c r="Z101" s="35">
        <f>IFERROR(VLOOKUP(Z173,DAY!$A$2:$E$548,4,0),0)</f>
        <v>0</v>
      </c>
      <c r="AA101" s="35">
        <f>IFERROR(VLOOKUP(AA173,DAY!$A$2:$E$548,4,0),0)</f>
        <v>0</v>
      </c>
      <c r="AB101" s="35">
        <f>IFERROR(VLOOKUP(AB173,DAY!$A$2:$E$548,4,0),0)</f>
        <v>0</v>
      </c>
      <c r="AC101" s="35">
        <f>IFERROR(VLOOKUP(AC173,DAY!$A$2:$E$548,4,0),0)</f>
        <v>0</v>
      </c>
      <c r="AD101" s="35">
        <f>IFERROR(VLOOKUP(AD173,DAY!$A$2:$E$548,4,0),0)</f>
        <v>0</v>
      </c>
      <c r="AE101" s="272"/>
      <c r="AF101" s="322"/>
      <c r="AG101" s="260"/>
      <c r="AH101" s="272"/>
      <c r="AI101" s="274"/>
      <c r="AJ101" s="260"/>
      <c r="AM101" s="30"/>
      <c r="AN101" s="30"/>
      <c r="AQ101" s="34">
        <f>IFERROR(VLOOKUP(AQ179,DAY!$A$2:$E$196,3,0),0)</f>
        <v>0</v>
      </c>
    </row>
    <row r="102" spans="1:43" ht="89.25" customHeight="1" outlineLevel="1" x14ac:dyDescent="0.45">
      <c r="A102" s="272"/>
      <c r="B102" s="36" t="s">
        <v>3</v>
      </c>
      <c r="C102" s="36">
        <f>IFERROR(VLOOKUP(C173,DAY!$A$2:$E$548,5,0),0)</f>
        <v>0</v>
      </c>
      <c r="D102" s="36">
        <f>IFERROR(VLOOKUP(D173,DAY!$A$2:$E$548,5,0),0)</f>
        <v>0</v>
      </c>
      <c r="E102" s="36">
        <f>IFERROR(VLOOKUP(E173,DAY!$A$2:$E$548,5,0),0)</f>
        <v>0</v>
      </c>
      <c r="F102" s="36">
        <f>IFERROR(VLOOKUP(F173,DAY!$A$2:$E$548,5,0),0)</f>
        <v>0</v>
      </c>
      <c r="G102" s="36">
        <f>IFERROR(VLOOKUP(G173,DAY!$A$2:$E$548,5,0),0)</f>
        <v>0</v>
      </c>
      <c r="H102" s="36">
        <f>IFERROR(VLOOKUP(H173,DAY!$A$2:$E$548,5,0),0)</f>
        <v>0</v>
      </c>
      <c r="I102" s="36">
        <f>IFERROR(VLOOKUP(I173,DAY!$A$2:$E$548,5,0),0)</f>
        <v>0</v>
      </c>
      <c r="J102" s="36">
        <f>IFERROR(VLOOKUP(J173,DAY!$A$2:$E$548,5,0),0)</f>
        <v>0</v>
      </c>
      <c r="K102" s="36">
        <f>IFERROR(VLOOKUP(K173,DAY!$A$2:$E$548,5,0),0)</f>
        <v>0</v>
      </c>
      <c r="L102" s="36">
        <f>IFERROR(VLOOKUP(L173,DAY!$A$2:$E$548,5,0),0)</f>
        <v>0</v>
      </c>
      <c r="M102" s="36">
        <f>IFERROR(VLOOKUP(M173,DAY!$A$2:$E$548,5,0),0)</f>
        <v>0</v>
      </c>
      <c r="N102" s="36">
        <f>IFERROR(VLOOKUP(N173,DAY!$A$2:$E$548,5,0),0)</f>
        <v>0</v>
      </c>
      <c r="O102" s="36">
        <f>IFERROR(VLOOKUP(O173,DAY!$A$2:$E$548,5,0),0)</f>
        <v>0</v>
      </c>
      <c r="P102" s="36">
        <f>IFERROR(VLOOKUP(P173,DAY!$A$2:$E$548,5,0),0)</f>
        <v>0</v>
      </c>
      <c r="Q102" s="36">
        <f>IFERROR(VLOOKUP(Q173,DAY!$A$2:$E$548,5,0),0)</f>
        <v>0</v>
      </c>
      <c r="R102" s="36">
        <f>IFERROR(VLOOKUP(R173,DAY!$A$2:$E$548,5,0),0)</f>
        <v>0</v>
      </c>
      <c r="S102" s="36">
        <f>IFERROR(VLOOKUP(S173,DAY!$A$2:$E$548,5,0),0)</f>
        <v>0</v>
      </c>
      <c r="T102" s="36">
        <f>IFERROR(VLOOKUP(T173,DAY!$A$2:$E$548,5,0),0)</f>
        <v>0</v>
      </c>
      <c r="U102" s="36">
        <f>IFERROR(VLOOKUP(U173,DAY!$A$2:$E$548,5,0),0)</f>
        <v>0</v>
      </c>
      <c r="V102" s="36">
        <f>IFERROR(VLOOKUP(V173,DAY!$A$2:$E$548,5,0),0)</f>
        <v>0</v>
      </c>
      <c r="W102" s="36">
        <f>IFERROR(VLOOKUP(W173,DAY!$A$2:$E$548,5,0),0)</f>
        <v>0</v>
      </c>
      <c r="X102" s="36">
        <f>IFERROR(VLOOKUP(X173,DAY!$A$2:$E$548,5,0),0)</f>
        <v>0</v>
      </c>
      <c r="Y102" s="36">
        <f>IFERROR(VLOOKUP(Y173,DAY!$A$2:$E$548,5,0),0)</f>
        <v>0</v>
      </c>
      <c r="Z102" s="36">
        <f>IFERROR(VLOOKUP(Z173,DAY!$A$2:$E$548,5,0),0)</f>
        <v>0</v>
      </c>
      <c r="AA102" s="36">
        <f>IFERROR(VLOOKUP(AA173,DAY!$A$2:$E$548,5,0),0)</f>
        <v>0</v>
      </c>
      <c r="AB102" s="36">
        <f>IFERROR(VLOOKUP(AB173,DAY!$A$2:$E$548,5,0),0)</f>
        <v>0</v>
      </c>
      <c r="AC102" s="36">
        <f>IFERROR(VLOOKUP(AC173,DAY!$A$2:$E$548,5,0),0)</f>
        <v>0</v>
      </c>
      <c r="AD102" s="36">
        <f>IFERROR(VLOOKUP(AD173,DAY!$A$2:$E$548,5,0),0)</f>
        <v>0</v>
      </c>
      <c r="AE102" s="272"/>
      <c r="AF102" s="322"/>
      <c r="AG102" s="261"/>
      <c r="AH102" s="272"/>
      <c r="AI102" s="274"/>
      <c r="AJ102" s="261"/>
      <c r="AM102" s="38"/>
      <c r="AN102" s="38"/>
      <c r="AQ102" s="34">
        <f>IFERROR(VLOOKUP(AQ179,DAY!$A$2:$E$196,4,0),0)</f>
        <v>0</v>
      </c>
    </row>
    <row r="103" spans="1:43" ht="27.75" customHeight="1" outlineLevel="1" x14ac:dyDescent="0.45">
      <c r="A103" s="272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262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262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IFERROR(VLOOKUP(AQ179,DAY!$A$2:$E$196,5,0),0)</f>
        <v>0</v>
      </c>
    </row>
    <row r="104" spans="1:43" ht="27.75" customHeight="1" outlineLevel="1" thickBot="1" x14ac:dyDescent="0.5">
      <c r="A104" s="319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316">
        <f>IFERROR(AM104,0)</f>
        <v>0</v>
      </c>
      <c r="AF104" s="317"/>
      <c r="AG104" s="263"/>
      <c r="AH104" s="316">
        <f>IFERROR(AN104,0)</f>
        <v>0</v>
      </c>
      <c r="AI104" s="318"/>
      <c r="AJ104" s="263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IFERROR(VLOOKUP(AQ179,DAY!$A$2:$E$196,6,0),0)</f>
        <v>0</v>
      </c>
    </row>
    <row r="105" spans="1:43" ht="27.75" customHeight="1" outlineLevel="1" thickBot="1" x14ac:dyDescent="0.5">
      <c r="A105" s="271" t="s">
        <v>77</v>
      </c>
      <c r="B105" s="29" t="s">
        <v>0</v>
      </c>
      <c r="C105" s="29">
        <f>IFERROR(VLOOKUP(C174,DAY!$A$2:$E$548,2,0),0)</f>
        <v>0</v>
      </c>
      <c r="D105" s="29">
        <f>IFERROR(VLOOKUP(D174,DAY!$A$2:$E$548,2,0),0)</f>
        <v>0</v>
      </c>
      <c r="E105" s="29">
        <f>IFERROR(VLOOKUP(E174,DAY!$A$2:$E$548,2,0),0)</f>
        <v>0</v>
      </c>
      <c r="F105" s="29">
        <f>IFERROR(VLOOKUP(F174,DAY!$A$2:$E$548,2,0),0)</f>
        <v>0</v>
      </c>
      <c r="G105" s="29">
        <f>IFERROR(VLOOKUP(G174,DAY!$A$2:$E$548,2,0),0)</f>
        <v>0</v>
      </c>
      <c r="H105" s="29">
        <f>IFERROR(VLOOKUP(H174,DAY!$A$2:$E$548,2,0),0)</f>
        <v>0</v>
      </c>
      <c r="I105" s="29">
        <f>IFERROR(VLOOKUP(I174,DAY!$A$2:$E$548,2,0),0)</f>
        <v>0</v>
      </c>
      <c r="J105" s="29">
        <f>IFERROR(VLOOKUP(J174,DAY!$A$2:$E$548,2,0),0)</f>
        <v>0</v>
      </c>
      <c r="K105" s="29">
        <f>IFERROR(VLOOKUP(K174,DAY!$A$2:$E$548,2,0),0)</f>
        <v>0</v>
      </c>
      <c r="L105" s="29">
        <f>IFERROR(VLOOKUP(L174,DAY!$A$2:$E$548,2,0),0)</f>
        <v>0</v>
      </c>
      <c r="M105" s="29">
        <f>IFERROR(VLOOKUP(M174,DAY!$A$2:$E$548,2,0),0)</f>
        <v>0</v>
      </c>
      <c r="N105" s="29">
        <f>IFERROR(VLOOKUP(N174,DAY!$A$2:$E$548,2,0),0)</f>
        <v>0</v>
      </c>
      <c r="O105" s="29">
        <f>IFERROR(VLOOKUP(O174,DAY!$A$2:$E$548,2,0),0)</f>
        <v>0</v>
      </c>
      <c r="P105" s="29">
        <f>IFERROR(VLOOKUP(P174,DAY!$A$2:$E$548,2,0),0)</f>
        <v>0</v>
      </c>
      <c r="Q105" s="29">
        <f>IFERROR(VLOOKUP(Q174,DAY!$A$2:$E$548,2,0),0)</f>
        <v>0</v>
      </c>
      <c r="R105" s="29">
        <f>IFERROR(VLOOKUP(R174,DAY!$A$2:$E$548,2,0),0)</f>
        <v>0</v>
      </c>
      <c r="S105" s="29">
        <f>IFERROR(VLOOKUP(S174,DAY!$A$2:$E$548,2,0),0)</f>
        <v>0</v>
      </c>
      <c r="T105" s="29">
        <f>IFERROR(VLOOKUP(T174,DAY!$A$2:$E$548,2,0),0)</f>
        <v>0</v>
      </c>
      <c r="U105" s="29">
        <f>IFERROR(VLOOKUP(U174,DAY!$A$2:$E$548,2,0),0)</f>
        <v>0</v>
      </c>
      <c r="V105" s="29">
        <f>IFERROR(VLOOKUP(V174,DAY!$A$2:$E$548,2,0),0)</f>
        <v>0</v>
      </c>
      <c r="W105" s="29">
        <f>IFERROR(VLOOKUP(W174,DAY!$A$2:$E$548,2,0),0)</f>
        <v>0</v>
      </c>
      <c r="X105" s="29">
        <f>IFERROR(VLOOKUP(X174,DAY!$A$2:$E$548,2,0),0)</f>
        <v>0</v>
      </c>
      <c r="Y105" s="29">
        <f>IFERROR(VLOOKUP(Y174,DAY!$A$2:$E$548,2,0),0)</f>
        <v>0</v>
      </c>
      <c r="Z105" s="29">
        <f>IFERROR(VLOOKUP(Z174,DAY!$A$2:$E$548,2,0),0)</f>
        <v>0</v>
      </c>
      <c r="AA105" s="29">
        <f>IFERROR(VLOOKUP(AA174,DAY!$A$2:$E$548,2,0),0)</f>
        <v>0</v>
      </c>
      <c r="AB105" s="29">
        <f>IFERROR(VLOOKUP(AB174,DAY!$A$2:$E$548,2,0),0)</f>
        <v>0</v>
      </c>
      <c r="AC105" s="29">
        <f>IFERROR(VLOOKUP(AC174,DAY!$A$2:$E$548,2,0),0)</f>
        <v>0</v>
      </c>
      <c r="AD105" s="29">
        <f>IFERROR(VLOOKUP(AD174,DAY!$A$2:$E$548,2,0),0)</f>
        <v>0</v>
      </c>
      <c r="AE105" s="320" t="s">
        <v>11</v>
      </c>
      <c r="AF105" s="321" t="s">
        <v>12</v>
      </c>
      <c r="AG105" s="260" t="s">
        <v>84</v>
      </c>
      <c r="AH105" s="271" t="s">
        <v>11</v>
      </c>
      <c r="AI105" s="273" t="s">
        <v>13</v>
      </c>
      <c r="AJ105" s="260" t="s">
        <v>84</v>
      </c>
      <c r="AK105" s="37"/>
      <c r="AM105" s="30"/>
      <c r="AN105" s="30"/>
      <c r="AQ105" s="41">
        <f>IFERROR(VLOOKUP(AQ179,DAY!$A$2:$E$196,7,0),0)</f>
        <v>0</v>
      </c>
    </row>
    <row r="106" spans="1:43" ht="27.75" customHeight="1" outlineLevel="1" x14ac:dyDescent="0.45">
      <c r="A106" s="272"/>
      <c r="B106" s="32" t="s">
        <v>1</v>
      </c>
      <c r="C106" s="32">
        <f>IFERROR(VLOOKUP(C174,DAY!$A$2:$E$548,3,0),0)</f>
        <v>0</v>
      </c>
      <c r="D106" s="32">
        <f>IFERROR(VLOOKUP(D174,DAY!$A$2:$E$548,3,0),0)</f>
        <v>0</v>
      </c>
      <c r="E106" s="32">
        <f>IFERROR(VLOOKUP(E174,DAY!$A$2:$E$548,3,0),0)</f>
        <v>0</v>
      </c>
      <c r="F106" s="32">
        <f>IFERROR(VLOOKUP(F174,DAY!$A$2:$E$548,3,0),0)</f>
        <v>0</v>
      </c>
      <c r="G106" s="32">
        <f>IFERROR(VLOOKUP(G174,DAY!$A$2:$E$548,3,0),0)</f>
        <v>0</v>
      </c>
      <c r="H106" s="32">
        <f>IFERROR(VLOOKUP(H174,DAY!$A$2:$E$548,3,0),0)</f>
        <v>0</v>
      </c>
      <c r="I106" s="32">
        <f>IFERROR(VLOOKUP(I174,DAY!$A$2:$E$548,3,0),0)</f>
        <v>0</v>
      </c>
      <c r="J106" s="32">
        <f>IFERROR(VLOOKUP(J174,DAY!$A$2:$E$548,3,0),0)</f>
        <v>0</v>
      </c>
      <c r="K106" s="32">
        <f>IFERROR(VLOOKUP(K174,DAY!$A$2:$E$548,3,0),0)</f>
        <v>0</v>
      </c>
      <c r="L106" s="32">
        <f>IFERROR(VLOOKUP(L174,DAY!$A$2:$E$548,3,0),0)</f>
        <v>0</v>
      </c>
      <c r="M106" s="32">
        <f>IFERROR(VLOOKUP(M174,DAY!$A$2:$E$548,3,0),0)</f>
        <v>0</v>
      </c>
      <c r="N106" s="32">
        <f>IFERROR(VLOOKUP(N174,DAY!$A$2:$E$548,3,0),0)</f>
        <v>0</v>
      </c>
      <c r="O106" s="32">
        <f>IFERROR(VLOOKUP(O174,DAY!$A$2:$E$548,3,0),0)</f>
        <v>0</v>
      </c>
      <c r="P106" s="32">
        <f>IFERROR(VLOOKUP(P174,DAY!$A$2:$E$548,3,0),0)</f>
        <v>0</v>
      </c>
      <c r="Q106" s="32">
        <f>IFERROR(VLOOKUP(Q174,DAY!$A$2:$E$548,3,0),0)</f>
        <v>0</v>
      </c>
      <c r="R106" s="32">
        <f>IFERROR(VLOOKUP(R174,DAY!$A$2:$E$548,3,0),0)</f>
        <v>0</v>
      </c>
      <c r="S106" s="32">
        <f>IFERROR(VLOOKUP(S174,DAY!$A$2:$E$548,3,0),0)</f>
        <v>0</v>
      </c>
      <c r="T106" s="32">
        <f>IFERROR(VLOOKUP(T174,DAY!$A$2:$E$548,3,0),0)</f>
        <v>0</v>
      </c>
      <c r="U106" s="32">
        <f>IFERROR(VLOOKUP(U174,DAY!$A$2:$E$548,3,0),0)</f>
        <v>0</v>
      </c>
      <c r="V106" s="32">
        <f>IFERROR(VLOOKUP(V174,DAY!$A$2:$E$548,3,0),0)</f>
        <v>0</v>
      </c>
      <c r="W106" s="32">
        <f>IFERROR(VLOOKUP(W174,DAY!$A$2:$E$548,3,0),0)</f>
        <v>0</v>
      </c>
      <c r="X106" s="32">
        <f>IFERROR(VLOOKUP(X174,DAY!$A$2:$E$548,3,0),0)</f>
        <v>0</v>
      </c>
      <c r="Y106" s="32">
        <f>IFERROR(VLOOKUP(Y174,DAY!$A$2:$E$548,3,0),0)</f>
        <v>0</v>
      </c>
      <c r="Z106" s="32">
        <f>IFERROR(VLOOKUP(Z174,DAY!$A$2:$E$548,3,0),0)</f>
        <v>0</v>
      </c>
      <c r="AA106" s="32">
        <f>IFERROR(VLOOKUP(AA174,DAY!$A$2:$E$548,3,0),0)</f>
        <v>0</v>
      </c>
      <c r="AB106" s="32">
        <f>IFERROR(VLOOKUP(AB174,DAY!$A$2:$E$548,3,0),0)</f>
        <v>0</v>
      </c>
      <c r="AC106" s="32">
        <f>IFERROR(VLOOKUP(AC174,DAY!$A$2:$E$548,3,0),0)</f>
        <v>0</v>
      </c>
      <c r="AD106" s="33">
        <f>IFERROR(VLOOKUP(AD174,DAY!$A$2:$E$548,3,0),0)</f>
        <v>0</v>
      </c>
      <c r="AE106" s="272"/>
      <c r="AF106" s="322"/>
      <c r="AG106" s="260"/>
      <c r="AH106" s="272"/>
      <c r="AI106" s="274"/>
      <c r="AJ106" s="260"/>
      <c r="AM106" s="30"/>
      <c r="AN106" s="30"/>
      <c r="AQ106" s="31">
        <f>IFERROR(VLOOKUP(AQ185,DAY!$A$2:$E$196,2,0),0)</f>
        <v>0</v>
      </c>
    </row>
    <row r="107" spans="1:43" ht="27.75" customHeight="1" outlineLevel="1" x14ac:dyDescent="0.45">
      <c r="A107" s="272"/>
      <c r="B107" s="35" t="s">
        <v>2</v>
      </c>
      <c r="C107" s="35">
        <f>IFERROR(VLOOKUP(C174,DAY!$A$2:$E$548,4,0),0)</f>
        <v>0</v>
      </c>
      <c r="D107" s="35">
        <f>IFERROR(VLOOKUP(D174,DAY!$A$2:$E$548,4,0),0)</f>
        <v>0</v>
      </c>
      <c r="E107" s="35">
        <f>IFERROR(VLOOKUP(E174,DAY!$A$2:$E$548,4,0),0)</f>
        <v>0</v>
      </c>
      <c r="F107" s="35">
        <f>IFERROR(VLOOKUP(F174,DAY!$A$2:$E$548,4,0),0)</f>
        <v>0</v>
      </c>
      <c r="G107" s="35">
        <f>IFERROR(VLOOKUP(G174,DAY!$A$2:$E$548,4,0),0)</f>
        <v>0</v>
      </c>
      <c r="H107" s="35">
        <f>IFERROR(VLOOKUP(H174,DAY!$A$2:$E$548,4,0),0)</f>
        <v>0</v>
      </c>
      <c r="I107" s="35">
        <f>IFERROR(VLOOKUP(I174,DAY!$A$2:$E$548,4,0),0)</f>
        <v>0</v>
      </c>
      <c r="J107" s="35">
        <f>IFERROR(VLOOKUP(J174,DAY!$A$2:$E$548,4,0),0)</f>
        <v>0</v>
      </c>
      <c r="K107" s="35">
        <f>IFERROR(VLOOKUP(K174,DAY!$A$2:$E$548,4,0),0)</f>
        <v>0</v>
      </c>
      <c r="L107" s="35">
        <f>IFERROR(VLOOKUP(L174,DAY!$A$2:$E$548,4,0),0)</f>
        <v>0</v>
      </c>
      <c r="M107" s="35">
        <f>IFERROR(VLOOKUP(M174,DAY!$A$2:$E$548,4,0),0)</f>
        <v>0</v>
      </c>
      <c r="N107" s="35">
        <f>IFERROR(VLOOKUP(N174,DAY!$A$2:$E$548,4,0),0)</f>
        <v>0</v>
      </c>
      <c r="O107" s="35">
        <f>IFERROR(VLOOKUP(O174,DAY!$A$2:$E$548,4,0),0)</f>
        <v>0</v>
      </c>
      <c r="P107" s="35">
        <f>IFERROR(VLOOKUP(P174,DAY!$A$2:$E$548,4,0),0)</f>
        <v>0</v>
      </c>
      <c r="Q107" s="35">
        <f>IFERROR(VLOOKUP(Q174,DAY!$A$2:$E$548,4,0),0)</f>
        <v>0</v>
      </c>
      <c r="R107" s="35">
        <f>IFERROR(VLOOKUP(R174,DAY!$A$2:$E$548,4,0),0)</f>
        <v>0</v>
      </c>
      <c r="S107" s="35">
        <f>IFERROR(VLOOKUP(S174,DAY!$A$2:$E$548,4,0),0)</f>
        <v>0</v>
      </c>
      <c r="T107" s="35">
        <f>IFERROR(VLOOKUP(T174,DAY!$A$2:$E$548,4,0),0)</f>
        <v>0</v>
      </c>
      <c r="U107" s="35">
        <f>IFERROR(VLOOKUP(U174,DAY!$A$2:$E$548,4,0),0)</f>
        <v>0</v>
      </c>
      <c r="V107" s="35">
        <f>IFERROR(VLOOKUP(V174,DAY!$A$2:$E$548,4,0),0)</f>
        <v>0</v>
      </c>
      <c r="W107" s="35">
        <f>IFERROR(VLOOKUP(W174,DAY!$A$2:$E$548,4,0),0)</f>
        <v>0</v>
      </c>
      <c r="X107" s="35">
        <f>IFERROR(VLOOKUP(X174,DAY!$A$2:$E$548,4,0),0)</f>
        <v>0</v>
      </c>
      <c r="Y107" s="35">
        <f>IFERROR(VLOOKUP(Y174,DAY!$A$2:$E$548,4,0),0)</f>
        <v>0</v>
      </c>
      <c r="Z107" s="35">
        <f>IFERROR(VLOOKUP(Z174,DAY!$A$2:$E$548,4,0),0)</f>
        <v>0</v>
      </c>
      <c r="AA107" s="35">
        <f>IFERROR(VLOOKUP(AA174,DAY!$A$2:$E$548,4,0),0)</f>
        <v>0</v>
      </c>
      <c r="AB107" s="35">
        <f>IFERROR(VLOOKUP(AB174,DAY!$A$2:$E$548,4,0),0)</f>
        <v>0</v>
      </c>
      <c r="AC107" s="35">
        <f>IFERROR(VLOOKUP(AC174,DAY!$A$2:$E$548,4,0),0)</f>
        <v>0</v>
      </c>
      <c r="AD107" s="35">
        <f>IFERROR(VLOOKUP(AD174,DAY!$A$2:$E$548,4,0),0)</f>
        <v>0</v>
      </c>
      <c r="AE107" s="272"/>
      <c r="AF107" s="322"/>
      <c r="AG107" s="260"/>
      <c r="AH107" s="272"/>
      <c r="AI107" s="274"/>
      <c r="AJ107" s="260"/>
      <c r="AM107" s="30"/>
      <c r="AN107" s="30"/>
      <c r="AQ107" s="34">
        <f>IFERROR(VLOOKUP(AQ185,DAY!$A$2:$E$196,3,0),0)</f>
        <v>0</v>
      </c>
    </row>
    <row r="108" spans="1:43" ht="89.25" customHeight="1" outlineLevel="1" x14ac:dyDescent="0.45">
      <c r="A108" s="272"/>
      <c r="B108" s="36" t="s">
        <v>3</v>
      </c>
      <c r="C108" s="36">
        <f>IFERROR(VLOOKUP(C174,DAY!$A$2:$E$548,5,0),0)</f>
        <v>0</v>
      </c>
      <c r="D108" s="36">
        <f>IFERROR(VLOOKUP(D174,DAY!$A$2:$E$548,5,0),0)</f>
        <v>0</v>
      </c>
      <c r="E108" s="36">
        <f>IFERROR(VLOOKUP(E174,DAY!$A$2:$E$548,5,0),0)</f>
        <v>0</v>
      </c>
      <c r="F108" s="36">
        <f>IFERROR(VLOOKUP(F174,DAY!$A$2:$E$548,5,0),0)</f>
        <v>0</v>
      </c>
      <c r="G108" s="36">
        <f>IFERROR(VLOOKUP(G174,DAY!$A$2:$E$548,5,0),0)</f>
        <v>0</v>
      </c>
      <c r="H108" s="36">
        <f>IFERROR(VLOOKUP(H174,DAY!$A$2:$E$548,5,0),0)</f>
        <v>0</v>
      </c>
      <c r="I108" s="36">
        <f>IFERROR(VLOOKUP(I174,DAY!$A$2:$E$548,5,0),0)</f>
        <v>0</v>
      </c>
      <c r="J108" s="36">
        <f>IFERROR(VLOOKUP(J174,DAY!$A$2:$E$548,5,0),0)</f>
        <v>0</v>
      </c>
      <c r="K108" s="36">
        <f>IFERROR(VLOOKUP(K174,DAY!$A$2:$E$548,5,0),0)</f>
        <v>0</v>
      </c>
      <c r="L108" s="36">
        <f>IFERROR(VLOOKUP(L174,DAY!$A$2:$E$548,5,0),0)</f>
        <v>0</v>
      </c>
      <c r="M108" s="36">
        <f>IFERROR(VLOOKUP(M174,DAY!$A$2:$E$548,5,0),0)</f>
        <v>0</v>
      </c>
      <c r="N108" s="36">
        <f>IFERROR(VLOOKUP(N174,DAY!$A$2:$E$548,5,0),0)</f>
        <v>0</v>
      </c>
      <c r="O108" s="36">
        <f>IFERROR(VLOOKUP(O174,DAY!$A$2:$E$548,5,0),0)</f>
        <v>0</v>
      </c>
      <c r="P108" s="36">
        <f>IFERROR(VLOOKUP(P174,DAY!$A$2:$E$548,5,0),0)</f>
        <v>0</v>
      </c>
      <c r="Q108" s="36">
        <f>IFERROR(VLOOKUP(Q174,DAY!$A$2:$E$548,5,0),0)</f>
        <v>0</v>
      </c>
      <c r="R108" s="36">
        <f>IFERROR(VLOOKUP(R174,DAY!$A$2:$E$548,5,0),0)</f>
        <v>0</v>
      </c>
      <c r="S108" s="36">
        <f>IFERROR(VLOOKUP(S174,DAY!$A$2:$E$548,5,0),0)</f>
        <v>0</v>
      </c>
      <c r="T108" s="36">
        <f>IFERROR(VLOOKUP(T174,DAY!$A$2:$E$548,5,0),0)</f>
        <v>0</v>
      </c>
      <c r="U108" s="36">
        <f>IFERROR(VLOOKUP(U174,DAY!$A$2:$E$548,5,0),0)</f>
        <v>0</v>
      </c>
      <c r="V108" s="36">
        <f>IFERROR(VLOOKUP(V174,DAY!$A$2:$E$548,5,0),0)</f>
        <v>0</v>
      </c>
      <c r="W108" s="36">
        <f>IFERROR(VLOOKUP(W174,DAY!$A$2:$E$548,5,0),0)</f>
        <v>0</v>
      </c>
      <c r="X108" s="36">
        <f>IFERROR(VLOOKUP(X174,DAY!$A$2:$E$548,5,0),0)</f>
        <v>0</v>
      </c>
      <c r="Y108" s="36">
        <f>IFERROR(VLOOKUP(Y174,DAY!$A$2:$E$548,5,0),0)</f>
        <v>0</v>
      </c>
      <c r="Z108" s="36">
        <f>IFERROR(VLOOKUP(Z174,DAY!$A$2:$E$548,5,0),0)</f>
        <v>0</v>
      </c>
      <c r="AA108" s="36">
        <f>IFERROR(VLOOKUP(AA174,DAY!$A$2:$E$548,5,0),0)</f>
        <v>0</v>
      </c>
      <c r="AB108" s="36">
        <f>IFERROR(VLOOKUP(AB174,DAY!$A$2:$E$548,5,0),0)</f>
        <v>0</v>
      </c>
      <c r="AC108" s="36">
        <f>IFERROR(VLOOKUP(AC174,DAY!$A$2:$E$548,5,0),0)</f>
        <v>0</v>
      </c>
      <c r="AD108" s="36">
        <f>IFERROR(VLOOKUP(AD174,DAY!$A$2:$E$548,5,0),0)</f>
        <v>0</v>
      </c>
      <c r="AE108" s="272"/>
      <c r="AF108" s="322"/>
      <c r="AG108" s="261"/>
      <c r="AH108" s="272"/>
      <c r="AI108" s="274"/>
      <c r="AJ108" s="261"/>
      <c r="AM108" s="38"/>
      <c r="AN108" s="38"/>
      <c r="AQ108" s="34">
        <f>IFERROR(VLOOKUP(AQ185,DAY!$A$2:$E$196,4,0),0)</f>
        <v>0</v>
      </c>
    </row>
    <row r="109" spans="1:43" ht="27.75" customHeight="1" outlineLevel="1" x14ac:dyDescent="0.45">
      <c r="A109" s="272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262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262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IFERROR(VLOOKUP(AQ185,DAY!$A$2:$E$196,5,0),0)</f>
        <v>0</v>
      </c>
    </row>
    <row r="110" spans="1:43" ht="27.75" customHeight="1" outlineLevel="1" thickBot="1" x14ac:dyDescent="0.5">
      <c r="A110" s="319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316">
        <f>IFERROR(AM110,0)</f>
        <v>0</v>
      </c>
      <c r="AF110" s="317"/>
      <c r="AG110" s="263"/>
      <c r="AH110" s="316">
        <f>IFERROR(AN110,0)</f>
        <v>0</v>
      </c>
      <c r="AI110" s="318"/>
      <c r="AJ110" s="263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IFERROR(VLOOKUP(AQ185,DAY!$A$2:$E$196,6,0),0)</f>
        <v>0</v>
      </c>
    </row>
    <row r="111" spans="1:43" ht="27.75" customHeight="1" outlineLevel="1" thickBot="1" x14ac:dyDescent="0.5">
      <c r="A111" s="271" t="s">
        <v>78</v>
      </c>
      <c r="B111" s="29" t="s">
        <v>0</v>
      </c>
      <c r="C111" s="29">
        <f>IFERROR(VLOOKUP(C175,DAY!$A$2:$E$548,2,0),0)</f>
        <v>0</v>
      </c>
      <c r="D111" s="29">
        <f>IFERROR(VLOOKUP(D175,DAY!$A$2:$E$548,2,0),0)</f>
        <v>0</v>
      </c>
      <c r="E111" s="29">
        <f>IFERROR(VLOOKUP(E175,DAY!$A$2:$E$548,2,0),0)</f>
        <v>0</v>
      </c>
      <c r="F111" s="29">
        <f>IFERROR(VLOOKUP(F175,DAY!$A$2:$E$548,2,0),0)</f>
        <v>0</v>
      </c>
      <c r="G111" s="29">
        <f>IFERROR(VLOOKUP(G175,DAY!$A$2:$E$548,2,0),0)</f>
        <v>0</v>
      </c>
      <c r="H111" s="29">
        <f>IFERROR(VLOOKUP(H175,DAY!$A$2:$E$548,2,0),0)</f>
        <v>0</v>
      </c>
      <c r="I111" s="29">
        <f>IFERROR(VLOOKUP(I175,DAY!$A$2:$E$548,2,0),0)</f>
        <v>0</v>
      </c>
      <c r="J111" s="29">
        <f>IFERROR(VLOOKUP(J175,DAY!$A$2:$E$548,2,0),0)</f>
        <v>0</v>
      </c>
      <c r="K111" s="29">
        <f>IFERROR(VLOOKUP(K175,DAY!$A$2:$E$548,2,0),0)</f>
        <v>0</v>
      </c>
      <c r="L111" s="29">
        <f>IFERROR(VLOOKUP(L175,DAY!$A$2:$E$548,2,0),0)</f>
        <v>0</v>
      </c>
      <c r="M111" s="29">
        <f>IFERROR(VLOOKUP(M175,DAY!$A$2:$E$548,2,0),0)</f>
        <v>0</v>
      </c>
      <c r="N111" s="29">
        <f>IFERROR(VLOOKUP(N175,DAY!$A$2:$E$548,2,0),0)</f>
        <v>0</v>
      </c>
      <c r="O111" s="29">
        <f>IFERROR(VLOOKUP(O175,DAY!$A$2:$E$548,2,0),0)</f>
        <v>0</v>
      </c>
      <c r="P111" s="29">
        <f>IFERROR(VLOOKUP(P175,DAY!$A$2:$E$548,2,0),0)</f>
        <v>0</v>
      </c>
      <c r="Q111" s="29">
        <f>IFERROR(VLOOKUP(Q175,DAY!$A$2:$E$548,2,0),0)</f>
        <v>0</v>
      </c>
      <c r="R111" s="29">
        <f>IFERROR(VLOOKUP(R175,DAY!$A$2:$E$548,2,0),0)</f>
        <v>0</v>
      </c>
      <c r="S111" s="29">
        <f>IFERROR(VLOOKUP(S175,DAY!$A$2:$E$548,2,0),0)</f>
        <v>0</v>
      </c>
      <c r="T111" s="29">
        <f>IFERROR(VLOOKUP(T175,DAY!$A$2:$E$548,2,0),0)</f>
        <v>0</v>
      </c>
      <c r="U111" s="29">
        <f>IFERROR(VLOOKUP(U175,DAY!$A$2:$E$548,2,0),0)</f>
        <v>0</v>
      </c>
      <c r="V111" s="29">
        <f>IFERROR(VLOOKUP(V175,DAY!$A$2:$E$548,2,0),0)</f>
        <v>0</v>
      </c>
      <c r="W111" s="29">
        <f>IFERROR(VLOOKUP(W175,DAY!$A$2:$E$548,2,0),0)</f>
        <v>0</v>
      </c>
      <c r="X111" s="29">
        <f>IFERROR(VLOOKUP(X175,DAY!$A$2:$E$548,2,0),0)</f>
        <v>0</v>
      </c>
      <c r="Y111" s="29">
        <f>IFERROR(VLOOKUP(Y175,DAY!$A$2:$E$548,2,0),0)</f>
        <v>0</v>
      </c>
      <c r="Z111" s="29">
        <f>IFERROR(VLOOKUP(Z175,DAY!$A$2:$E$548,2,0),0)</f>
        <v>0</v>
      </c>
      <c r="AA111" s="29">
        <f>IFERROR(VLOOKUP(AA175,DAY!$A$2:$E$548,2,0),0)</f>
        <v>0</v>
      </c>
      <c r="AB111" s="29">
        <f>IFERROR(VLOOKUP(AB175,DAY!$A$2:$E$548,2,0),0)</f>
        <v>0</v>
      </c>
      <c r="AC111" s="29">
        <f>IFERROR(VLOOKUP(AC175,DAY!$A$2:$E$548,2,0),0)</f>
        <v>0</v>
      </c>
      <c r="AD111" s="29">
        <f>IFERROR(VLOOKUP(AD175,DAY!$A$2:$E$548,2,0),0)</f>
        <v>0</v>
      </c>
      <c r="AE111" s="320" t="s">
        <v>11</v>
      </c>
      <c r="AF111" s="321" t="s">
        <v>12</v>
      </c>
      <c r="AG111" s="260" t="s">
        <v>84</v>
      </c>
      <c r="AH111" s="271" t="s">
        <v>11</v>
      </c>
      <c r="AI111" s="273" t="s">
        <v>13</v>
      </c>
      <c r="AJ111" s="260" t="s">
        <v>84</v>
      </c>
      <c r="AK111" s="37"/>
      <c r="AM111" s="30"/>
      <c r="AN111" s="30"/>
      <c r="AQ111" s="41">
        <f>IFERROR(VLOOKUP(AQ185,DAY!$A$2:$E$196,7,0),0)</f>
        <v>0</v>
      </c>
    </row>
    <row r="112" spans="1:43" ht="27.75" customHeight="1" outlineLevel="1" x14ac:dyDescent="0.45">
      <c r="A112" s="272"/>
      <c r="B112" s="32" t="s">
        <v>1</v>
      </c>
      <c r="C112" s="32">
        <f>IFERROR(VLOOKUP(C175,DAY!$A$2:$E$548,3,0),0)</f>
        <v>0</v>
      </c>
      <c r="D112" s="32">
        <f>IFERROR(VLOOKUP(D175,DAY!$A$2:$E$548,3,0),0)</f>
        <v>0</v>
      </c>
      <c r="E112" s="32">
        <f>IFERROR(VLOOKUP(E175,DAY!$A$2:$E$548,3,0),0)</f>
        <v>0</v>
      </c>
      <c r="F112" s="32">
        <f>IFERROR(VLOOKUP(F175,DAY!$A$2:$E$548,3,0),0)</f>
        <v>0</v>
      </c>
      <c r="G112" s="32">
        <f>IFERROR(VLOOKUP(G175,DAY!$A$2:$E$548,3,0),0)</f>
        <v>0</v>
      </c>
      <c r="H112" s="32">
        <f>IFERROR(VLOOKUP(H175,DAY!$A$2:$E$548,3,0),0)</f>
        <v>0</v>
      </c>
      <c r="I112" s="32">
        <f>IFERROR(VLOOKUP(I175,DAY!$A$2:$E$548,3,0),0)</f>
        <v>0</v>
      </c>
      <c r="J112" s="32">
        <f>IFERROR(VLOOKUP(J175,DAY!$A$2:$E$548,3,0),0)</f>
        <v>0</v>
      </c>
      <c r="K112" s="32">
        <f>IFERROR(VLOOKUP(K175,DAY!$A$2:$E$548,3,0),0)</f>
        <v>0</v>
      </c>
      <c r="L112" s="32">
        <f>IFERROR(VLOOKUP(L175,DAY!$A$2:$E$548,3,0),0)</f>
        <v>0</v>
      </c>
      <c r="M112" s="32">
        <f>IFERROR(VLOOKUP(M175,DAY!$A$2:$E$548,3,0),0)</f>
        <v>0</v>
      </c>
      <c r="N112" s="32">
        <f>IFERROR(VLOOKUP(N175,DAY!$A$2:$E$548,3,0),0)</f>
        <v>0</v>
      </c>
      <c r="O112" s="32">
        <f>IFERROR(VLOOKUP(O175,DAY!$A$2:$E$548,3,0),0)</f>
        <v>0</v>
      </c>
      <c r="P112" s="32">
        <f>IFERROR(VLOOKUP(P175,DAY!$A$2:$E$548,3,0),0)</f>
        <v>0</v>
      </c>
      <c r="Q112" s="32">
        <f>IFERROR(VLOOKUP(Q175,DAY!$A$2:$E$548,3,0),0)</f>
        <v>0</v>
      </c>
      <c r="R112" s="32">
        <f>IFERROR(VLOOKUP(R175,DAY!$A$2:$E$548,3,0),0)</f>
        <v>0</v>
      </c>
      <c r="S112" s="32">
        <f>IFERROR(VLOOKUP(S175,DAY!$A$2:$E$548,3,0),0)</f>
        <v>0</v>
      </c>
      <c r="T112" s="32">
        <f>IFERROR(VLOOKUP(T175,DAY!$A$2:$E$548,3,0),0)</f>
        <v>0</v>
      </c>
      <c r="U112" s="32">
        <f>IFERROR(VLOOKUP(U175,DAY!$A$2:$E$548,3,0),0)</f>
        <v>0</v>
      </c>
      <c r="V112" s="32">
        <f>IFERROR(VLOOKUP(V175,DAY!$A$2:$E$548,3,0),0)</f>
        <v>0</v>
      </c>
      <c r="W112" s="32">
        <f>IFERROR(VLOOKUP(W175,DAY!$A$2:$E$548,3,0),0)</f>
        <v>0</v>
      </c>
      <c r="X112" s="32">
        <f>IFERROR(VLOOKUP(X175,DAY!$A$2:$E$548,3,0),0)</f>
        <v>0</v>
      </c>
      <c r="Y112" s="32">
        <f>IFERROR(VLOOKUP(Y175,DAY!$A$2:$E$548,3,0),0)</f>
        <v>0</v>
      </c>
      <c r="Z112" s="32">
        <f>IFERROR(VLOOKUP(Z175,DAY!$A$2:$E$548,3,0),0)</f>
        <v>0</v>
      </c>
      <c r="AA112" s="32">
        <f>IFERROR(VLOOKUP(AA175,DAY!$A$2:$E$548,3,0),0)</f>
        <v>0</v>
      </c>
      <c r="AB112" s="32">
        <f>IFERROR(VLOOKUP(AB175,DAY!$A$2:$E$548,3,0),0)</f>
        <v>0</v>
      </c>
      <c r="AC112" s="32">
        <f>IFERROR(VLOOKUP(AC175,DAY!$A$2:$E$548,3,0),0)</f>
        <v>0</v>
      </c>
      <c r="AD112" s="33">
        <f>IFERROR(VLOOKUP(AD175,DAY!$A$2:$E$548,3,0),0)</f>
        <v>0</v>
      </c>
      <c r="AE112" s="272"/>
      <c r="AF112" s="322"/>
      <c r="AG112" s="260"/>
      <c r="AH112" s="272"/>
      <c r="AI112" s="274"/>
      <c r="AJ112" s="260"/>
      <c r="AM112" s="30"/>
      <c r="AN112" s="30"/>
      <c r="AQ112" s="31">
        <f>IFERROR(VLOOKUP(AQ191,DAY!$A$2:$E$196,2,0),0)</f>
        <v>0</v>
      </c>
    </row>
    <row r="113" spans="1:43" ht="27.75" customHeight="1" outlineLevel="1" x14ac:dyDescent="0.45">
      <c r="A113" s="272"/>
      <c r="B113" s="35" t="s">
        <v>2</v>
      </c>
      <c r="C113" s="35">
        <f>IFERROR(VLOOKUP(C175,DAY!$A$2:$E$548,4,0),0)</f>
        <v>0</v>
      </c>
      <c r="D113" s="35">
        <f>IFERROR(VLOOKUP(D175,DAY!$A$2:$E$548,4,0),0)</f>
        <v>0</v>
      </c>
      <c r="E113" s="35">
        <f>IFERROR(VLOOKUP(E175,DAY!$A$2:$E$548,4,0),0)</f>
        <v>0</v>
      </c>
      <c r="F113" s="35">
        <f>IFERROR(VLOOKUP(F175,DAY!$A$2:$E$548,4,0),0)</f>
        <v>0</v>
      </c>
      <c r="G113" s="35">
        <f>IFERROR(VLOOKUP(G175,DAY!$A$2:$E$548,4,0),0)</f>
        <v>0</v>
      </c>
      <c r="H113" s="35">
        <f>IFERROR(VLOOKUP(H175,DAY!$A$2:$E$548,4,0),0)</f>
        <v>0</v>
      </c>
      <c r="I113" s="35">
        <f>IFERROR(VLOOKUP(I175,DAY!$A$2:$E$548,4,0),0)</f>
        <v>0</v>
      </c>
      <c r="J113" s="35">
        <f>IFERROR(VLOOKUP(J175,DAY!$A$2:$E$548,4,0),0)</f>
        <v>0</v>
      </c>
      <c r="K113" s="35">
        <f>IFERROR(VLOOKUP(K175,DAY!$A$2:$E$548,4,0),0)</f>
        <v>0</v>
      </c>
      <c r="L113" s="35">
        <f>IFERROR(VLOOKUP(L175,DAY!$A$2:$E$548,4,0),0)</f>
        <v>0</v>
      </c>
      <c r="M113" s="35">
        <f>IFERROR(VLOOKUP(M175,DAY!$A$2:$E$548,4,0),0)</f>
        <v>0</v>
      </c>
      <c r="N113" s="35">
        <f>IFERROR(VLOOKUP(N175,DAY!$A$2:$E$548,4,0),0)</f>
        <v>0</v>
      </c>
      <c r="O113" s="35">
        <f>IFERROR(VLOOKUP(O175,DAY!$A$2:$E$548,4,0),0)</f>
        <v>0</v>
      </c>
      <c r="P113" s="35">
        <f>IFERROR(VLOOKUP(P175,DAY!$A$2:$E$548,4,0),0)</f>
        <v>0</v>
      </c>
      <c r="Q113" s="35">
        <f>IFERROR(VLOOKUP(Q175,DAY!$A$2:$E$548,4,0),0)</f>
        <v>0</v>
      </c>
      <c r="R113" s="35">
        <f>IFERROR(VLOOKUP(R175,DAY!$A$2:$E$548,4,0),0)</f>
        <v>0</v>
      </c>
      <c r="S113" s="35">
        <f>IFERROR(VLOOKUP(S175,DAY!$A$2:$E$548,4,0),0)</f>
        <v>0</v>
      </c>
      <c r="T113" s="35">
        <f>IFERROR(VLOOKUP(T175,DAY!$A$2:$E$548,4,0),0)</f>
        <v>0</v>
      </c>
      <c r="U113" s="35">
        <f>IFERROR(VLOOKUP(U175,DAY!$A$2:$E$548,4,0),0)</f>
        <v>0</v>
      </c>
      <c r="V113" s="35">
        <f>IFERROR(VLOOKUP(V175,DAY!$A$2:$E$548,4,0),0)</f>
        <v>0</v>
      </c>
      <c r="W113" s="35">
        <f>IFERROR(VLOOKUP(W175,DAY!$A$2:$E$548,4,0),0)</f>
        <v>0</v>
      </c>
      <c r="X113" s="35">
        <f>IFERROR(VLOOKUP(X175,DAY!$A$2:$E$548,4,0),0)</f>
        <v>0</v>
      </c>
      <c r="Y113" s="35">
        <f>IFERROR(VLOOKUP(Y175,DAY!$A$2:$E$548,4,0),0)</f>
        <v>0</v>
      </c>
      <c r="Z113" s="35">
        <f>IFERROR(VLOOKUP(Z175,DAY!$A$2:$E$548,4,0),0)</f>
        <v>0</v>
      </c>
      <c r="AA113" s="35">
        <f>IFERROR(VLOOKUP(AA175,DAY!$A$2:$E$548,4,0),0)</f>
        <v>0</v>
      </c>
      <c r="AB113" s="35">
        <f>IFERROR(VLOOKUP(AB175,DAY!$A$2:$E$548,4,0),0)</f>
        <v>0</v>
      </c>
      <c r="AC113" s="35">
        <f>IFERROR(VLOOKUP(AC175,DAY!$A$2:$E$548,4,0),0)</f>
        <v>0</v>
      </c>
      <c r="AD113" s="35">
        <f>IFERROR(VLOOKUP(AD175,DAY!$A$2:$E$548,4,0),0)</f>
        <v>0</v>
      </c>
      <c r="AE113" s="272"/>
      <c r="AF113" s="322"/>
      <c r="AG113" s="260"/>
      <c r="AH113" s="272"/>
      <c r="AI113" s="274"/>
      <c r="AJ113" s="260"/>
      <c r="AM113" s="30"/>
      <c r="AN113" s="30"/>
      <c r="AQ113" s="34">
        <f>IFERROR(VLOOKUP(AQ191,DAY!$A$2:$E$196,3,0),0)</f>
        <v>0</v>
      </c>
    </row>
    <row r="114" spans="1:43" ht="89.25" customHeight="1" x14ac:dyDescent="0.45">
      <c r="A114" s="272"/>
      <c r="B114" s="36" t="s">
        <v>3</v>
      </c>
      <c r="C114" s="36">
        <f>IFERROR(VLOOKUP(C175,DAY!$A$2:$E$548,5,0),0)</f>
        <v>0</v>
      </c>
      <c r="D114" s="36">
        <f>IFERROR(VLOOKUP(D175,DAY!$A$2:$E$548,5,0),0)</f>
        <v>0</v>
      </c>
      <c r="E114" s="36">
        <f>IFERROR(VLOOKUP(E175,DAY!$A$2:$E$548,5,0),0)</f>
        <v>0</v>
      </c>
      <c r="F114" s="36">
        <f>IFERROR(VLOOKUP(F175,DAY!$A$2:$E$548,5,0),0)</f>
        <v>0</v>
      </c>
      <c r="G114" s="36">
        <f>IFERROR(VLOOKUP(G175,DAY!$A$2:$E$548,5,0),0)</f>
        <v>0</v>
      </c>
      <c r="H114" s="36">
        <f>IFERROR(VLOOKUP(H175,DAY!$A$2:$E$548,5,0),0)</f>
        <v>0</v>
      </c>
      <c r="I114" s="36">
        <f>IFERROR(VLOOKUP(I175,DAY!$A$2:$E$548,5,0),0)</f>
        <v>0</v>
      </c>
      <c r="J114" s="36">
        <f>IFERROR(VLOOKUP(J175,DAY!$A$2:$E$548,5,0),0)</f>
        <v>0</v>
      </c>
      <c r="K114" s="36">
        <f>IFERROR(VLOOKUP(K175,DAY!$A$2:$E$548,5,0),0)</f>
        <v>0</v>
      </c>
      <c r="L114" s="36">
        <f>IFERROR(VLOOKUP(L175,DAY!$A$2:$E$548,5,0),0)</f>
        <v>0</v>
      </c>
      <c r="M114" s="36">
        <f>IFERROR(VLOOKUP(M175,DAY!$A$2:$E$548,5,0),0)</f>
        <v>0</v>
      </c>
      <c r="N114" s="36">
        <f>IFERROR(VLOOKUP(N175,DAY!$A$2:$E$548,5,0),0)</f>
        <v>0</v>
      </c>
      <c r="O114" s="36">
        <f>IFERROR(VLOOKUP(O175,DAY!$A$2:$E$548,5,0),0)</f>
        <v>0</v>
      </c>
      <c r="P114" s="36">
        <f>IFERROR(VLOOKUP(P175,DAY!$A$2:$E$548,5,0),0)</f>
        <v>0</v>
      </c>
      <c r="Q114" s="36">
        <f>IFERROR(VLOOKUP(Q175,DAY!$A$2:$E$548,5,0),0)</f>
        <v>0</v>
      </c>
      <c r="R114" s="36">
        <f>IFERROR(VLOOKUP(R175,DAY!$A$2:$E$548,5,0),0)</f>
        <v>0</v>
      </c>
      <c r="S114" s="36">
        <f>IFERROR(VLOOKUP(S175,DAY!$A$2:$E$548,5,0),0)</f>
        <v>0</v>
      </c>
      <c r="T114" s="36">
        <f>IFERROR(VLOOKUP(T175,DAY!$A$2:$E$548,5,0),0)</f>
        <v>0</v>
      </c>
      <c r="U114" s="36">
        <f>IFERROR(VLOOKUP(U175,DAY!$A$2:$E$548,5,0),0)</f>
        <v>0</v>
      </c>
      <c r="V114" s="36">
        <f>IFERROR(VLOOKUP(V175,DAY!$A$2:$E$548,5,0),0)</f>
        <v>0</v>
      </c>
      <c r="W114" s="36">
        <f>IFERROR(VLOOKUP(W175,DAY!$A$2:$E$548,5,0),0)</f>
        <v>0</v>
      </c>
      <c r="X114" s="36">
        <f>IFERROR(VLOOKUP(X175,DAY!$A$2:$E$548,5,0),0)</f>
        <v>0</v>
      </c>
      <c r="Y114" s="36">
        <f>IFERROR(VLOOKUP(Y175,DAY!$A$2:$E$548,5,0),0)</f>
        <v>0</v>
      </c>
      <c r="Z114" s="36">
        <f>IFERROR(VLOOKUP(Z175,DAY!$A$2:$E$548,5,0),0)</f>
        <v>0</v>
      </c>
      <c r="AA114" s="36">
        <f>IFERROR(VLOOKUP(AA175,DAY!$A$2:$E$548,5,0),0)</f>
        <v>0</v>
      </c>
      <c r="AB114" s="36">
        <f>IFERROR(VLOOKUP(AB175,DAY!$A$2:$E$548,5,0),0)</f>
        <v>0</v>
      </c>
      <c r="AC114" s="36">
        <f>IFERROR(VLOOKUP(AC175,DAY!$A$2:$E$548,5,0),0)</f>
        <v>0</v>
      </c>
      <c r="AD114" s="36">
        <f>IFERROR(VLOOKUP(AD175,DAY!$A$2:$E$548,5,0),0)</f>
        <v>0</v>
      </c>
      <c r="AE114" s="272"/>
      <c r="AF114" s="322"/>
      <c r="AG114" s="261"/>
      <c r="AH114" s="272"/>
      <c r="AI114" s="274"/>
      <c r="AJ114" s="261"/>
      <c r="AM114" s="38"/>
      <c r="AN114" s="38"/>
      <c r="AQ114" s="34">
        <f>IFERROR(VLOOKUP(AQ191,DAY!$A$2:$E$196,4,0),0)</f>
        <v>0</v>
      </c>
    </row>
    <row r="115" spans="1:43" ht="27.75" customHeight="1" x14ac:dyDescent="0.45">
      <c r="A115" s="272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262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262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IFERROR(VLOOKUP(AQ191,DAY!$A$2:$E$196,5,0),0)</f>
        <v>0</v>
      </c>
    </row>
    <row r="116" spans="1:43" ht="27.75" customHeight="1" thickBot="1" x14ac:dyDescent="0.5">
      <c r="A116" s="319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316">
        <f>IFERROR(AM116,0)</f>
        <v>0</v>
      </c>
      <c r="AF116" s="317"/>
      <c r="AG116" s="263"/>
      <c r="AH116" s="316">
        <f>IFERROR(AN116,0)</f>
        <v>0</v>
      </c>
      <c r="AI116" s="318"/>
      <c r="AJ116" s="263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IFERROR(VLOOKUP(AQ191,DAY!$A$2:$E$196,6,0),0)</f>
        <v>0</v>
      </c>
    </row>
    <row r="117" spans="1:43" ht="27.75" customHeight="1" thickBot="1" x14ac:dyDescent="0.5">
      <c r="A117" s="271" t="s">
        <v>79</v>
      </c>
      <c r="B117" s="29" t="s">
        <v>0</v>
      </c>
      <c r="C117" s="29">
        <f>IFERROR(VLOOKUP(C176,DAY!$A$2:$E$548,2,0),0)</f>
        <v>0</v>
      </c>
      <c r="D117" s="29">
        <f>IFERROR(VLOOKUP(D176,DAY!$A$2:$E$548,2,0),0)</f>
        <v>0</v>
      </c>
      <c r="E117" s="29">
        <f>IFERROR(VLOOKUP(E176,DAY!$A$2:$E$548,2,0),0)</f>
        <v>0</v>
      </c>
      <c r="F117" s="29">
        <f>IFERROR(VLOOKUP(F176,DAY!$A$2:$E$548,2,0),0)</f>
        <v>0</v>
      </c>
      <c r="G117" s="29">
        <f>IFERROR(VLOOKUP(G176,DAY!$A$2:$E$548,2,0),0)</f>
        <v>0</v>
      </c>
      <c r="H117" s="29">
        <f>IFERROR(VLOOKUP(H176,DAY!$A$2:$E$548,2,0),0)</f>
        <v>0</v>
      </c>
      <c r="I117" s="29">
        <f>IFERROR(VLOOKUP(I176,DAY!$A$2:$E$548,2,0),0)</f>
        <v>0</v>
      </c>
      <c r="J117" s="29">
        <f>IFERROR(VLOOKUP(J176,DAY!$A$2:$E$548,2,0),0)</f>
        <v>0</v>
      </c>
      <c r="K117" s="29">
        <f>IFERROR(VLOOKUP(K176,DAY!$A$2:$E$548,2,0),0)</f>
        <v>0</v>
      </c>
      <c r="L117" s="29">
        <f>IFERROR(VLOOKUP(L176,DAY!$A$2:$E$548,2,0),0)</f>
        <v>0</v>
      </c>
      <c r="M117" s="29">
        <f>IFERROR(VLOOKUP(M176,DAY!$A$2:$E$548,2,0),0)</f>
        <v>0</v>
      </c>
      <c r="N117" s="29">
        <f>IFERROR(VLOOKUP(N176,DAY!$A$2:$E$548,2,0),0)</f>
        <v>0</v>
      </c>
      <c r="O117" s="29">
        <f>IFERROR(VLOOKUP(O176,DAY!$A$2:$E$548,2,0),0)</f>
        <v>0</v>
      </c>
      <c r="P117" s="29">
        <f>IFERROR(VLOOKUP(P176,DAY!$A$2:$E$548,2,0),0)</f>
        <v>0</v>
      </c>
      <c r="Q117" s="29">
        <f>IFERROR(VLOOKUP(Q176,DAY!$A$2:$E$548,2,0),0)</f>
        <v>0</v>
      </c>
      <c r="R117" s="29">
        <f>IFERROR(VLOOKUP(R176,DAY!$A$2:$E$548,2,0),0)</f>
        <v>0</v>
      </c>
      <c r="S117" s="29">
        <f>IFERROR(VLOOKUP(S176,DAY!$A$2:$E$548,2,0),0)</f>
        <v>0</v>
      </c>
      <c r="T117" s="29">
        <f>IFERROR(VLOOKUP(T176,DAY!$A$2:$E$548,2,0),0)</f>
        <v>0</v>
      </c>
      <c r="U117" s="29">
        <f>IFERROR(VLOOKUP(U176,DAY!$A$2:$E$548,2,0),0)</f>
        <v>0</v>
      </c>
      <c r="V117" s="29">
        <f>IFERROR(VLOOKUP(V176,DAY!$A$2:$E$548,2,0),0)</f>
        <v>0</v>
      </c>
      <c r="W117" s="29">
        <f>IFERROR(VLOOKUP(W176,DAY!$A$2:$E$548,2,0),0)</f>
        <v>0</v>
      </c>
      <c r="X117" s="29">
        <f>IFERROR(VLOOKUP(X176,DAY!$A$2:$E$548,2,0),0)</f>
        <v>0</v>
      </c>
      <c r="Y117" s="29">
        <f>IFERROR(VLOOKUP(Y176,DAY!$A$2:$E$548,2,0),0)</f>
        <v>0</v>
      </c>
      <c r="Z117" s="29">
        <f>IFERROR(VLOOKUP(Z176,DAY!$A$2:$E$548,2,0),0)</f>
        <v>0</v>
      </c>
      <c r="AA117" s="29">
        <f>IFERROR(VLOOKUP(AA176,DAY!$A$2:$E$548,2,0),0)</f>
        <v>0</v>
      </c>
      <c r="AB117" s="29">
        <f>IFERROR(VLOOKUP(AB176,DAY!$A$2:$E$548,2,0),0)</f>
        <v>0</v>
      </c>
      <c r="AC117" s="29">
        <f>IFERROR(VLOOKUP(AC176,DAY!$A$2:$E$548,2,0),0)</f>
        <v>0</v>
      </c>
      <c r="AD117" s="29">
        <f>IFERROR(VLOOKUP(AD176,DAY!$A$2:$E$548,2,0),0)</f>
        <v>0</v>
      </c>
      <c r="AE117" s="323" t="s">
        <v>11</v>
      </c>
      <c r="AF117" s="325" t="s">
        <v>12</v>
      </c>
      <c r="AG117" s="270" t="s">
        <v>84</v>
      </c>
      <c r="AH117" s="323" t="s">
        <v>11</v>
      </c>
      <c r="AI117" s="325" t="s">
        <v>13</v>
      </c>
      <c r="AJ117" s="270" t="s">
        <v>84</v>
      </c>
      <c r="AK117" s="37"/>
      <c r="AM117" s="30"/>
      <c r="AN117" s="30"/>
      <c r="AQ117" s="41">
        <f>IFERROR(VLOOKUP(AQ191,DAY!$A$2:$E$196,7,0),0)</f>
        <v>0</v>
      </c>
    </row>
    <row r="118" spans="1:43" ht="27.75" customHeight="1" x14ac:dyDescent="0.45">
      <c r="A118" s="272"/>
      <c r="B118" s="32" t="s">
        <v>1</v>
      </c>
      <c r="C118" s="32">
        <f>IFERROR(VLOOKUP(C176,DAY!$A$2:$E$548,3,0),0)</f>
        <v>0</v>
      </c>
      <c r="D118" s="32">
        <f>IFERROR(VLOOKUP(D176,DAY!$A$2:$E$548,3,0),0)</f>
        <v>0</v>
      </c>
      <c r="E118" s="32">
        <f>IFERROR(VLOOKUP(E176,DAY!$A$2:$E$548,3,0),0)</f>
        <v>0</v>
      </c>
      <c r="F118" s="32">
        <f>IFERROR(VLOOKUP(F176,DAY!$A$2:$E$548,3,0),0)</f>
        <v>0</v>
      </c>
      <c r="G118" s="32">
        <f>IFERROR(VLOOKUP(G176,DAY!$A$2:$E$548,3,0),0)</f>
        <v>0</v>
      </c>
      <c r="H118" s="32">
        <f>IFERROR(VLOOKUP(H176,DAY!$A$2:$E$548,3,0),0)</f>
        <v>0</v>
      </c>
      <c r="I118" s="32">
        <f>IFERROR(VLOOKUP(I176,DAY!$A$2:$E$548,3,0),0)</f>
        <v>0</v>
      </c>
      <c r="J118" s="32">
        <f>IFERROR(VLOOKUP(J176,DAY!$A$2:$E$548,3,0),0)</f>
        <v>0</v>
      </c>
      <c r="K118" s="32">
        <f>IFERROR(VLOOKUP(K176,DAY!$A$2:$E$548,3,0),0)</f>
        <v>0</v>
      </c>
      <c r="L118" s="32">
        <f>IFERROR(VLOOKUP(L176,DAY!$A$2:$E$548,3,0),0)</f>
        <v>0</v>
      </c>
      <c r="M118" s="32">
        <f>IFERROR(VLOOKUP(M176,DAY!$A$2:$E$548,3,0),0)</f>
        <v>0</v>
      </c>
      <c r="N118" s="32">
        <f>IFERROR(VLOOKUP(N176,DAY!$A$2:$E$548,3,0),0)</f>
        <v>0</v>
      </c>
      <c r="O118" s="32">
        <f>IFERROR(VLOOKUP(O176,DAY!$A$2:$E$548,3,0),0)</f>
        <v>0</v>
      </c>
      <c r="P118" s="32">
        <f>IFERROR(VLOOKUP(P176,DAY!$A$2:$E$548,3,0),0)</f>
        <v>0</v>
      </c>
      <c r="Q118" s="32">
        <f>IFERROR(VLOOKUP(Q176,DAY!$A$2:$E$548,3,0),0)</f>
        <v>0</v>
      </c>
      <c r="R118" s="32">
        <f>IFERROR(VLOOKUP(R176,DAY!$A$2:$E$548,3,0),0)</f>
        <v>0</v>
      </c>
      <c r="S118" s="32">
        <f>IFERROR(VLOOKUP(S176,DAY!$A$2:$E$548,3,0),0)</f>
        <v>0</v>
      </c>
      <c r="T118" s="32">
        <f>IFERROR(VLOOKUP(T176,DAY!$A$2:$E$548,3,0),0)</f>
        <v>0</v>
      </c>
      <c r="U118" s="32">
        <f>IFERROR(VLOOKUP(U176,DAY!$A$2:$E$548,3,0),0)</f>
        <v>0</v>
      </c>
      <c r="V118" s="32">
        <f>IFERROR(VLOOKUP(V176,DAY!$A$2:$E$548,3,0),0)</f>
        <v>0</v>
      </c>
      <c r="W118" s="32">
        <f>IFERROR(VLOOKUP(W176,DAY!$A$2:$E$548,3,0),0)</f>
        <v>0</v>
      </c>
      <c r="X118" s="32">
        <f>IFERROR(VLOOKUP(X176,DAY!$A$2:$E$548,3,0),0)</f>
        <v>0</v>
      </c>
      <c r="Y118" s="32">
        <f>IFERROR(VLOOKUP(Y176,DAY!$A$2:$E$548,3,0),0)</f>
        <v>0</v>
      </c>
      <c r="Z118" s="32">
        <f>IFERROR(VLOOKUP(Z176,DAY!$A$2:$E$548,3,0),0)</f>
        <v>0</v>
      </c>
      <c r="AA118" s="32">
        <f>IFERROR(VLOOKUP(AA176,DAY!$A$2:$E$548,3,0),0)</f>
        <v>0</v>
      </c>
      <c r="AB118" s="32">
        <f>IFERROR(VLOOKUP(AB176,DAY!$A$2:$E$548,3,0),0)</f>
        <v>0</v>
      </c>
      <c r="AC118" s="32">
        <f>IFERROR(VLOOKUP(AC176,DAY!$A$2:$E$548,3,0),0)</f>
        <v>0</v>
      </c>
      <c r="AD118" s="33">
        <f>IFERROR(VLOOKUP(AD176,DAY!$A$2:$E$548,3,0),0)</f>
        <v>0</v>
      </c>
      <c r="AE118" s="324"/>
      <c r="AF118" s="326"/>
      <c r="AG118" s="260"/>
      <c r="AH118" s="324"/>
      <c r="AI118" s="326"/>
      <c r="AJ118" s="260"/>
      <c r="AM118" s="30"/>
      <c r="AN118" s="30"/>
      <c r="AQ118" s="31">
        <f>IFERROR(VLOOKUP(AQ197,DAY!$A$2:$E$196,2,0),0)</f>
        <v>0</v>
      </c>
    </row>
    <row r="119" spans="1:43" ht="27.75" customHeight="1" x14ac:dyDescent="0.45">
      <c r="A119" s="272"/>
      <c r="B119" s="35" t="s">
        <v>2</v>
      </c>
      <c r="C119" s="35">
        <f>IFERROR(VLOOKUP(C176,DAY!$A$2:$E$548,4,0),0)</f>
        <v>0</v>
      </c>
      <c r="D119" s="35">
        <f>IFERROR(VLOOKUP(D176,DAY!$A$2:$E$548,4,0),0)</f>
        <v>0</v>
      </c>
      <c r="E119" s="35">
        <f>IFERROR(VLOOKUP(E176,DAY!$A$2:$E$548,4,0),0)</f>
        <v>0</v>
      </c>
      <c r="F119" s="35">
        <f>IFERROR(VLOOKUP(F176,DAY!$A$2:$E$548,4,0),0)</f>
        <v>0</v>
      </c>
      <c r="G119" s="35">
        <f>IFERROR(VLOOKUP(G176,DAY!$A$2:$E$548,4,0),0)</f>
        <v>0</v>
      </c>
      <c r="H119" s="35">
        <f>IFERROR(VLOOKUP(H176,DAY!$A$2:$E$548,4,0),0)</f>
        <v>0</v>
      </c>
      <c r="I119" s="35">
        <f>IFERROR(VLOOKUP(I176,DAY!$A$2:$E$548,4,0),0)</f>
        <v>0</v>
      </c>
      <c r="J119" s="35">
        <f>IFERROR(VLOOKUP(J176,DAY!$A$2:$E$548,4,0),0)</f>
        <v>0</v>
      </c>
      <c r="K119" s="35">
        <f>IFERROR(VLOOKUP(K176,DAY!$A$2:$E$548,4,0),0)</f>
        <v>0</v>
      </c>
      <c r="L119" s="35">
        <f>IFERROR(VLOOKUP(L176,DAY!$A$2:$E$548,4,0),0)</f>
        <v>0</v>
      </c>
      <c r="M119" s="35">
        <f>IFERROR(VLOOKUP(M176,DAY!$A$2:$E$548,4,0),0)</f>
        <v>0</v>
      </c>
      <c r="N119" s="35">
        <f>IFERROR(VLOOKUP(N176,DAY!$A$2:$E$548,4,0),0)</f>
        <v>0</v>
      </c>
      <c r="O119" s="35">
        <f>IFERROR(VLOOKUP(O176,DAY!$A$2:$E$548,4,0),0)</f>
        <v>0</v>
      </c>
      <c r="P119" s="35">
        <f>IFERROR(VLOOKUP(P176,DAY!$A$2:$E$548,4,0),0)</f>
        <v>0</v>
      </c>
      <c r="Q119" s="35">
        <f>IFERROR(VLOOKUP(Q176,DAY!$A$2:$E$548,4,0),0)</f>
        <v>0</v>
      </c>
      <c r="R119" s="35">
        <f>IFERROR(VLOOKUP(R176,DAY!$A$2:$E$548,4,0),0)</f>
        <v>0</v>
      </c>
      <c r="S119" s="35">
        <f>IFERROR(VLOOKUP(S176,DAY!$A$2:$E$548,4,0),0)</f>
        <v>0</v>
      </c>
      <c r="T119" s="35">
        <f>IFERROR(VLOOKUP(T176,DAY!$A$2:$E$548,4,0),0)</f>
        <v>0</v>
      </c>
      <c r="U119" s="35">
        <f>IFERROR(VLOOKUP(U176,DAY!$A$2:$E$548,4,0),0)</f>
        <v>0</v>
      </c>
      <c r="V119" s="35">
        <f>IFERROR(VLOOKUP(V176,DAY!$A$2:$E$548,4,0),0)</f>
        <v>0</v>
      </c>
      <c r="W119" s="35">
        <f>IFERROR(VLOOKUP(W176,DAY!$A$2:$E$548,4,0),0)</f>
        <v>0</v>
      </c>
      <c r="X119" s="35">
        <f>IFERROR(VLOOKUP(X176,DAY!$A$2:$E$548,4,0),0)</f>
        <v>0</v>
      </c>
      <c r="Y119" s="35">
        <f>IFERROR(VLOOKUP(Y176,DAY!$A$2:$E$548,4,0),0)</f>
        <v>0</v>
      </c>
      <c r="Z119" s="35">
        <f>IFERROR(VLOOKUP(Z176,DAY!$A$2:$E$548,4,0),0)</f>
        <v>0</v>
      </c>
      <c r="AA119" s="35">
        <f>IFERROR(VLOOKUP(AA176,DAY!$A$2:$E$548,4,0),0)</f>
        <v>0</v>
      </c>
      <c r="AB119" s="35">
        <f>IFERROR(VLOOKUP(AB176,DAY!$A$2:$E$548,4,0),0)</f>
        <v>0</v>
      </c>
      <c r="AC119" s="35">
        <f>IFERROR(VLOOKUP(AC176,DAY!$A$2:$E$548,4,0),0)</f>
        <v>0</v>
      </c>
      <c r="AD119" s="35">
        <f>IFERROR(VLOOKUP(AD176,DAY!$A$2:$E$548,4,0),0)</f>
        <v>0</v>
      </c>
      <c r="AE119" s="324"/>
      <c r="AF119" s="326"/>
      <c r="AG119" s="260"/>
      <c r="AH119" s="324"/>
      <c r="AI119" s="326"/>
      <c r="AJ119" s="260"/>
      <c r="AM119" s="30"/>
      <c r="AN119" s="30"/>
      <c r="AQ119" s="34">
        <f>IFERROR(VLOOKUP(AQ197,DAY!$A$2:$E$196,3,0),0)</f>
        <v>0</v>
      </c>
    </row>
    <row r="120" spans="1:43" ht="89.25" customHeight="1" x14ac:dyDescent="0.45">
      <c r="A120" s="272"/>
      <c r="B120" s="36" t="s">
        <v>3</v>
      </c>
      <c r="C120" s="36">
        <f>IFERROR(VLOOKUP(C176,DAY!$A$2:$E$548,5,0),0)</f>
        <v>0</v>
      </c>
      <c r="D120" s="36">
        <f>IFERROR(VLOOKUP(D176,DAY!$A$2:$E$548,5,0),0)</f>
        <v>0</v>
      </c>
      <c r="E120" s="36">
        <f>IFERROR(VLOOKUP(E176,DAY!$A$2:$E$548,5,0),0)</f>
        <v>0</v>
      </c>
      <c r="F120" s="36">
        <f>IFERROR(VLOOKUP(F176,DAY!$A$2:$E$548,5,0),0)</f>
        <v>0</v>
      </c>
      <c r="G120" s="36">
        <f>IFERROR(VLOOKUP(G176,DAY!$A$2:$E$548,5,0),0)</f>
        <v>0</v>
      </c>
      <c r="H120" s="36">
        <f>IFERROR(VLOOKUP(H176,DAY!$A$2:$E$548,5,0),0)</f>
        <v>0</v>
      </c>
      <c r="I120" s="36">
        <f>IFERROR(VLOOKUP(I176,DAY!$A$2:$E$548,5,0),0)</f>
        <v>0</v>
      </c>
      <c r="J120" s="36">
        <f>IFERROR(VLOOKUP(J176,DAY!$A$2:$E$548,5,0),0)</f>
        <v>0</v>
      </c>
      <c r="K120" s="36">
        <f>IFERROR(VLOOKUP(K176,DAY!$A$2:$E$548,5,0),0)</f>
        <v>0</v>
      </c>
      <c r="L120" s="36">
        <f>IFERROR(VLOOKUP(L176,DAY!$A$2:$E$548,5,0),0)</f>
        <v>0</v>
      </c>
      <c r="M120" s="36">
        <f>IFERROR(VLOOKUP(M176,DAY!$A$2:$E$548,5,0),0)</f>
        <v>0</v>
      </c>
      <c r="N120" s="36">
        <f>IFERROR(VLOOKUP(N176,DAY!$A$2:$E$548,5,0),0)</f>
        <v>0</v>
      </c>
      <c r="O120" s="36">
        <f>IFERROR(VLOOKUP(O176,DAY!$A$2:$E$548,5,0),0)</f>
        <v>0</v>
      </c>
      <c r="P120" s="36">
        <f>IFERROR(VLOOKUP(P176,DAY!$A$2:$E$548,5,0),0)</f>
        <v>0</v>
      </c>
      <c r="Q120" s="36">
        <f>IFERROR(VLOOKUP(Q176,DAY!$A$2:$E$548,5,0),0)</f>
        <v>0</v>
      </c>
      <c r="R120" s="36">
        <f>IFERROR(VLOOKUP(R176,DAY!$A$2:$E$548,5,0),0)</f>
        <v>0</v>
      </c>
      <c r="S120" s="36">
        <f>IFERROR(VLOOKUP(S176,DAY!$A$2:$E$548,5,0),0)</f>
        <v>0</v>
      </c>
      <c r="T120" s="36">
        <f>IFERROR(VLOOKUP(T176,DAY!$A$2:$E$548,5,0),0)</f>
        <v>0</v>
      </c>
      <c r="U120" s="36">
        <f>IFERROR(VLOOKUP(U176,DAY!$A$2:$E$548,5,0),0)</f>
        <v>0</v>
      </c>
      <c r="V120" s="36">
        <f>IFERROR(VLOOKUP(V176,DAY!$A$2:$E$548,5,0),0)</f>
        <v>0</v>
      </c>
      <c r="W120" s="36">
        <f>IFERROR(VLOOKUP(W176,DAY!$A$2:$E$548,5,0),0)</f>
        <v>0</v>
      </c>
      <c r="X120" s="36">
        <f>IFERROR(VLOOKUP(X176,DAY!$A$2:$E$548,5,0),0)</f>
        <v>0</v>
      </c>
      <c r="Y120" s="36">
        <f>IFERROR(VLOOKUP(Y176,DAY!$A$2:$E$548,5,0),0)</f>
        <v>0</v>
      </c>
      <c r="Z120" s="36">
        <f>IFERROR(VLOOKUP(Z176,DAY!$A$2:$E$548,5,0),0)</f>
        <v>0</v>
      </c>
      <c r="AA120" s="36">
        <f>IFERROR(VLOOKUP(AA176,DAY!$A$2:$E$548,5,0),0)</f>
        <v>0</v>
      </c>
      <c r="AB120" s="36">
        <f>IFERROR(VLOOKUP(AB176,DAY!$A$2:$E$548,5,0),0)</f>
        <v>0</v>
      </c>
      <c r="AC120" s="36">
        <f>IFERROR(VLOOKUP(AC176,DAY!$A$2:$E$548,5,0),0)</f>
        <v>0</v>
      </c>
      <c r="AD120" s="36">
        <f>IFERROR(VLOOKUP(AD176,DAY!$A$2:$E$548,5,0),0)</f>
        <v>0</v>
      </c>
      <c r="AE120" s="320"/>
      <c r="AF120" s="327"/>
      <c r="AG120" s="261"/>
      <c r="AH120" s="320"/>
      <c r="AI120" s="327"/>
      <c r="AJ120" s="261"/>
      <c r="AM120" s="38"/>
      <c r="AN120" s="38"/>
      <c r="AQ120" s="34">
        <f>IFERROR(VLOOKUP(AQ197,DAY!$A$2:$E$196,4,0),0)</f>
        <v>0</v>
      </c>
    </row>
    <row r="121" spans="1:43" ht="27.75" customHeight="1" x14ac:dyDescent="0.45">
      <c r="A121" s="272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262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262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IFERROR(VLOOKUP(AQ197,DAY!$A$2:$E$196,5,0),0)</f>
        <v>0</v>
      </c>
    </row>
    <row r="122" spans="1:43" ht="27.75" customHeight="1" thickBot="1" x14ac:dyDescent="0.5">
      <c r="A122" s="319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316">
        <f>IFERROR(AM122,0)</f>
        <v>0</v>
      </c>
      <c r="AF122" s="317"/>
      <c r="AG122" s="263"/>
      <c r="AH122" s="316">
        <f>IFERROR(AN122,0)</f>
        <v>0</v>
      </c>
      <c r="AI122" s="318"/>
      <c r="AJ122" s="263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IFERROR(VLOOKUP(AQ197,DAY!$A$2:$E$196,6,0),0)</f>
        <v>0</v>
      </c>
    </row>
    <row r="123" spans="1:43" ht="27.75" customHeight="1" thickBot="1" x14ac:dyDescent="0.5">
      <c r="A123" s="271" t="s">
        <v>80</v>
      </c>
      <c r="B123" s="29" t="s">
        <v>0</v>
      </c>
      <c r="C123" s="29">
        <f>IFERROR(VLOOKUP(C177,DAY!$A$2:$E$548,2,0),0)</f>
        <v>0</v>
      </c>
      <c r="D123" s="29">
        <f>IFERROR(VLOOKUP(D177,DAY!$A$2:$E$548,2,0),0)</f>
        <v>0</v>
      </c>
      <c r="E123" s="29">
        <f>IFERROR(VLOOKUP(E177,DAY!$A$2:$E$548,2,0),0)</f>
        <v>0</v>
      </c>
      <c r="F123" s="29">
        <f>IFERROR(VLOOKUP(F177,DAY!$A$2:$E$548,2,0),0)</f>
        <v>0</v>
      </c>
      <c r="G123" s="29">
        <f>IFERROR(VLOOKUP(G177,DAY!$A$2:$E$548,2,0),0)</f>
        <v>0</v>
      </c>
      <c r="H123" s="29">
        <f>IFERROR(VLOOKUP(H177,DAY!$A$2:$E$548,2,0),0)</f>
        <v>0</v>
      </c>
      <c r="I123" s="29">
        <f>IFERROR(VLOOKUP(I177,DAY!$A$2:$E$548,2,0),0)</f>
        <v>0</v>
      </c>
      <c r="J123" s="29">
        <f>IFERROR(VLOOKUP(J177,DAY!$A$2:$E$548,2,0),0)</f>
        <v>0</v>
      </c>
      <c r="K123" s="29">
        <f>IFERROR(VLOOKUP(K177,DAY!$A$2:$E$548,2,0),0)</f>
        <v>0</v>
      </c>
      <c r="L123" s="29">
        <f>IFERROR(VLOOKUP(L177,DAY!$A$2:$E$548,2,0),0)</f>
        <v>0</v>
      </c>
      <c r="M123" s="29">
        <f>IFERROR(VLOOKUP(M177,DAY!$A$2:$E$548,2,0),0)</f>
        <v>0</v>
      </c>
      <c r="N123" s="29">
        <f>IFERROR(VLOOKUP(N177,DAY!$A$2:$E$548,2,0),0)</f>
        <v>0</v>
      </c>
      <c r="O123" s="29">
        <f>IFERROR(VLOOKUP(O177,DAY!$A$2:$E$548,2,0),0)</f>
        <v>0</v>
      </c>
      <c r="P123" s="29">
        <f>IFERROR(VLOOKUP(P177,DAY!$A$2:$E$548,2,0),0)</f>
        <v>0</v>
      </c>
      <c r="Q123" s="29">
        <f>IFERROR(VLOOKUP(Q177,DAY!$A$2:$E$548,2,0),0)</f>
        <v>0</v>
      </c>
      <c r="R123" s="29">
        <f>IFERROR(VLOOKUP(R177,DAY!$A$2:$E$548,2,0),0)</f>
        <v>0</v>
      </c>
      <c r="S123" s="29">
        <f>IFERROR(VLOOKUP(S177,DAY!$A$2:$E$548,2,0),0)</f>
        <v>0</v>
      </c>
      <c r="T123" s="29">
        <f>IFERROR(VLOOKUP(T177,DAY!$A$2:$E$548,2,0),0)</f>
        <v>0</v>
      </c>
      <c r="U123" s="29">
        <f>IFERROR(VLOOKUP(U177,DAY!$A$2:$E$548,2,0),0)</f>
        <v>0</v>
      </c>
      <c r="V123" s="29">
        <f>IFERROR(VLOOKUP(V177,DAY!$A$2:$E$548,2,0),0)</f>
        <v>0</v>
      </c>
      <c r="W123" s="29">
        <f>IFERROR(VLOOKUP(W177,DAY!$A$2:$E$548,2,0),0)</f>
        <v>0</v>
      </c>
      <c r="X123" s="29">
        <f>IFERROR(VLOOKUP(X177,DAY!$A$2:$E$548,2,0),0)</f>
        <v>0</v>
      </c>
      <c r="Y123" s="29">
        <f>IFERROR(VLOOKUP(Y177,DAY!$A$2:$E$548,2,0),0)</f>
        <v>0</v>
      </c>
      <c r="Z123" s="29">
        <f>IFERROR(VLOOKUP(Z177,DAY!$A$2:$E$548,2,0),0)</f>
        <v>0</v>
      </c>
      <c r="AA123" s="29">
        <f>IFERROR(VLOOKUP(AA177,DAY!$A$2:$E$548,2,0),0)</f>
        <v>0</v>
      </c>
      <c r="AB123" s="29">
        <f>IFERROR(VLOOKUP(AB177,DAY!$A$2:$E$548,2,0),0)</f>
        <v>0</v>
      </c>
      <c r="AC123" s="29">
        <f>IFERROR(VLOOKUP(AC177,DAY!$A$2:$E$548,2,0),0)</f>
        <v>0</v>
      </c>
      <c r="AD123" s="29">
        <f>IFERROR(VLOOKUP(AD177,DAY!$A$2:$E$548,2,0),0)</f>
        <v>0</v>
      </c>
      <c r="AE123" s="320" t="s">
        <v>11</v>
      </c>
      <c r="AF123" s="321" t="s">
        <v>12</v>
      </c>
      <c r="AG123" s="260" t="s">
        <v>84</v>
      </c>
      <c r="AH123" s="271" t="s">
        <v>11</v>
      </c>
      <c r="AI123" s="273" t="s">
        <v>13</v>
      </c>
      <c r="AJ123" s="260" t="s">
        <v>84</v>
      </c>
      <c r="AK123" s="37"/>
      <c r="AM123" s="30"/>
      <c r="AN123" s="30"/>
      <c r="AQ123" s="41">
        <f>IFERROR(VLOOKUP(AQ197,DAY!$A$2:$E$196,7,0),0)</f>
        <v>0</v>
      </c>
    </row>
    <row r="124" spans="1:43" ht="27.75" customHeight="1" x14ac:dyDescent="0.45">
      <c r="A124" s="272"/>
      <c r="B124" s="32" t="s">
        <v>1</v>
      </c>
      <c r="C124" s="32">
        <f>IFERROR(VLOOKUP(C177,DAY!$A$2:$E$548,3,0),0)</f>
        <v>0</v>
      </c>
      <c r="D124" s="32">
        <f>IFERROR(VLOOKUP(D177,DAY!$A$2:$E$548,3,0),0)</f>
        <v>0</v>
      </c>
      <c r="E124" s="32">
        <f>IFERROR(VLOOKUP(E177,DAY!$A$2:$E$548,3,0),0)</f>
        <v>0</v>
      </c>
      <c r="F124" s="32">
        <f>IFERROR(VLOOKUP(F177,DAY!$A$2:$E$548,3,0),0)</f>
        <v>0</v>
      </c>
      <c r="G124" s="32">
        <f>IFERROR(VLOOKUP(G177,DAY!$A$2:$E$548,3,0),0)</f>
        <v>0</v>
      </c>
      <c r="H124" s="32">
        <f>IFERROR(VLOOKUP(H177,DAY!$A$2:$E$548,3,0),0)</f>
        <v>0</v>
      </c>
      <c r="I124" s="32">
        <f>IFERROR(VLOOKUP(I177,DAY!$A$2:$E$548,3,0),0)</f>
        <v>0</v>
      </c>
      <c r="J124" s="32">
        <f>IFERROR(VLOOKUP(J177,DAY!$A$2:$E$548,3,0),0)</f>
        <v>0</v>
      </c>
      <c r="K124" s="32">
        <f>IFERROR(VLOOKUP(K177,DAY!$A$2:$E$548,3,0),0)</f>
        <v>0</v>
      </c>
      <c r="L124" s="32">
        <f>IFERROR(VLOOKUP(L177,DAY!$A$2:$E$548,3,0),0)</f>
        <v>0</v>
      </c>
      <c r="M124" s="32">
        <f>IFERROR(VLOOKUP(M177,DAY!$A$2:$E$548,3,0),0)</f>
        <v>0</v>
      </c>
      <c r="N124" s="32">
        <f>IFERROR(VLOOKUP(N177,DAY!$A$2:$E$548,3,0),0)</f>
        <v>0</v>
      </c>
      <c r="O124" s="32">
        <f>IFERROR(VLOOKUP(O177,DAY!$A$2:$E$548,3,0),0)</f>
        <v>0</v>
      </c>
      <c r="P124" s="32">
        <f>IFERROR(VLOOKUP(P177,DAY!$A$2:$E$548,3,0),0)</f>
        <v>0</v>
      </c>
      <c r="Q124" s="32">
        <f>IFERROR(VLOOKUP(Q177,DAY!$A$2:$E$548,3,0),0)</f>
        <v>0</v>
      </c>
      <c r="R124" s="32">
        <f>IFERROR(VLOOKUP(R177,DAY!$A$2:$E$548,3,0),0)</f>
        <v>0</v>
      </c>
      <c r="S124" s="32">
        <f>IFERROR(VLOOKUP(S177,DAY!$A$2:$E$548,3,0),0)</f>
        <v>0</v>
      </c>
      <c r="T124" s="32">
        <f>IFERROR(VLOOKUP(T177,DAY!$A$2:$E$548,3,0),0)</f>
        <v>0</v>
      </c>
      <c r="U124" s="32">
        <f>IFERROR(VLOOKUP(U177,DAY!$A$2:$E$548,3,0),0)</f>
        <v>0</v>
      </c>
      <c r="V124" s="32">
        <f>IFERROR(VLOOKUP(V177,DAY!$A$2:$E$548,3,0),0)</f>
        <v>0</v>
      </c>
      <c r="W124" s="32">
        <f>IFERROR(VLOOKUP(W177,DAY!$A$2:$E$548,3,0),0)</f>
        <v>0</v>
      </c>
      <c r="X124" s="32">
        <f>IFERROR(VLOOKUP(X177,DAY!$A$2:$E$548,3,0),0)</f>
        <v>0</v>
      </c>
      <c r="Y124" s="32">
        <f>IFERROR(VLOOKUP(Y177,DAY!$A$2:$E$548,3,0),0)</f>
        <v>0</v>
      </c>
      <c r="Z124" s="32">
        <f>IFERROR(VLOOKUP(Z177,DAY!$A$2:$E$548,3,0),0)</f>
        <v>0</v>
      </c>
      <c r="AA124" s="32">
        <f>IFERROR(VLOOKUP(AA177,DAY!$A$2:$E$548,3,0),0)</f>
        <v>0</v>
      </c>
      <c r="AB124" s="32">
        <f>IFERROR(VLOOKUP(AB177,DAY!$A$2:$E$548,3,0),0)</f>
        <v>0</v>
      </c>
      <c r="AC124" s="32">
        <f>IFERROR(VLOOKUP(AC177,DAY!$A$2:$E$548,3,0),0)</f>
        <v>0</v>
      </c>
      <c r="AD124" s="33">
        <f>IFERROR(VLOOKUP(AD177,DAY!$A$2:$E$548,3,0),0)</f>
        <v>0</v>
      </c>
      <c r="AE124" s="272"/>
      <c r="AF124" s="322"/>
      <c r="AG124" s="260"/>
      <c r="AH124" s="272"/>
      <c r="AI124" s="274"/>
      <c r="AJ124" s="260"/>
      <c r="AM124" s="30"/>
      <c r="AN124" s="30"/>
      <c r="AQ124" s="31">
        <f>IFERROR(VLOOKUP(AQ203,DAY!$A$2:$E$196,2,0),0)</f>
        <v>0</v>
      </c>
    </row>
    <row r="125" spans="1:43" ht="27.75" customHeight="1" x14ac:dyDescent="0.45">
      <c r="A125" s="272"/>
      <c r="B125" s="35" t="s">
        <v>2</v>
      </c>
      <c r="C125" s="35">
        <f>IFERROR(VLOOKUP(C177,DAY!$A$2:$E$548,4,0),0)</f>
        <v>0</v>
      </c>
      <c r="D125" s="35">
        <f>IFERROR(VLOOKUP(D177,DAY!$A$2:$E$548,4,0),0)</f>
        <v>0</v>
      </c>
      <c r="E125" s="35">
        <f>IFERROR(VLOOKUP(E177,DAY!$A$2:$E$548,4,0),0)</f>
        <v>0</v>
      </c>
      <c r="F125" s="35">
        <f>IFERROR(VLOOKUP(F177,DAY!$A$2:$E$548,4,0),0)</f>
        <v>0</v>
      </c>
      <c r="G125" s="35">
        <f>IFERROR(VLOOKUP(G177,DAY!$A$2:$E$548,4,0),0)</f>
        <v>0</v>
      </c>
      <c r="H125" s="35">
        <f>IFERROR(VLOOKUP(H177,DAY!$A$2:$E$548,4,0),0)</f>
        <v>0</v>
      </c>
      <c r="I125" s="35">
        <f>IFERROR(VLOOKUP(I177,DAY!$A$2:$E$548,4,0),0)</f>
        <v>0</v>
      </c>
      <c r="J125" s="35">
        <f>IFERROR(VLOOKUP(J177,DAY!$A$2:$E$548,4,0),0)</f>
        <v>0</v>
      </c>
      <c r="K125" s="35">
        <f>IFERROR(VLOOKUP(K177,DAY!$A$2:$E$548,4,0),0)</f>
        <v>0</v>
      </c>
      <c r="L125" s="35">
        <f>IFERROR(VLOOKUP(L177,DAY!$A$2:$E$548,4,0),0)</f>
        <v>0</v>
      </c>
      <c r="M125" s="35">
        <f>IFERROR(VLOOKUP(M177,DAY!$A$2:$E$548,4,0),0)</f>
        <v>0</v>
      </c>
      <c r="N125" s="35">
        <f>IFERROR(VLOOKUP(N177,DAY!$A$2:$E$548,4,0),0)</f>
        <v>0</v>
      </c>
      <c r="O125" s="35">
        <f>IFERROR(VLOOKUP(O177,DAY!$A$2:$E$548,4,0),0)</f>
        <v>0</v>
      </c>
      <c r="P125" s="35">
        <f>IFERROR(VLOOKUP(P177,DAY!$A$2:$E$548,4,0),0)</f>
        <v>0</v>
      </c>
      <c r="Q125" s="35">
        <f>IFERROR(VLOOKUP(Q177,DAY!$A$2:$E$548,4,0),0)</f>
        <v>0</v>
      </c>
      <c r="R125" s="35">
        <f>IFERROR(VLOOKUP(R177,DAY!$A$2:$E$548,4,0),0)</f>
        <v>0</v>
      </c>
      <c r="S125" s="35">
        <f>IFERROR(VLOOKUP(S177,DAY!$A$2:$E$548,4,0),0)</f>
        <v>0</v>
      </c>
      <c r="T125" s="35">
        <f>IFERROR(VLOOKUP(T177,DAY!$A$2:$E$548,4,0),0)</f>
        <v>0</v>
      </c>
      <c r="U125" s="35">
        <f>IFERROR(VLOOKUP(U177,DAY!$A$2:$E$548,4,0),0)</f>
        <v>0</v>
      </c>
      <c r="V125" s="35">
        <f>IFERROR(VLOOKUP(V177,DAY!$A$2:$E$548,4,0),0)</f>
        <v>0</v>
      </c>
      <c r="W125" s="35">
        <f>IFERROR(VLOOKUP(W177,DAY!$A$2:$E$548,4,0),0)</f>
        <v>0</v>
      </c>
      <c r="X125" s="35">
        <f>IFERROR(VLOOKUP(X177,DAY!$A$2:$E$548,4,0),0)</f>
        <v>0</v>
      </c>
      <c r="Y125" s="35">
        <f>IFERROR(VLOOKUP(Y177,DAY!$A$2:$E$548,4,0),0)</f>
        <v>0</v>
      </c>
      <c r="Z125" s="35">
        <f>IFERROR(VLOOKUP(Z177,DAY!$A$2:$E$548,4,0),0)</f>
        <v>0</v>
      </c>
      <c r="AA125" s="35">
        <f>IFERROR(VLOOKUP(AA177,DAY!$A$2:$E$548,4,0),0)</f>
        <v>0</v>
      </c>
      <c r="AB125" s="35">
        <f>IFERROR(VLOOKUP(AB177,DAY!$A$2:$E$548,4,0),0)</f>
        <v>0</v>
      </c>
      <c r="AC125" s="35">
        <f>IFERROR(VLOOKUP(AC177,DAY!$A$2:$E$548,4,0),0)</f>
        <v>0</v>
      </c>
      <c r="AD125" s="35">
        <f>IFERROR(VLOOKUP(AD177,DAY!$A$2:$E$548,4,0),0)</f>
        <v>0</v>
      </c>
      <c r="AE125" s="272"/>
      <c r="AF125" s="322"/>
      <c r="AG125" s="260"/>
      <c r="AH125" s="272"/>
      <c r="AI125" s="274"/>
      <c r="AJ125" s="260"/>
      <c r="AM125" s="30"/>
      <c r="AN125" s="30"/>
      <c r="AQ125" s="34">
        <f>IFERROR(VLOOKUP(AQ203,DAY!$A$2:$E$196,3,0),0)</f>
        <v>0</v>
      </c>
    </row>
    <row r="126" spans="1:43" ht="89.25" customHeight="1" x14ac:dyDescent="0.45">
      <c r="A126" s="272"/>
      <c r="B126" s="36" t="s">
        <v>3</v>
      </c>
      <c r="C126" s="36">
        <f>IFERROR(VLOOKUP(C177,DAY!$A$2:$E$548,5,0),0)</f>
        <v>0</v>
      </c>
      <c r="D126" s="36">
        <f>IFERROR(VLOOKUP(D177,DAY!$A$2:$E$548,5,0),0)</f>
        <v>0</v>
      </c>
      <c r="E126" s="36">
        <f>IFERROR(VLOOKUP(E177,DAY!$A$2:$E$548,5,0),0)</f>
        <v>0</v>
      </c>
      <c r="F126" s="36">
        <f>IFERROR(VLOOKUP(F177,DAY!$A$2:$E$548,5,0),0)</f>
        <v>0</v>
      </c>
      <c r="G126" s="36">
        <f>IFERROR(VLOOKUP(G177,DAY!$A$2:$E$548,5,0),0)</f>
        <v>0</v>
      </c>
      <c r="H126" s="36">
        <f>IFERROR(VLOOKUP(H177,DAY!$A$2:$E$548,5,0),0)</f>
        <v>0</v>
      </c>
      <c r="I126" s="36">
        <f>IFERROR(VLOOKUP(I177,DAY!$A$2:$E$548,5,0),0)</f>
        <v>0</v>
      </c>
      <c r="J126" s="36">
        <f>IFERROR(VLOOKUP(J177,DAY!$A$2:$E$548,5,0),0)</f>
        <v>0</v>
      </c>
      <c r="K126" s="36">
        <f>IFERROR(VLOOKUP(K177,DAY!$A$2:$E$548,5,0),0)</f>
        <v>0</v>
      </c>
      <c r="L126" s="36">
        <f>IFERROR(VLOOKUP(L177,DAY!$A$2:$E$548,5,0),0)</f>
        <v>0</v>
      </c>
      <c r="M126" s="36">
        <f>IFERROR(VLOOKUP(M177,DAY!$A$2:$E$548,5,0),0)</f>
        <v>0</v>
      </c>
      <c r="N126" s="36">
        <f>IFERROR(VLOOKUP(N177,DAY!$A$2:$E$548,5,0),0)</f>
        <v>0</v>
      </c>
      <c r="O126" s="36">
        <f>IFERROR(VLOOKUP(O177,DAY!$A$2:$E$548,5,0),0)</f>
        <v>0</v>
      </c>
      <c r="P126" s="36">
        <f>IFERROR(VLOOKUP(P177,DAY!$A$2:$E$548,5,0),0)</f>
        <v>0</v>
      </c>
      <c r="Q126" s="36">
        <f>IFERROR(VLOOKUP(Q177,DAY!$A$2:$E$548,5,0),0)</f>
        <v>0</v>
      </c>
      <c r="R126" s="36">
        <f>IFERROR(VLOOKUP(R177,DAY!$A$2:$E$548,5,0),0)</f>
        <v>0</v>
      </c>
      <c r="S126" s="36">
        <f>IFERROR(VLOOKUP(S177,DAY!$A$2:$E$548,5,0),0)</f>
        <v>0</v>
      </c>
      <c r="T126" s="36">
        <f>IFERROR(VLOOKUP(T177,DAY!$A$2:$E$548,5,0),0)</f>
        <v>0</v>
      </c>
      <c r="U126" s="36">
        <f>IFERROR(VLOOKUP(U177,DAY!$A$2:$E$548,5,0),0)</f>
        <v>0</v>
      </c>
      <c r="V126" s="36">
        <f>IFERROR(VLOOKUP(V177,DAY!$A$2:$E$548,5,0),0)</f>
        <v>0</v>
      </c>
      <c r="W126" s="36">
        <f>IFERROR(VLOOKUP(W177,DAY!$A$2:$E$548,5,0),0)</f>
        <v>0</v>
      </c>
      <c r="X126" s="36">
        <f>IFERROR(VLOOKUP(X177,DAY!$A$2:$E$548,5,0),0)</f>
        <v>0</v>
      </c>
      <c r="Y126" s="36">
        <f>IFERROR(VLOOKUP(Y177,DAY!$A$2:$E$548,5,0),0)</f>
        <v>0</v>
      </c>
      <c r="Z126" s="36">
        <f>IFERROR(VLOOKUP(Z177,DAY!$A$2:$E$548,5,0),0)</f>
        <v>0</v>
      </c>
      <c r="AA126" s="36">
        <f>IFERROR(VLOOKUP(AA177,DAY!$A$2:$E$548,5,0),0)</f>
        <v>0</v>
      </c>
      <c r="AB126" s="36">
        <f>IFERROR(VLOOKUP(AB177,DAY!$A$2:$E$548,5,0),0)</f>
        <v>0</v>
      </c>
      <c r="AC126" s="36">
        <f>IFERROR(VLOOKUP(AC177,DAY!$A$2:$E$548,5,0),0)</f>
        <v>0</v>
      </c>
      <c r="AD126" s="36">
        <f>IFERROR(VLOOKUP(AD177,DAY!$A$2:$E$548,5,0),0)</f>
        <v>0</v>
      </c>
      <c r="AE126" s="272"/>
      <c r="AF126" s="322"/>
      <c r="AG126" s="261"/>
      <c r="AH126" s="272"/>
      <c r="AI126" s="274"/>
      <c r="AJ126" s="261"/>
      <c r="AM126" s="38"/>
      <c r="AN126" s="38"/>
      <c r="AQ126" s="34">
        <f>IFERROR(VLOOKUP(AQ203,DAY!$A$2:$E$196,4,0),0)</f>
        <v>0</v>
      </c>
    </row>
    <row r="127" spans="1:43" ht="27.75" customHeight="1" x14ac:dyDescent="0.45">
      <c r="A127" s="272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262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262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IFERROR(VLOOKUP(AQ203,DAY!$A$2:$E$196,5,0),0)</f>
        <v>0</v>
      </c>
    </row>
    <row r="128" spans="1:43" ht="27.75" customHeight="1" thickBot="1" x14ac:dyDescent="0.5">
      <c r="A128" s="319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316">
        <f>IFERROR(AM128,0)</f>
        <v>0</v>
      </c>
      <c r="AF128" s="317"/>
      <c r="AG128" s="263"/>
      <c r="AH128" s="316">
        <f>IFERROR(AN128,0)</f>
        <v>0</v>
      </c>
      <c r="AI128" s="318"/>
      <c r="AJ128" s="263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IFERROR(VLOOKUP(AQ203,DAY!$A$2:$E$196,6,0),0)</f>
        <v>0</v>
      </c>
    </row>
    <row r="129" spans="1:43" ht="27.75" customHeight="1" thickBot="1" x14ac:dyDescent="0.5">
      <c r="A129" s="271" t="s">
        <v>81</v>
      </c>
      <c r="B129" s="29" t="s">
        <v>0</v>
      </c>
      <c r="C129" s="29">
        <f>IFERROR(VLOOKUP(C178,DAY!$A$2:$E$548,2,0),0)</f>
        <v>0</v>
      </c>
      <c r="D129" s="29">
        <f>IFERROR(VLOOKUP(D178,DAY!$A$2:$E$548,2,0),0)</f>
        <v>0</v>
      </c>
      <c r="E129" s="29">
        <f>IFERROR(VLOOKUP(E178,DAY!$A$2:$E$548,2,0),0)</f>
        <v>0</v>
      </c>
      <c r="F129" s="29">
        <f>IFERROR(VLOOKUP(F178,DAY!$A$2:$E$548,2,0),0)</f>
        <v>0</v>
      </c>
      <c r="G129" s="29">
        <f>IFERROR(VLOOKUP(G178,DAY!$A$2:$E$548,2,0),0)</f>
        <v>0</v>
      </c>
      <c r="H129" s="29">
        <f>IFERROR(VLOOKUP(H178,DAY!$A$2:$E$548,2,0),0)</f>
        <v>0</v>
      </c>
      <c r="I129" s="29">
        <f>IFERROR(VLOOKUP(I178,DAY!$A$2:$E$548,2,0),0)</f>
        <v>0</v>
      </c>
      <c r="J129" s="29">
        <f>IFERROR(VLOOKUP(J178,DAY!$A$2:$E$548,2,0),0)</f>
        <v>0</v>
      </c>
      <c r="K129" s="29">
        <f>IFERROR(VLOOKUP(K178,DAY!$A$2:$E$548,2,0),0)</f>
        <v>0</v>
      </c>
      <c r="L129" s="29">
        <f>IFERROR(VLOOKUP(L178,DAY!$A$2:$E$548,2,0),0)</f>
        <v>0</v>
      </c>
      <c r="M129" s="29">
        <f>IFERROR(VLOOKUP(M178,DAY!$A$2:$E$548,2,0),0)</f>
        <v>0</v>
      </c>
      <c r="N129" s="29">
        <f>IFERROR(VLOOKUP(N178,DAY!$A$2:$E$548,2,0),0)</f>
        <v>0</v>
      </c>
      <c r="O129" s="29">
        <f>IFERROR(VLOOKUP(O178,DAY!$A$2:$E$548,2,0),0)</f>
        <v>0</v>
      </c>
      <c r="P129" s="29">
        <f>IFERROR(VLOOKUP(P178,DAY!$A$2:$E$548,2,0),0)</f>
        <v>0</v>
      </c>
      <c r="Q129" s="29">
        <f>IFERROR(VLOOKUP(Q178,DAY!$A$2:$E$548,2,0),0)</f>
        <v>0</v>
      </c>
      <c r="R129" s="29">
        <f>IFERROR(VLOOKUP(R178,DAY!$A$2:$E$548,2,0),0)</f>
        <v>0</v>
      </c>
      <c r="S129" s="29">
        <f>IFERROR(VLOOKUP(S178,DAY!$A$2:$E$548,2,0),0)</f>
        <v>0</v>
      </c>
      <c r="T129" s="29">
        <f>IFERROR(VLOOKUP(T178,DAY!$A$2:$E$548,2,0),0)</f>
        <v>0</v>
      </c>
      <c r="U129" s="29">
        <f>IFERROR(VLOOKUP(U178,DAY!$A$2:$E$548,2,0),0)</f>
        <v>0</v>
      </c>
      <c r="V129" s="29">
        <f>IFERROR(VLOOKUP(V178,DAY!$A$2:$E$548,2,0),0)</f>
        <v>0</v>
      </c>
      <c r="W129" s="29">
        <f>IFERROR(VLOOKUP(W178,DAY!$A$2:$E$548,2,0),0)</f>
        <v>0</v>
      </c>
      <c r="X129" s="29">
        <f>IFERROR(VLOOKUP(X178,DAY!$A$2:$E$548,2,0),0)</f>
        <v>0</v>
      </c>
      <c r="Y129" s="29">
        <f>IFERROR(VLOOKUP(Y178,DAY!$A$2:$E$548,2,0),0)</f>
        <v>0</v>
      </c>
      <c r="Z129" s="29">
        <f>IFERROR(VLOOKUP(Z178,DAY!$A$2:$E$548,2,0),0)</f>
        <v>0</v>
      </c>
      <c r="AA129" s="29">
        <f>IFERROR(VLOOKUP(AA178,DAY!$A$2:$E$548,2,0),0)</f>
        <v>0</v>
      </c>
      <c r="AB129" s="29">
        <f>IFERROR(VLOOKUP(AB178,DAY!$A$2:$E$548,2,0),0)</f>
        <v>0</v>
      </c>
      <c r="AC129" s="29">
        <f>IFERROR(VLOOKUP(AC178,DAY!$A$2:$E$548,2,0),0)</f>
        <v>0</v>
      </c>
      <c r="AD129" s="29">
        <f>IFERROR(VLOOKUP(AD178,DAY!$A$2:$E$548,2,0),0)</f>
        <v>0</v>
      </c>
      <c r="AE129" s="320" t="s">
        <v>11</v>
      </c>
      <c r="AF129" s="321" t="s">
        <v>12</v>
      </c>
      <c r="AG129" s="260" t="s">
        <v>84</v>
      </c>
      <c r="AH129" s="271" t="s">
        <v>11</v>
      </c>
      <c r="AI129" s="273" t="s">
        <v>13</v>
      </c>
      <c r="AJ129" s="260" t="s">
        <v>84</v>
      </c>
      <c r="AK129" s="37"/>
      <c r="AM129" s="30"/>
      <c r="AN129" s="30"/>
      <c r="AQ129" s="41">
        <f>IFERROR(VLOOKUP(AQ203,DAY!$A$2:$E$196,7,0),0)</f>
        <v>0</v>
      </c>
    </row>
    <row r="130" spans="1:43" ht="27.75" customHeight="1" x14ac:dyDescent="0.45">
      <c r="A130" s="272"/>
      <c r="B130" s="32" t="s">
        <v>1</v>
      </c>
      <c r="C130" s="32">
        <f>IFERROR(VLOOKUP(C178,DAY!$A$2:$E$548,3,0),0)</f>
        <v>0</v>
      </c>
      <c r="D130" s="32">
        <f>IFERROR(VLOOKUP(D178,DAY!$A$2:$E$548,3,0),0)</f>
        <v>0</v>
      </c>
      <c r="E130" s="32">
        <f>IFERROR(VLOOKUP(E178,DAY!$A$2:$E$548,3,0),0)</f>
        <v>0</v>
      </c>
      <c r="F130" s="32">
        <f>IFERROR(VLOOKUP(F178,DAY!$A$2:$E$548,3,0),0)</f>
        <v>0</v>
      </c>
      <c r="G130" s="32">
        <f>IFERROR(VLOOKUP(G178,DAY!$A$2:$E$548,3,0),0)</f>
        <v>0</v>
      </c>
      <c r="H130" s="32">
        <f>IFERROR(VLOOKUP(H178,DAY!$A$2:$E$548,3,0),0)</f>
        <v>0</v>
      </c>
      <c r="I130" s="32">
        <f>IFERROR(VLOOKUP(I178,DAY!$A$2:$E$548,3,0),0)</f>
        <v>0</v>
      </c>
      <c r="J130" s="32">
        <f>IFERROR(VLOOKUP(J178,DAY!$A$2:$E$548,3,0),0)</f>
        <v>0</v>
      </c>
      <c r="K130" s="32">
        <f>IFERROR(VLOOKUP(K178,DAY!$A$2:$E$548,3,0),0)</f>
        <v>0</v>
      </c>
      <c r="L130" s="32">
        <f>IFERROR(VLOOKUP(L178,DAY!$A$2:$E$548,3,0),0)</f>
        <v>0</v>
      </c>
      <c r="M130" s="32">
        <f>IFERROR(VLOOKUP(M178,DAY!$A$2:$E$548,3,0),0)</f>
        <v>0</v>
      </c>
      <c r="N130" s="32">
        <f>IFERROR(VLOOKUP(N178,DAY!$A$2:$E$548,3,0),0)</f>
        <v>0</v>
      </c>
      <c r="O130" s="32">
        <f>IFERROR(VLOOKUP(O178,DAY!$A$2:$E$548,3,0),0)</f>
        <v>0</v>
      </c>
      <c r="P130" s="32">
        <f>IFERROR(VLOOKUP(P178,DAY!$A$2:$E$548,3,0),0)</f>
        <v>0</v>
      </c>
      <c r="Q130" s="32">
        <f>IFERROR(VLOOKUP(Q178,DAY!$A$2:$E$548,3,0),0)</f>
        <v>0</v>
      </c>
      <c r="R130" s="32">
        <f>IFERROR(VLOOKUP(R178,DAY!$A$2:$E$548,3,0),0)</f>
        <v>0</v>
      </c>
      <c r="S130" s="32">
        <f>IFERROR(VLOOKUP(S178,DAY!$A$2:$E$548,3,0),0)</f>
        <v>0</v>
      </c>
      <c r="T130" s="32">
        <f>IFERROR(VLOOKUP(T178,DAY!$A$2:$E$548,3,0),0)</f>
        <v>0</v>
      </c>
      <c r="U130" s="32">
        <f>IFERROR(VLOOKUP(U178,DAY!$A$2:$E$548,3,0),0)</f>
        <v>0</v>
      </c>
      <c r="V130" s="32">
        <f>IFERROR(VLOOKUP(V178,DAY!$A$2:$E$548,3,0),0)</f>
        <v>0</v>
      </c>
      <c r="W130" s="32">
        <f>IFERROR(VLOOKUP(W178,DAY!$A$2:$E$548,3,0),0)</f>
        <v>0</v>
      </c>
      <c r="X130" s="32">
        <f>IFERROR(VLOOKUP(X178,DAY!$A$2:$E$548,3,0),0)</f>
        <v>0</v>
      </c>
      <c r="Y130" s="32">
        <f>IFERROR(VLOOKUP(Y178,DAY!$A$2:$E$548,3,0),0)</f>
        <v>0</v>
      </c>
      <c r="Z130" s="32">
        <f>IFERROR(VLOOKUP(Z178,DAY!$A$2:$E$548,3,0),0)</f>
        <v>0</v>
      </c>
      <c r="AA130" s="32">
        <f>IFERROR(VLOOKUP(AA178,DAY!$A$2:$E$548,3,0),0)</f>
        <v>0</v>
      </c>
      <c r="AB130" s="32">
        <f>IFERROR(VLOOKUP(AB178,DAY!$A$2:$E$548,3,0),0)</f>
        <v>0</v>
      </c>
      <c r="AC130" s="32">
        <f>IFERROR(VLOOKUP(AC178,DAY!$A$2:$E$548,3,0),0)</f>
        <v>0</v>
      </c>
      <c r="AD130" s="33">
        <f>IFERROR(VLOOKUP(AD178,DAY!$A$2:$E$548,3,0),0)</f>
        <v>0</v>
      </c>
      <c r="AE130" s="272"/>
      <c r="AF130" s="322"/>
      <c r="AG130" s="260"/>
      <c r="AH130" s="272"/>
      <c r="AI130" s="274"/>
      <c r="AJ130" s="260"/>
      <c r="AM130" s="30"/>
      <c r="AN130" s="30"/>
      <c r="AQ130" s="31">
        <f>IFERROR(VLOOKUP(AQ209,DAY!$A$2:$E$196,2,0),0)</f>
        <v>0</v>
      </c>
    </row>
    <row r="131" spans="1:43" ht="27.75" customHeight="1" x14ac:dyDescent="0.45">
      <c r="A131" s="272"/>
      <c r="B131" s="35" t="s">
        <v>2</v>
      </c>
      <c r="C131" s="35">
        <f>IFERROR(VLOOKUP(C178,DAY!$A$2:$E$548,4,0),0)</f>
        <v>0</v>
      </c>
      <c r="D131" s="35">
        <f>IFERROR(VLOOKUP(D178,DAY!$A$2:$E$548,4,0),0)</f>
        <v>0</v>
      </c>
      <c r="E131" s="35">
        <f>IFERROR(VLOOKUP(E178,DAY!$A$2:$E$548,4,0),0)</f>
        <v>0</v>
      </c>
      <c r="F131" s="35">
        <f>IFERROR(VLOOKUP(F178,DAY!$A$2:$E$548,4,0),0)</f>
        <v>0</v>
      </c>
      <c r="G131" s="35">
        <f>IFERROR(VLOOKUP(G178,DAY!$A$2:$E$548,4,0),0)</f>
        <v>0</v>
      </c>
      <c r="H131" s="35">
        <f>IFERROR(VLOOKUP(H178,DAY!$A$2:$E$548,4,0),0)</f>
        <v>0</v>
      </c>
      <c r="I131" s="35">
        <f>IFERROR(VLOOKUP(I178,DAY!$A$2:$E$548,4,0),0)</f>
        <v>0</v>
      </c>
      <c r="J131" s="35">
        <f>IFERROR(VLOOKUP(J178,DAY!$A$2:$E$548,4,0),0)</f>
        <v>0</v>
      </c>
      <c r="K131" s="35">
        <f>IFERROR(VLOOKUP(K178,DAY!$A$2:$E$548,4,0),0)</f>
        <v>0</v>
      </c>
      <c r="L131" s="35">
        <f>IFERROR(VLOOKUP(L178,DAY!$A$2:$E$548,4,0),0)</f>
        <v>0</v>
      </c>
      <c r="M131" s="35">
        <f>IFERROR(VLOOKUP(M178,DAY!$A$2:$E$548,4,0),0)</f>
        <v>0</v>
      </c>
      <c r="N131" s="35">
        <f>IFERROR(VLOOKUP(N178,DAY!$A$2:$E$548,4,0),0)</f>
        <v>0</v>
      </c>
      <c r="O131" s="35">
        <f>IFERROR(VLOOKUP(O178,DAY!$A$2:$E$548,4,0),0)</f>
        <v>0</v>
      </c>
      <c r="P131" s="35">
        <f>IFERROR(VLOOKUP(P178,DAY!$A$2:$E$548,4,0),0)</f>
        <v>0</v>
      </c>
      <c r="Q131" s="35">
        <f>IFERROR(VLOOKUP(Q178,DAY!$A$2:$E$548,4,0),0)</f>
        <v>0</v>
      </c>
      <c r="R131" s="35">
        <f>IFERROR(VLOOKUP(R178,DAY!$A$2:$E$548,4,0),0)</f>
        <v>0</v>
      </c>
      <c r="S131" s="35">
        <f>IFERROR(VLOOKUP(S178,DAY!$A$2:$E$548,4,0),0)</f>
        <v>0</v>
      </c>
      <c r="T131" s="35">
        <f>IFERROR(VLOOKUP(T178,DAY!$A$2:$E$548,4,0),0)</f>
        <v>0</v>
      </c>
      <c r="U131" s="35">
        <f>IFERROR(VLOOKUP(U178,DAY!$A$2:$E$548,4,0),0)</f>
        <v>0</v>
      </c>
      <c r="V131" s="35">
        <f>IFERROR(VLOOKUP(V178,DAY!$A$2:$E$548,4,0),0)</f>
        <v>0</v>
      </c>
      <c r="W131" s="35">
        <f>IFERROR(VLOOKUP(W178,DAY!$A$2:$E$548,4,0),0)</f>
        <v>0</v>
      </c>
      <c r="X131" s="35">
        <f>IFERROR(VLOOKUP(X178,DAY!$A$2:$E$548,4,0),0)</f>
        <v>0</v>
      </c>
      <c r="Y131" s="35">
        <f>IFERROR(VLOOKUP(Y178,DAY!$A$2:$E$548,4,0),0)</f>
        <v>0</v>
      </c>
      <c r="Z131" s="35">
        <f>IFERROR(VLOOKUP(Z178,DAY!$A$2:$E$548,4,0),0)</f>
        <v>0</v>
      </c>
      <c r="AA131" s="35">
        <f>IFERROR(VLOOKUP(AA178,DAY!$A$2:$E$548,4,0),0)</f>
        <v>0</v>
      </c>
      <c r="AB131" s="35">
        <f>IFERROR(VLOOKUP(AB178,DAY!$A$2:$E$548,4,0),0)</f>
        <v>0</v>
      </c>
      <c r="AC131" s="35">
        <f>IFERROR(VLOOKUP(AC178,DAY!$A$2:$E$548,4,0),0)</f>
        <v>0</v>
      </c>
      <c r="AD131" s="35">
        <f>IFERROR(VLOOKUP(AD178,DAY!$A$2:$E$548,4,0),0)</f>
        <v>0</v>
      </c>
      <c r="AE131" s="272"/>
      <c r="AF131" s="322"/>
      <c r="AG131" s="260"/>
      <c r="AH131" s="272"/>
      <c r="AI131" s="274"/>
      <c r="AJ131" s="260"/>
      <c r="AM131" s="30"/>
      <c r="AN131" s="30"/>
      <c r="AQ131" s="34">
        <f>IFERROR(VLOOKUP(AQ209,DAY!$A$2:$E$196,3,0),0)</f>
        <v>0</v>
      </c>
    </row>
    <row r="132" spans="1:43" ht="89.25" customHeight="1" x14ac:dyDescent="0.45">
      <c r="A132" s="272"/>
      <c r="B132" s="36" t="s">
        <v>3</v>
      </c>
      <c r="C132" s="36">
        <f>IFERROR(VLOOKUP(C178,DAY!$A$2:$E$548,5,0),0)</f>
        <v>0</v>
      </c>
      <c r="D132" s="36">
        <f>IFERROR(VLOOKUP(D178,DAY!$A$2:$E$548,5,0),0)</f>
        <v>0</v>
      </c>
      <c r="E132" s="36">
        <f>IFERROR(VLOOKUP(E178,DAY!$A$2:$E$548,5,0),0)</f>
        <v>0</v>
      </c>
      <c r="F132" s="36">
        <f>IFERROR(VLOOKUP(F178,DAY!$A$2:$E$548,5,0),0)</f>
        <v>0</v>
      </c>
      <c r="G132" s="36">
        <f>IFERROR(VLOOKUP(G178,DAY!$A$2:$E$548,5,0),0)</f>
        <v>0</v>
      </c>
      <c r="H132" s="36">
        <f>IFERROR(VLOOKUP(H178,DAY!$A$2:$E$548,5,0),0)</f>
        <v>0</v>
      </c>
      <c r="I132" s="36">
        <f>IFERROR(VLOOKUP(I178,DAY!$A$2:$E$548,5,0),0)</f>
        <v>0</v>
      </c>
      <c r="J132" s="36">
        <f>IFERROR(VLOOKUP(J178,DAY!$A$2:$E$548,5,0),0)</f>
        <v>0</v>
      </c>
      <c r="K132" s="36">
        <f>IFERROR(VLOOKUP(K178,DAY!$A$2:$E$548,5,0),0)</f>
        <v>0</v>
      </c>
      <c r="L132" s="36">
        <f>IFERROR(VLOOKUP(L178,DAY!$A$2:$E$548,5,0),0)</f>
        <v>0</v>
      </c>
      <c r="M132" s="36">
        <f>IFERROR(VLOOKUP(M178,DAY!$A$2:$E$548,5,0),0)</f>
        <v>0</v>
      </c>
      <c r="N132" s="36">
        <f>IFERROR(VLOOKUP(N178,DAY!$A$2:$E$548,5,0),0)</f>
        <v>0</v>
      </c>
      <c r="O132" s="36">
        <f>IFERROR(VLOOKUP(O178,DAY!$A$2:$E$548,5,0),0)</f>
        <v>0</v>
      </c>
      <c r="P132" s="36">
        <f>IFERROR(VLOOKUP(P178,DAY!$A$2:$E$548,5,0),0)</f>
        <v>0</v>
      </c>
      <c r="Q132" s="36">
        <f>IFERROR(VLOOKUP(Q178,DAY!$A$2:$E$548,5,0),0)</f>
        <v>0</v>
      </c>
      <c r="R132" s="36">
        <f>IFERROR(VLOOKUP(R178,DAY!$A$2:$E$548,5,0),0)</f>
        <v>0</v>
      </c>
      <c r="S132" s="36">
        <f>IFERROR(VLOOKUP(S178,DAY!$A$2:$E$548,5,0),0)</f>
        <v>0</v>
      </c>
      <c r="T132" s="36">
        <f>IFERROR(VLOOKUP(T178,DAY!$A$2:$E$548,5,0),0)</f>
        <v>0</v>
      </c>
      <c r="U132" s="36">
        <f>IFERROR(VLOOKUP(U178,DAY!$A$2:$E$548,5,0),0)</f>
        <v>0</v>
      </c>
      <c r="V132" s="36">
        <f>IFERROR(VLOOKUP(V178,DAY!$A$2:$E$548,5,0),0)</f>
        <v>0</v>
      </c>
      <c r="W132" s="36">
        <f>IFERROR(VLOOKUP(W178,DAY!$A$2:$E$548,5,0),0)</f>
        <v>0</v>
      </c>
      <c r="X132" s="36">
        <f>IFERROR(VLOOKUP(X178,DAY!$A$2:$E$548,5,0),0)</f>
        <v>0</v>
      </c>
      <c r="Y132" s="36">
        <f>IFERROR(VLOOKUP(Y178,DAY!$A$2:$E$548,5,0),0)</f>
        <v>0</v>
      </c>
      <c r="Z132" s="36">
        <f>IFERROR(VLOOKUP(Z178,DAY!$A$2:$E$548,5,0),0)</f>
        <v>0</v>
      </c>
      <c r="AA132" s="36">
        <f>IFERROR(VLOOKUP(AA178,DAY!$A$2:$E$548,5,0),0)</f>
        <v>0</v>
      </c>
      <c r="AB132" s="36">
        <f>IFERROR(VLOOKUP(AB178,DAY!$A$2:$E$548,5,0),0)</f>
        <v>0</v>
      </c>
      <c r="AC132" s="36">
        <f>IFERROR(VLOOKUP(AC178,DAY!$A$2:$E$548,5,0),0)</f>
        <v>0</v>
      </c>
      <c r="AD132" s="36">
        <f>IFERROR(VLOOKUP(AD178,DAY!$A$2:$E$548,5,0),0)</f>
        <v>0</v>
      </c>
      <c r="AE132" s="272"/>
      <c r="AF132" s="322"/>
      <c r="AG132" s="261"/>
      <c r="AH132" s="272"/>
      <c r="AI132" s="274"/>
      <c r="AJ132" s="261"/>
      <c r="AM132" s="38"/>
      <c r="AN132" s="38"/>
      <c r="AQ132" s="34">
        <f>IFERROR(VLOOKUP(AQ209,DAY!$A$2:$E$196,4,0),0)</f>
        <v>0</v>
      </c>
    </row>
    <row r="133" spans="1:43" ht="27.75" customHeight="1" x14ac:dyDescent="0.45">
      <c r="A133" s="272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262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262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IFERROR(VLOOKUP(AQ209,DAY!$A$2:$E$196,5,0),0)</f>
        <v>0</v>
      </c>
    </row>
    <row r="134" spans="1:43" ht="27.75" customHeight="1" thickBot="1" x14ac:dyDescent="0.5">
      <c r="A134" s="319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316">
        <f>IFERROR(AM134,0)</f>
        <v>0</v>
      </c>
      <c r="AF134" s="317"/>
      <c r="AG134" s="263"/>
      <c r="AH134" s="316">
        <f>IFERROR(AN134,0)</f>
        <v>0</v>
      </c>
      <c r="AI134" s="318"/>
      <c r="AJ134" s="263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IFERROR(VLOOKUP(AQ209,DAY!$A$2:$E$196,6,0),0)</f>
        <v>0</v>
      </c>
    </row>
    <row r="135" spans="1:43" ht="12" customHeight="1" thickBot="1" x14ac:dyDescent="0.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75"/>
      <c r="AF135" s="275"/>
      <c r="AG135" s="77"/>
      <c r="AH135" s="275"/>
      <c r="AI135" s="275"/>
      <c r="AJ135" s="81"/>
      <c r="AK135" s="37"/>
      <c r="AM135" s="30"/>
      <c r="AN135" s="30"/>
      <c r="AQ135" s="41">
        <f>IFERROR(VLOOKUP(AQ209,DAY!$A$2:$E$196,7,0),0)</f>
        <v>0</v>
      </c>
    </row>
    <row r="136" spans="1:43" ht="29.25" customHeight="1" x14ac:dyDescent="0.45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76"/>
      <c r="AA136" s="277"/>
      <c r="AB136" s="277"/>
      <c r="AC136" s="277"/>
      <c r="AD136" s="278"/>
      <c r="AE136" s="310" t="s">
        <v>4</v>
      </c>
      <c r="AF136" s="311"/>
      <c r="AG136" s="312"/>
      <c r="AH136" s="264" t="s">
        <v>5</v>
      </c>
      <c r="AI136" s="265"/>
      <c r="AJ136" s="266"/>
      <c r="AM136" s="30"/>
      <c r="AN136" s="30"/>
    </row>
    <row r="137" spans="1:43" ht="29.25" customHeight="1" x14ac:dyDescent="0.45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86" t="s">
        <v>45</v>
      </c>
      <c r="AD137" s="287"/>
      <c r="AE137" s="307">
        <f>AE19+AE25+AE31+AE37+AE43+AE49+AE55+AE61+AE67+AE73+AE79+AE85+AE91+AE97+AE103+AE109+AE115+AE121+AE127+AE133</f>
        <v>260</v>
      </c>
      <c r="AF137" s="308"/>
      <c r="AG137" s="309"/>
      <c r="AH137" s="267">
        <f>AH19+AH25+AH31+AH37+AH43+AH49+AH55+AH61+AH67+AH73+AH79+AH85+AH91+AH97+AH103+AH109+AH115+AH121+AH127+AH133</f>
        <v>260</v>
      </c>
      <c r="AI137" s="268"/>
      <c r="AJ137" s="269"/>
      <c r="AM137" s="30"/>
      <c r="AN137" s="30"/>
    </row>
    <row r="138" spans="1:43" ht="29.25" customHeight="1" x14ac:dyDescent="0.45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86" t="s">
        <v>46</v>
      </c>
      <c r="AD138" s="287"/>
      <c r="AE138" s="307">
        <f>AF19+AF25+AF31+AF37+AF43+AF49+AF55+AF61+AF67+AF73+AF79+AF85+AF91+AF97+AF103+AF109+AF115+AF121+AF127+AF133</f>
        <v>85</v>
      </c>
      <c r="AF138" s="308"/>
      <c r="AG138" s="309"/>
      <c r="AH138" s="267">
        <f>AI19+AI25+AI31+AI37+AI43+AI49+AI55+AI61+AI67+AI73+AI79+AI85+AI91+AI97+AI103+AI109+AI115+AI121+AI127+AI133</f>
        <v>83</v>
      </c>
      <c r="AI138" s="268"/>
      <c r="AJ138" s="269"/>
      <c r="AM138" s="30"/>
      <c r="AN138" s="30"/>
    </row>
    <row r="139" spans="1:43" ht="29.25" customHeight="1" x14ac:dyDescent="0.45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86" t="s">
        <v>47</v>
      </c>
      <c r="AD139" s="287"/>
      <c r="AE139" s="304">
        <f>ROUND(AE138/AE137,4)</f>
        <v>0.32690000000000002</v>
      </c>
      <c r="AF139" s="305"/>
      <c r="AG139" s="306"/>
      <c r="AH139" s="313">
        <f>ROUND(AH138/AH137,4)</f>
        <v>0.31919999999999998</v>
      </c>
      <c r="AI139" s="314"/>
      <c r="AJ139" s="315"/>
      <c r="AM139" s="30"/>
      <c r="AN139" s="30"/>
    </row>
    <row r="140" spans="1:43" ht="27.9" customHeight="1" x14ac:dyDescent="0.5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82" t="s">
        <v>107</v>
      </c>
      <c r="AA140" s="283"/>
      <c r="AB140" s="283"/>
      <c r="AC140" s="283"/>
      <c r="AD140" s="284"/>
      <c r="AE140" s="298">
        <f>ROUND(AE139,3)</f>
        <v>0.32700000000000001</v>
      </c>
      <c r="AF140" s="299"/>
      <c r="AG140" s="300"/>
      <c r="AH140" s="288">
        <f>ROUND(AH139,3)</f>
        <v>0.31900000000000001</v>
      </c>
      <c r="AI140" s="289"/>
      <c r="AJ140" s="290"/>
      <c r="AM140" s="30"/>
      <c r="AN140" s="30"/>
    </row>
    <row r="141" spans="1:43" ht="27.75" customHeight="1" x14ac:dyDescent="0.5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85" t="s">
        <v>48</v>
      </c>
      <c r="AB141" s="285"/>
      <c r="AC141" s="285"/>
      <c r="AD141" s="74"/>
      <c r="AE141" s="301"/>
      <c r="AF141" s="302"/>
      <c r="AG141" s="303"/>
      <c r="AH141" s="291"/>
      <c r="AI141" s="292"/>
      <c r="AJ141" s="293"/>
      <c r="AM141" s="30"/>
      <c r="AN141" s="30"/>
    </row>
    <row r="142" spans="1:43" ht="26.4" thickBot="1" x14ac:dyDescent="0.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79" t="s">
        <v>44</v>
      </c>
      <c r="AA142" s="280"/>
      <c r="AB142" s="280"/>
      <c r="AC142" s="280"/>
      <c r="AD142" s="281"/>
      <c r="AE142" s="295" t="str">
        <f>IF(AE140&gt;=0.285,"クリア","休暇不足")</f>
        <v>クリア</v>
      </c>
      <c r="AF142" s="296"/>
      <c r="AG142" s="297"/>
      <c r="AH142" s="294" t="str">
        <f>IF(AH140&gt;=0.285,"達成","未達成")</f>
        <v>達成</v>
      </c>
      <c r="AI142" s="280"/>
      <c r="AJ142" s="281"/>
      <c r="AM142" s="30"/>
      <c r="AN142" s="30"/>
    </row>
    <row r="144" spans="1:43" x14ac:dyDescent="0.45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5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5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5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5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5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5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5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5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5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5">
      <c r="A154" s="56"/>
      <c r="AI154" s="58"/>
    </row>
    <row r="155" spans="1:52" ht="19.5" customHeight="1" x14ac:dyDescent="0.45">
      <c r="A155" s="56"/>
      <c r="AI155" s="58"/>
    </row>
    <row r="156" spans="1:52" ht="19.5" customHeight="1" x14ac:dyDescent="0.45">
      <c r="A156" s="56"/>
      <c r="AI156" s="58"/>
    </row>
    <row r="157" spans="1:52" x14ac:dyDescent="0.45">
      <c r="A157" s="56"/>
      <c r="AI157" s="58"/>
    </row>
    <row r="158" spans="1:52" x14ac:dyDescent="0.45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5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5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5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5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5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5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5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5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5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5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5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5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5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5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5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5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5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5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5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5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5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5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5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5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5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5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5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5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5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5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5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5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5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5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5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5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5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5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5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5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5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5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5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5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5">
      <c r="C203" s="65"/>
    </row>
    <row r="204" spans="1:35" x14ac:dyDescent="0.45">
      <c r="C204" s="65"/>
    </row>
    <row r="205" spans="1:35" x14ac:dyDescent="0.45">
      <c r="C205" s="65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53" priority="1803">
      <formula>IF(COUNTIF(C18,"*日*"),TRUE,FALSE)</formula>
    </cfRule>
  </conditionalFormatting>
  <conditionalFormatting sqref="C19:AD20">
    <cfRule type="containsText" dxfId="352" priority="2704" operator="containsText" text="夏休">
      <formula>NOT(ISERROR(SEARCH("夏休",C19)))</formula>
    </cfRule>
    <cfRule type="containsText" dxfId="351" priority="2703" operator="containsText" text="正月">
      <formula>NOT(ISERROR(SEARCH("正月",C19)))</formula>
    </cfRule>
    <cfRule type="containsText" dxfId="350" priority="2079" operator="containsText" text="休">
      <formula>NOT(ISERROR(SEARCH("休",C19)))</formula>
    </cfRule>
  </conditionalFormatting>
  <conditionalFormatting sqref="C23:AD23">
    <cfRule type="containsText" dxfId="349" priority="1802" operator="containsText" text="土">
      <formula>NOT(ISERROR(SEARCH("土",C23)))</formula>
    </cfRule>
    <cfRule type="containsText" dxfId="348" priority="1801" operator="containsText" text="日">
      <formula>NOT(ISERROR(SEARCH("日",C23)))</formula>
    </cfRule>
    <cfRule type="expression" priority="1800">
      <formula>IF($C$18&lt;&gt;""+$D$17,)</formula>
    </cfRule>
    <cfRule type="expression" dxfId="347" priority="1799">
      <formula>IF(COUNTIF(C24,"*日*"),TRUE,FALSE)</formula>
    </cfRule>
  </conditionalFormatting>
  <conditionalFormatting sqref="C25:AD26">
    <cfRule type="containsText" dxfId="346" priority="295" operator="containsText" text="休日">
      <formula>NOT(ISERROR(SEARCH("休日",C25)))</formula>
    </cfRule>
    <cfRule type="containsText" dxfId="345" priority="298" operator="containsText" text="夏休">
      <formula>NOT(ISERROR(SEARCH("夏休",C25)))</formula>
    </cfRule>
    <cfRule type="containsText" dxfId="344" priority="297" operator="containsText" text="正月">
      <formula>NOT(ISERROR(SEARCH("正月",C25)))</formula>
    </cfRule>
  </conditionalFormatting>
  <conditionalFormatting sqref="C29:AD29">
    <cfRule type="containsText" dxfId="343" priority="1798" operator="containsText" text="土">
      <formula>NOT(ISERROR(SEARCH("土",C29)))</formula>
    </cfRule>
    <cfRule type="containsText" dxfId="342" priority="1797" operator="containsText" text="日">
      <formula>NOT(ISERROR(SEARCH("日",C29)))</formula>
    </cfRule>
    <cfRule type="expression" dxfId="341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40" priority="281" operator="containsText" text="休日">
      <formula>NOT(ISERROR(SEARCH("休日",C31)))</formula>
    </cfRule>
    <cfRule type="containsText" dxfId="339" priority="283" operator="containsText" text="正月">
      <formula>NOT(ISERROR(SEARCH("正月",C31)))</formula>
    </cfRule>
    <cfRule type="containsText" dxfId="338" priority="284" operator="containsText" text="夏休">
      <formula>NOT(ISERROR(SEARCH("夏休",C31)))</formula>
    </cfRule>
  </conditionalFormatting>
  <conditionalFormatting sqref="C35:AD35">
    <cfRule type="containsText" dxfId="337" priority="1794" operator="containsText" text="土">
      <formula>NOT(ISERROR(SEARCH("土",C35)))</formula>
    </cfRule>
    <cfRule type="containsText" dxfId="336" priority="1793" operator="containsText" text="日">
      <formula>NOT(ISERROR(SEARCH("日",C35)))</formula>
    </cfRule>
    <cfRule type="expression" priority="1792">
      <formula>IF($C$18&lt;&gt;""+$D$17,)</formula>
    </cfRule>
    <cfRule type="expression" dxfId="335" priority="1791">
      <formula>IF(COUNTIF(C36,"*日*"),TRUE,FALSE)</formula>
    </cfRule>
  </conditionalFormatting>
  <conditionalFormatting sqref="C37:AD38">
    <cfRule type="containsText" dxfId="334" priority="269" operator="containsText" text="正月">
      <formula>NOT(ISERROR(SEARCH("正月",C37)))</formula>
    </cfRule>
    <cfRule type="containsText" dxfId="333" priority="270" operator="containsText" text="夏休">
      <formula>NOT(ISERROR(SEARCH("夏休",C37)))</formula>
    </cfRule>
    <cfRule type="containsText" dxfId="332" priority="267" operator="containsText" text="休日">
      <formula>NOT(ISERROR(SEARCH("休日",C37)))</formula>
    </cfRule>
  </conditionalFormatting>
  <conditionalFormatting sqref="C41:AD41">
    <cfRule type="containsText" dxfId="331" priority="1790" operator="containsText" text="土">
      <formula>NOT(ISERROR(SEARCH("土",C41)))</formula>
    </cfRule>
    <cfRule type="containsText" dxfId="330" priority="1789" operator="containsText" text="日">
      <formula>NOT(ISERROR(SEARCH("日",C41)))</formula>
    </cfRule>
    <cfRule type="expression" priority="1788">
      <formula>IF($C$18&lt;&gt;""+$D$17,)</formula>
    </cfRule>
    <cfRule type="expression" dxfId="329" priority="1787">
      <formula>IF(COUNTIF(C42,"*日*"),TRUE,FALSE)</formula>
    </cfRule>
  </conditionalFormatting>
  <conditionalFormatting sqref="C43:AD44">
    <cfRule type="containsText" dxfId="328" priority="256" operator="containsText" text="夏休">
      <formula>NOT(ISERROR(SEARCH("夏休",C43)))</formula>
    </cfRule>
    <cfRule type="containsText" dxfId="327" priority="255" operator="containsText" text="正月">
      <formula>NOT(ISERROR(SEARCH("正月",C43)))</formula>
    </cfRule>
    <cfRule type="containsText" dxfId="326" priority="253" operator="containsText" text="休日">
      <formula>NOT(ISERROR(SEARCH("休日",C43)))</formula>
    </cfRule>
  </conditionalFormatting>
  <conditionalFormatting sqref="C47:AD47">
    <cfRule type="containsText" dxfId="325" priority="1786" operator="containsText" text="土">
      <formula>NOT(ISERROR(SEARCH("土",C47)))</formula>
    </cfRule>
    <cfRule type="containsText" dxfId="324" priority="1785" operator="containsText" text="日">
      <formula>NOT(ISERROR(SEARCH("日",C47)))</formula>
    </cfRule>
    <cfRule type="expression" priority="1784">
      <formula>IF($C$18&lt;&gt;""+$D$17,)</formula>
    </cfRule>
    <cfRule type="expression" dxfId="323" priority="1783">
      <formula>IF(COUNTIF(C48,"*日*"),TRUE,FALSE)</formula>
    </cfRule>
  </conditionalFormatting>
  <conditionalFormatting sqref="C49:AD50">
    <cfRule type="containsText" dxfId="322" priority="239" operator="containsText" text="休日">
      <formula>NOT(ISERROR(SEARCH("休日",C49)))</formula>
    </cfRule>
    <cfRule type="containsText" dxfId="321" priority="242" operator="containsText" text="夏休">
      <formula>NOT(ISERROR(SEARCH("夏休",C49)))</formula>
    </cfRule>
    <cfRule type="containsText" dxfId="320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19" priority="1779">
      <formula>IF(COUNTIF(C54,"*日*"),TRUE,FALSE)</formula>
    </cfRule>
    <cfRule type="containsText" dxfId="318" priority="1782" operator="containsText" text="土">
      <formula>NOT(ISERROR(SEARCH("土",C53)))</formula>
    </cfRule>
    <cfRule type="containsText" dxfId="317" priority="1781" operator="containsText" text="日">
      <formula>NOT(ISERROR(SEARCH("日",C53)))</formula>
    </cfRule>
  </conditionalFormatting>
  <conditionalFormatting sqref="C55:AD56">
    <cfRule type="containsText" dxfId="316" priority="228" operator="containsText" text="夏休">
      <formula>NOT(ISERROR(SEARCH("夏休",C55)))</formula>
    </cfRule>
    <cfRule type="containsText" dxfId="315" priority="227" operator="containsText" text="正月">
      <formula>NOT(ISERROR(SEARCH("正月",C55)))</formula>
    </cfRule>
    <cfRule type="containsText" dxfId="314" priority="225" operator="containsText" text="休日">
      <formula>NOT(ISERROR(SEARCH("休日",C55)))</formula>
    </cfRule>
  </conditionalFormatting>
  <conditionalFormatting sqref="C59:AD59">
    <cfRule type="containsText" dxfId="313" priority="2601" operator="containsText" text="日">
      <formula>NOT(ISERROR(SEARCH("日",C59)))</formula>
    </cfRule>
    <cfRule type="expression" dxfId="312" priority="1778">
      <formula>IF(COUNTIF(C60,"*日*"),TRUE,FALSE)</formula>
    </cfRule>
    <cfRule type="containsText" dxfId="311" priority="2602" operator="containsText" text="土">
      <formula>NOT(ISERROR(SEARCH("土",C59)))</formula>
    </cfRule>
  </conditionalFormatting>
  <conditionalFormatting sqref="C61:AD62">
    <cfRule type="containsText" dxfId="310" priority="214" operator="containsText" text="夏休">
      <formula>NOT(ISERROR(SEARCH("夏休",C61)))</formula>
    </cfRule>
    <cfRule type="containsText" dxfId="309" priority="213" operator="containsText" text="正月">
      <formula>NOT(ISERROR(SEARCH("正月",C61)))</formula>
    </cfRule>
    <cfRule type="containsText" dxfId="308" priority="211" operator="containsText" text="休日">
      <formula>NOT(ISERROR(SEARCH("休日",C61)))</formula>
    </cfRule>
  </conditionalFormatting>
  <conditionalFormatting sqref="C65:AD65">
    <cfRule type="containsText" dxfId="307" priority="1777" operator="containsText" text="土">
      <formula>NOT(ISERROR(SEARCH("土",C65)))</formula>
    </cfRule>
    <cfRule type="containsText" dxfId="306" priority="1776" operator="containsText" text="日">
      <formula>NOT(ISERROR(SEARCH("日",C65)))</formula>
    </cfRule>
    <cfRule type="expression" dxfId="305" priority="1775">
      <formula>IF(COUNTIF(C66,"*日*"),TRUE,FALSE)</formula>
    </cfRule>
  </conditionalFormatting>
  <conditionalFormatting sqref="C67:AD68">
    <cfRule type="containsText" dxfId="304" priority="200" operator="containsText" text="夏休">
      <formula>NOT(ISERROR(SEARCH("夏休",C67)))</formula>
    </cfRule>
    <cfRule type="containsText" dxfId="303" priority="197" operator="containsText" text="休日">
      <formula>NOT(ISERROR(SEARCH("休日",C67)))</formula>
    </cfRule>
    <cfRule type="containsText" dxfId="302" priority="199" operator="containsText" text="正月">
      <formula>NOT(ISERROR(SEARCH("正月",C67)))</formula>
    </cfRule>
  </conditionalFormatting>
  <conditionalFormatting sqref="C71:AD71">
    <cfRule type="expression" dxfId="301" priority="1772">
      <formula>IF(COUNTIF(C72,"*日*"),TRUE,FALSE)</formula>
    </cfRule>
    <cfRule type="containsText" dxfId="300" priority="1774" operator="containsText" text="土">
      <formula>NOT(ISERROR(SEARCH("土",C71)))</formula>
    </cfRule>
    <cfRule type="containsText" dxfId="299" priority="1773" operator="containsText" text="日">
      <formula>NOT(ISERROR(SEARCH("日",C71)))</formula>
    </cfRule>
  </conditionalFormatting>
  <conditionalFormatting sqref="C73:AD74">
    <cfRule type="containsText" dxfId="298" priority="183" operator="containsText" text="休日">
      <formula>NOT(ISERROR(SEARCH("休日",C73)))</formula>
    </cfRule>
    <cfRule type="containsText" dxfId="297" priority="185" operator="containsText" text="正月">
      <formula>NOT(ISERROR(SEARCH("正月",C73)))</formula>
    </cfRule>
    <cfRule type="containsText" dxfId="296" priority="186" operator="containsText" text="夏休">
      <formula>NOT(ISERROR(SEARCH("夏休",C73)))</formula>
    </cfRule>
  </conditionalFormatting>
  <conditionalFormatting sqref="C77:AD77">
    <cfRule type="containsText" dxfId="295" priority="1771" operator="containsText" text="土">
      <formula>NOT(ISERROR(SEARCH("土",C77)))</formula>
    </cfRule>
    <cfRule type="containsText" dxfId="294" priority="1770" operator="containsText" text="日">
      <formula>NOT(ISERROR(SEARCH("日",C77)))</formula>
    </cfRule>
    <cfRule type="expression" dxfId="293" priority="1769">
      <formula>IF(COUNTIF(C78,"*日*"),TRUE,FALSE)</formula>
    </cfRule>
  </conditionalFormatting>
  <conditionalFormatting sqref="C79:AD80">
    <cfRule type="containsText" dxfId="292" priority="169" operator="containsText" text="休日">
      <formula>NOT(ISERROR(SEARCH("休日",C79)))</formula>
    </cfRule>
    <cfRule type="containsText" dxfId="291" priority="171" operator="containsText" text="正月">
      <formula>NOT(ISERROR(SEARCH("正月",C79)))</formula>
    </cfRule>
    <cfRule type="containsText" dxfId="290" priority="172" operator="containsText" text="夏休">
      <formula>NOT(ISERROR(SEARCH("夏休",C79)))</formula>
    </cfRule>
  </conditionalFormatting>
  <conditionalFormatting sqref="C83:AD83">
    <cfRule type="containsText" dxfId="289" priority="1768" operator="containsText" text="土">
      <formula>NOT(ISERROR(SEARCH("土",C83)))</formula>
    </cfRule>
    <cfRule type="containsText" dxfId="288" priority="1767" operator="containsText" text="日">
      <formula>NOT(ISERROR(SEARCH("日",C83)))</formula>
    </cfRule>
    <cfRule type="expression" dxfId="287" priority="1766">
      <formula>IF(COUNTIF(C84,"*日*"),TRUE,FALSE)</formula>
    </cfRule>
  </conditionalFormatting>
  <conditionalFormatting sqref="C85:AD86">
    <cfRule type="containsText" dxfId="286" priority="155" operator="containsText" text="休日">
      <formula>NOT(ISERROR(SEARCH("休日",C85)))</formula>
    </cfRule>
    <cfRule type="containsText" dxfId="285" priority="157" operator="containsText" text="正月">
      <formula>NOT(ISERROR(SEARCH("正月",C85)))</formula>
    </cfRule>
    <cfRule type="containsText" dxfId="284" priority="158" operator="containsText" text="夏休">
      <formula>NOT(ISERROR(SEARCH("夏休",C85)))</formula>
    </cfRule>
  </conditionalFormatting>
  <conditionalFormatting sqref="C89:AD89">
    <cfRule type="containsText" dxfId="283" priority="1764" operator="containsText" text="日">
      <formula>NOT(ISERROR(SEARCH("日",C89)))</formula>
    </cfRule>
    <cfRule type="containsText" dxfId="282" priority="1765" operator="containsText" text="土">
      <formula>NOT(ISERROR(SEARCH("土",C89)))</formula>
    </cfRule>
    <cfRule type="expression" dxfId="281" priority="1763">
      <formula>IF(COUNTIF(C90,"*日*"),TRUE,FALSE)</formula>
    </cfRule>
  </conditionalFormatting>
  <conditionalFormatting sqref="C91:AD92">
    <cfRule type="containsText" dxfId="280" priority="144" operator="containsText" text="夏休">
      <formula>NOT(ISERROR(SEARCH("夏休",C91)))</formula>
    </cfRule>
    <cfRule type="containsText" dxfId="279" priority="143" operator="containsText" text="正月">
      <formula>NOT(ISERROR(SEARCH("正月",C91)))</formula>
    </cfRule>
    <cfRule type="containsText" dxfId="278" priority="141" operator="containsText" text="休日">
      <formula>NOT(ISERROR(SEARCH("休日",C91)))</formula>
    </cfRule>
  </conditionalFormatting>
  <conditionalFormatting sqref="C95:AD95">
    <cfRule type="expression" dxfId="277" priority="1762">
      <formula>IF(COUNTIF(C96,"*日*"),TRUE,FALSE)</formula>
    </cfRule>
    <cfRule type="containsText" dxfId="276" priority="2567" operator="containsText" text="土">
      <formula>NOT(ISERROR(SEARCH("土",C95)))</formula>
    </cfRule>
    <cfRule type="containsText" dxfId="275" priority="2566" operator="containsText" text="日">
      <formula>NOT(ISERROR(SEARCH("日",C95)))</formula>
    </cfRule>
  </conditionalFormatting>
  <conditionalFormatting sqref="C97:AD98">
    <cfRule type="containsText" dxfId="274" priority="130" operator="containsText" text="夏休">
      <formula>NOT(ISERROR(SEARCH("夏休",C97)))</formula>
    </cfRule>
    <cfRule type="containsText" dxfId="273" priority="127" operator="containsText" text="休日">
      <formula>NOT(ISERROR(SEARCH("休日",C97)))</formula>
    </cfRule>
    <cfRule type="containsText" dxfId="272" priority="129" operator="containsText" text="正月">
      <formula>NOT(ISERROR(SEARCH("正月",C97)))</formula>
    </cfRule>
  </conditionalFormatting>
  <conditionalFormatting sqref="C101:AD101">
    <cfRule type="expression" dxfId="271" priority="1759">
      <formula>IF(COUNTIF(C102,"*日*"),TRUE,FALSE)</formula>
    </cfRule>
    <cfRule type="containsText" dxfId="270" priority="1760" operator="containsText" text="日">
      <formula>NOT(ISERROR(SEARCH("日",C101)))</formula>
    </cfRule>
    <cfRule type="containsText" dxfId="269" priority="1761" operator="containsText" text="土">
      <formula>NOT(ISERROR(SEARCH("土",C101)))</formula>
    </cfRule>
  </conditionalFormatting>
  <conditionalFormatting sqref="C103:AD104">
    <cfRule type="containsText" dxfId="268" priority="116" operator="containsText" text="夏休">
      <formula>NOT(ISERROR(SEARCH("夏休",C103)))</formula>
    </cfRule>
    <cfRule type="containsText" dxfId="267" priority="115" operator="containsText" text="正月">
      <formula>NOT(ISERROR(SEARCH("正月",C103)))</formula>
    </cfRule>
    <cfRule type="containsText" dxfId="266" priority="113" operator="containsText" text="休日">
      <formula>NOT(ISERROR(SEARCH("休日",C103)))</formula>
    </cfRule>
  </conditionalFormatting>
  <conditionalFormatting sqref="C107:AD107">
    <cfRule type="expression" dxfId="265" priority="1756">
      <formula>IF(COUNTIF(C108,"*日*"),TRUE,FALSE)</formula>
    </cfRule>
    <cfRule type="containsText" dxfId="264" priority="1757" operator="containsText" text="日">
      <formula>NOT(ISERROR(SEARCH("日",C107)))</formula>
    </cfRule>
    <cfRule type="containsText" dxfId="263" priority="1758" operator="containsText" text="土">
      <formula>NOT(ISERROR(SEARCH("土",C107)))</formula>
    </cfRule>
  </conditionalFormatting>
  <conditionalFormatting sqref="C109:AD110">
    <cfRule type="containsText" dxfId="262" priority="102" operator="containsText" text="夏休">
      <formula>NOT(ISERROR(SEARCH("夏休",C109)))</formula>
    </cfRule>
    <cfRule type="containsText" dxfId="261" priority="101" operator="containsText" text="正月">
      <formula>NOT(ISERROR(SEARCH("正月",C109)))</formula>
    </cfRule>
    <cfRule type="containsText" dxfId="260" priority="99" operator="containsText" text="休日">
      <formula>NOT(ISERROR(SEARCH("休日",C109)))</formula>
    </cfRule>
  </conditionalFormatting>
  <conditionalFormatting sqref="C113:AD113">
    <cfRule type="expression" dxfId="259" priority="1753">
      <formula>IF(COUNTIF(C114,"*日*"),TRUE,FALSE)</formula>
    </cfRule>
    <cfRule type="containsText" dxfId="258" priority="1754" operator="containsText" text="日">
      <formula>NOT(ISERROR(SEARCH("日",C113)))</formula>
    </cfRule>
    <cfRule type="containsText" dxfId="257" priority="1755" operator="containsText" text="土">
      <formula>NOT(ISERROR(SEARCH("土",C113)))</formula>
    </cfRule>
  </conditionalFormatting>
  <conditionalFormatting sqref="C115:AD116">
    <cfRule type="containsText" dxfId="256" priority="88" operator="containsText" text="夏休">
      <formula>NOT(ISERROR(SEARCH("夏休",C115)))</formula>
    </cfRule>
    <cfRule type="containsText" dxfId="255" priority="87" operator="containsText" text="正月">
      <formula>NOT(ISERROR(SEARCH("正月",C115)))</formula>
    </cfRule>
    <cfRule type="containsText" dxfId="254" priority="85" operator="containsText" text="休日">
      <formula>NOT(ISERROR(SEARCH("休日",C115)))</formula>
    </cfRule>
  </conditionalFormatting>
  <conditionalFormatting sqref="C119:AD119">
    <cfRule type="expression" dxfId="253" priority="1750">
      <formula>IF(COUNTIF(C120,"*日*"),TRUE,FALSE)</formula>
    </cfRule>
    <cfRule type="containsText" dxfId="252" priority="1751" operator="containsText" text="日">
      <formula>NOT(ISERROR(SEARCH("日",C119)))</formula>
    </cfRule>
    <cfRule type="containsText" dxfId="251" priority="1752" operator="containsText" text="土">
      <formula>NOT(ISERROR(SEARCH("土",C119)))</formula>
    </cfRule>
  </conditionalFormatting>
  <conditionalFormatting sqref="C121:AD122">
    <cfRule type="containsText" dxfId="250" priority="74" operator="containsText" text="夏休">
      <formula>NOT(ISERROR(SEARCH("夏休",C121)))</formula>
    </cfRule>
    <cfRule type="containsText" dxfId="249" priority="73" operator="containsText" text="正月">
      <formula>NOT(ISERROR(SEARCH("正月",C121)))</formula>
    </cfRule>
  </conditionalFormatting>
  <conditionalFormatting sqref="C125:AD125">
    <cfRule type="expression" dxfId="248" priority="1749">
      <formula>IF(COUNTIF(C126,"*日*"),TRUE,FALSE)</formula>
    </cfRule>
    <cfRule type="containsText" dxfId="247" priority="2546" operator="containsText" text="日">
      <formula>NOT(ISERROR(SEARCH("日",C125)))</formula>
    </cfRule>
    <cfRule type="containsText" dxfId="246" priority="2547" operator="containsText" text="土">
      <formula>NOT(ISERROR(SEARCH("土",C125)))</formula>
    </cfRule>
  </conditionalFormatting>
  <conditionalFormatting sqref="C127:AD128">
    <cfRule type="containsText" dxfId="245" priority="60" operator="containsText" text="夏休">
      <formula>NOT(ISERROR(SEARCH("夏休",C127)))</formula>
    </cfRule>
    <cfRule type="containsText" dxfId="244" priority="59" operator="containsText" text="正月">
      <formula>NOT(ISERROR(SEARCH("正月",C127)))</formula>
    </cfRule>
    <cfRule type="containsText" dxfId="243" priority="57" operator="containsText" text="休日">
      <formula>NOT(ISERROR(SEARCH("休日",C127)))</formula>
    </cfRule>
  </conditionalFormatting>
  <conditionalFormatting sqref="C131:AD131">
    <cfRule type="expression" dxfId="242" priority="1746">
      <formula>IF(COUNTIF(C132,"*日*"),TRUE,FALSE)</formula>
    </cfRule>
    <cfRule type="containsText" dxfId="241" priority="1747" operator="containsText" text="日">
      <formula>NOT(ISERROR(SEARCH("日",C131)))</formula>
    </cfRule>
    <cfRule type="containsText" dxfId="240" priority="1748" operator="containsText" text="土">
      <formula>NOT(ISERROR(SEARCH("土",C131)))</formula>
    </cfRule>
  </conditionalFormatting>
  <conditionalFormatting sqref="C133:AD134">
    <cfRule type="containsText" dxfId="239" priority="46" operator="containsText" text="夏休">
      <formula>NOT(ISERROR(SEARCH("夏休",C133)))</formula>
    </cfRule>
    <cfRule type="containsText" dxfId="238" priority="45" operator="containsText" text="正月">
      <formula>NOT(ISERROR(SEARCH("正月",C133)))</formula>
    </cfRule>
    <cfRule type="containsText" dxfId="237" priority="43" operator="containsText" text="休日">
      <formula>NOT(ISERROR(SEARCH("休日",C133)))</formula>
    </cfRule>
  </conditionalFormatting>
  <conditionalFormatting sqref="AG19:AG20">
    <cfRule type="containsText" dxfId="236" priority="39" operator="containsText" text="休暇不足">
      <formula>NOT(ISERROR(SEARCH("休暇不足",AG19)))</formula>
    </cfRule>
  </conditionalFormatting>
  <conditionalFormatting sqref="AG25:AG26">
    <cfRule type="containsText" dxfId="235" priority="37" operator="containsText" text="休暇不足">
      <formula>NOT(ISERROR(SEARCH("休暇不足",AG25)))</formula>
    </cfRule>
  </conditionalFormatting>
  <conditionalFormatting sqref="AG31:AG32">
    <cfRule type="containsText" dxfId="234" priority="35" operator="containsText" text="休暇不足">
      <formula>NOT(ISERROR(SEARCH("休暇不足",AG31)))</formula>
    </cfRule>
  </conditionalFormatting>
  <conditionalFormatting sqref="AG37:AG38">
    <cfRule type="containsText" dxfId="233" priority="33" operator="containsText" text="休暇不足">
      <formula>NOT(ISERROR(SEARCH("休暇不足",AG37)))</formula>
    </cfRule>
  </conditionalFormatting>
  <conditionalFormatting sqref="AG43:AG44">
    <cfRule type="containsText" dxfId="232" priority="31" operator="containsText" text="休暇不足">
      <formula>NOT(ISERROR(SEARCH("休暇不足",AG43)))</formula>
    </cfRule>
  </conditionalFormatting>
  <conditionalFormatting sqref="AG49:AG50">
    <cfRule type="containsText" dxfId="231" priority="29" operator="containsText" text="休暇不足">
      <formula>NOT(ISERROR(SEARCH("休暇不足",AG49)))</formula>
    </cfRule>
  </conditionalFormatting>
  <conditionalFormatting sqref="AG55:AG56">
    <cfRule type="containsText" dxfId="230" priority="27" operator="containsText" text="休暇不足">
      <formula>NOT(ISERROR(SEARCH("休暇不足",AG55)))</formula>
    </cfRule>
  </conditionalFormatting>
  <conditionalFormatting sqref="AG61:AG62">
    <cfRule type="containsText" dxfId="229" priority="25" operator="containsText" text="休暇不足">
      <formula>NOT(ISERROR(SEARCH("休暇不足",AG61)))</formula>
    </cfRule>
  </conditionalFormatting>
  <conditionalFormatting sqref="AG67:AG68">
    <cfRule type="containsText" dxfId="228" priority="23" operator="containsText" text="休暇不足">
      <formula>NOT(ISERROR(SEARCH("休暇不足",AG67)))</formula>
    </cfRule>
  </conditionalFormatting>
  <conditionalFormatting sqref="AG73:AG74">
    <cfRule type="containsText" dxfId="227" priority="21" operator="containsText" text="休暇不足">
      <formula>NOT(ISERROR(SEARCH("休暇不足",AG73)))</formula>
    </cfRule>
  </conditionalFormatting>
  <conditionalFormatting sqref="AG79:AG80">
    <cfRule type="containsText" dxfId="226" priority="19" operator="containsText" text="休暇不足">
      <formula>NOT(ISERROR(SEARCH("休暇不足",AG79)))</formula>
    </cfRule>
  </conditionalFormatting>
  <conditionalFormatting sqref="AG85:AG86">
    <cfRule type="containsText" dxfId="225" priority="17" operator="containsText" text="休暇不足">
      <formula>NOT(ISERROR(SEARCH("休暇不足",AG85)))</formula>
    </cfRule>
  </conditionalFormatting>
  <conditionalFormatting sqref="AG91:AG92">
    <cfRule type="containsText" dxfId="224" priority="15" operator="containsText" text="休暇不足">
      <formula>NOT(ISERROR(SEARCH("休暇不足",AG91)))</formula>
    </cfRule>
  </conditionalFormatting>
  <conditionalFormatting sqref="AG97:AG98">
    <cfRule type="containsText" dxfId="223" priority="13" operator="containsText" text="休暇不足">
      <formula>NOT(ISERROR(SEARCH("休暇不足",AG97)))</formula>
    </cfRule>
  </conditionalFormatting>
  <conditionalFormatting sqref="AG103:AG104">
    <cfRule type="containsText" dxfId="222" priority="11" operator="containsText" text="休暇不足">
      <formula>NOT(ISERROR(SEARCH("休暇不足",AG103)))</formula>
    </cfRule>
  </conditionalFormatting>
  <conditionalFormatting sqref="AG109:AG110">
    <cfRule type="containsText" dxfId="221" priority="9" operator="containsText" text="休暇不足">
      <formula>NOT(ISERROR(SEARCH("休暇不足",AG109)))</formula>
    </cfRule>
  </conditionalFormatting>
  <conditionalFormatting sqref="AG115:AG116">
    <cfRule type="containsText" dxfId="220" priority="7" operator="containsText" text="休暇不足">
      <formula>NOT(ISERROR(SEARCH("休暇不足",AG115)))</formula>
    </cfRule>
  </conditionalFormatting>
  <conditionalFormatting sqref="AG121:AG122">
    <cfRule type="containsText" dxfId="219" priority="5" operator="containsText" text="休暇不足">
      <formula>NOT(ISERROR(SEARCH("休暇不足",AG121)))</formula>
    </cfRule>
  </conditionalFormatting>
  <conditionalFormatting sqref="AG127:AG128">
    <cfRule type="containsText" dxfId="218" priority="3" operator="containsText" text="休暇不足">
      <formula>NOT(ISERROR(SEARCH("休暇不足",AG127)))</formula>
    </cfRule>
  </conditionalFormatting>
  <conditionalFormatting sqref="AG133:AG134">
    <cfRule type="containsText" dxfId="217" priority="1" operator="containsText" text="休暇不足">
      <formula>NOT(ISERROR(SEARCH("休暇不足",AG133)))</formula>
    </cfRule>
  </conditionalFormatting>
  <conditionalFormatting sqref="AJ19:AJ20">
    <cfRule type="containsText" dxfId="216" priority="40" operator="containsText" text="未達成">
      <formula>NOT(ISERROR(SEARCH("未達成",AJ19)))</formula>
    </cfRule>
  </conditionalFormatting>
  <conditionalFormatting sqref="AJ25:AJ26">
    <cfRule type="containsText" dxfId="215" priority="38" operator="containsText" text="未達成">
      <formula>NOT(ISERROR(SEARCH("未達成",AJ25)))</formula>
    </cfRule>
  </conditionalFormatting>
  <conditionalFormatting sqref="AJ31:AJ32">
    <cfRule type="containsText" dxfId="214" priority="36" operator="containsText" text="未達成">
      <formula>NOT(ISERROR(SEARCH("未達成",AJ31)))</formula>
    </cfRule>
  </conditionalFormatting>
  <conditionalFormatting sqref="AJ37:AJ38">
    <cfRule type="containsText" dxfId="213" priority="34" operator="containsText" text="未達成">
      <formula>NOT(ISERROR(SEARCH("未達成",AJ37)))</formula>
    </cfRule>
  </conditionalFormatting>
  <conditionalFormatting sqref="AJ43:AJ44">
    <cfRule type="containsText" dxfId="212" priority="32" operator="containsText" text="未達成">
      <formula>NOT(ISERROR(SEARCH("未達成",AJ43)))</formula>
    </cfRule>
  </conditionalFormatting>
  <conditionalFormatting sqref="AJ49:AJ50">
    <cfRule type="containsText" dxfId="211" priority="30" operator="containsText" text="未達成">
      <formula>NOT(ISERROR(SEARCH("未達成",AJ49)))</formula>
    </cfRule>
  </conditionalFormatting>
  <conditionalFormatting sqref="AJ55:AJ56">
    <cfRule type="containsText" dxfId="210" priority="28" operator="containsText" text="未達成">
      <formula>NOT(ISERROR(SEARCH("未達成",AJ55)))</formula>
    </cfRule>
  </conditionalFormatting>
  <conditionalFormatting sqref="AJ61:AJ62">
    <cfRule type="containsText" dxfId="209" priority="26" operator="containsText" text="未達成">
      <formula>NOT(ISERROR(SEARCH("未達成",AJ61)))</formula>
    </cfRule>
  </conditionalFormatting>
  <conditionalFormatting sqref="AJ67:AJ68">
    <cfRule type="containsText" dxfId="208" priority="24" operator="containsText" text="未達成">
      <formula>NOT(ISERROR(SEARCH("未達成",AJ67)))</formula>
    </cfRule>
  </conditionalFormatting>
  <conditionalFormatting sqref="AJ73:AJ74">
    <cfRule type="containsText" dxfId="207" priority="22" operator="containsText" text="未達成">
      <formula>NOT(ISERROR(SEARCH("未達成",AJ73)))</formula>
    </cfRule>
  </conditionalFormatting>
  <conditionalFormatting sqref="AJ79:AJ80">
    <cfRule type="containsText" dxfId="206" priority="20" operator="containsText" text="未達成">
      <formula>NOT(ISERROR(SEARCH("未達成",AJ79)))</formula>
    </cfRule>
  </conditionalFormatting>
  <conditionalFormatting sqref="AJ85:AJ86">
    <cfRule type="containsText" dxfId="205" priority="18" operator="containsText" text="未達成">
      <formula>NOT(ISERROR(SEARCH("未達成",AJ85)))</formula>
    </cfRule>
  </conditionalFormatting>
  <conditionalFormatting sqref="AJ91:AJ92">
    <cfRule type="containsText" dxfId="204" priority="16" operator="containsText" text="未達成">
      <formula>NOT(ISERROR(SEARCH("未達成",AJ91)))</formula>
    </cfRule>
  </conditionalFormatting>
  <conditionalFormatting sqref="AJ97:AJ98">
    <cfRule type="containsText" dxfId="203" priority="14" operator="containsText" text="未達成">
      <formula>NOT(ISERROR(SEARCH("未達成",AJ97)))</formula>
    </cfRule>
  </conditionalFormatting>
  <conditionalFormatting sqref="AJ103:AJ104">
    <cfRule type="containsText" dxfId="202" priority="12" operator="containsText" text="未達成">
      <formula>NOT(ISERROR(SEARCH("未達成",AJ103)))</formula>
    </cfRule>
  </conditionalFormatting>
  <conditionalFormatting sqref="AJ109:AJ110">
    <cfRule type="containsText" dxfId="201" priority="10" operator="containsText" text="未達成">
      <formula>NOT(ISERROR(SEARCH("未達成",AJ109)))</formula>
    </cfRule>
  </conditionalFormatting>
  <conditionalFormatting sqref="AJ115:AJ116">
    <cfRule type="containsText" dxfId="200" priority="8" operator="containsText" text="未達成">
      <formula>NOT(ISERROR(SEARCH("未達成",AJ115)))</formula>
    </cfRule>
  </conditionalFormatting>
  <conditionalFormatting sqref="AJ121:AJ122">
    <cfRule type="containsText" dxfId="199" priority="6" operator="containsText" text="未達成">
      <formula>NOT(ISERROR(SEARCH("未達成",AJ121)))</formula>
    </cfRule>
  </conditionalFormatting>
  <conditionalFormatting sqref="AJ127:AJ128">
    <cfRule type="containsText" dxfId="198" priority="4" operator="containsText" text="未達成">
      <formula>NOT(ISERROR(SEARCH("未達成",AJ127)))</formula>
    </cfRule>
  </conditionalFormatting>
  <conditionalFormatting sqref="AJ133:AJ134">
    <cfRule type="containsText" dxfId="197" priority="2" operator="containsText" text="未達成">
      <formula>NOT(ISERROR(SEARCH("未達成",AJ133)))</formula>
    </cfRule>
  </conditionalFormatting>
  <conditionalFormatting sqref="AM11 C17:AD17">
    <cfRule type="containsText" dxfId="196" priority="2714" operator="containsText" text="日">
      <formula>NOT(ISERROR(SEARCH("日",C11)))</formula>
    </cfRule>
    <cfRule type="containsText" dxfId="195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2"/>
  <sheetViews>
    <sheetView showGridLines="0" view="pageBreakPreview" zoomScaleNormal="100" zoomScaleSheetLayoutView="100" workbookViewId="0">
      <selection activeCell="N15" sqref="N15"/>
    </sheetView>
  </sheetViews>
  <sheetFormatPr defaultRowHeight="18" x14ac:dyDescent="0.45"/>
  <sheetData>
    <row r="1" spans="1:12" ht="19.2" x14ac:dyDescent="0.45">
      <c r="A1" s="350" t="s">
        <v>130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19.2" x14ac:dyDescent="0.4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9.2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51" spans="1:1" x14ac:dyDescent="0.45">
      <c r="A51" s="101" t="s">
        <v>131</v>
      </c>
    </row>
    <row r="52" spans="1:1" x14ac:dyDescent="0.45">
      <c r="A52" s="101" t="s">
        <v>152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  <pageSetUpPr fitToPage="1"/>
  </sheetPr>
  <dimension ref="A1:BJ239"/>
  <sheetViews>
    <sheetView showGridLines="0" showZeros="0" tabSelected="1" view="pageBreakPreview" zoomScale="40" zoomScaleNormal="4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Y17" sqref="AY17"/>
    </sheetView>
  </sheetViews>
  <sheetFormatPr defaultColWidth="9" defaultRowHeight="14.4" x14ac:dyDescent="0.45"/>
  <cols>
    <col min="1" max="1" width="6.69921875" style="106" customWidth="1"/>
    <col min="2" max="2" width="7.19921875" style="140" customWidth="1"/>
    <col min="3" max="3" width="6.59765625" style="140" customWidth="1"/>
    <col min="4" max="30" width="6.59765625" style="106" customWidth="1"/>
    <col min="31" max="35" width="4.8984375" style="106" customWidth="1"/>
    <col min="36" max="36" width="4.69921875" style="106" customWidth="1"/>
    <col min="37" max="37" width="9" style="106"/>
    <col min="38" max="49" width="9" style="106" hidden="1" customWidth="1"/>
    <col min="50" max="50" width="9" style="106" customWidth="1"/>
    <col min="51" max="16384" width="9" style="106"/>
  </cols>
  <sheetData>
    <row r="1" spans="1:42" ht="39.75" customHeight="1" x14ac:dyDescent="0.45">
      <c r="A1" s="467" t="s">
        <v>115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468" t="s">
        <v>129</v>
      </c>
      <c r="AH1" s="469"/>
      <c r="AI1" s="469"/>
      <c r="AJ1" s="470"/>
    </row>
    <row r="2" spans="1:42" ht="16.5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471"/>
      <c r="AD2" s="471"/>
      <c r="AE2" s="471"/>
      <c r="AF2" s="471"/>
      <c r="AG2" s="471"/>
      <c r="AH2" s="471"/>
      <c r="AI2" s="471"/>
      <c r="AJ2" s="108"/>
    </row>
    <row r="3" spans="1:42" ht="6" customHeight="1" thickBot="1" x14ac:dyDescent="0.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9"/>
    </row>
    <row r="4" spans="1:42" ht="19.5" customHeight="1" x14ac:dyDescent="0.45">
      <c r="A4" s="472"/>
      <c r="B4" s="473" t="s">
        <v>127</v>
      </c>
      <c r="C4" s="473"/>
      <c r="D4" s="473"/>
      <c r="E4" s="473"/>
      <c r="F4" s="473"/>
      <c r="G4" s="474">
        <v>45931</v>
      </c>
      <c r="H4" s="474"/>
      <c r="I4" s="474"/>
      <c r="J4" s="474"/>
      <c r="K4" s="472" t="s">
        <v>20</v>
      </c>
      <c r="L4" s="473" t="s">
        <v>128</v>
      </c>
      <c r="M4" s="473"/>
      <c r="N4" s="473"/>
      <c r="O4" s="473"/>
      <c r="P4" s="473"/>
      <c r="Q4" s="475">
        <v>46112</v>
      </c>
      <c r="R4" s="475"/>
      <c r="S4" s="475"/>
      <c r="T4" s="475"/>
      <c r="U4" s="475"/>
      <c r="V4" s="472"/>
      <c r="W4" s="110"/>
      <c r="X4" s="110"/>
      <c r="Y4" s="110"/>
      <c r="Z4" s="482" t="s">
        <v>140</v>
      </c>
      <c r="AA4" s="483"/>
      <c r="AB4" s="483"/>
      <c r="AC4" s="483"/>
      <c r="AD4" s="483"/>
      <c r="AE4" s="476"/>
      <c r="AF4" s="477"/>
      <c r="AG4" s="477"/>
      <c r="AH4" s="477"/>
      <c r="AI4" s="477"/>
      <c r="AJ4" s="478"/>
      <c r="AK4" s="111" t="s">
        <v>138</v>
      </c>
    </row>
    <row r="5" spans="1:42" ht="19.5" customHeight="1" thickBot="1" x14ac:dyDescent="0.5">
      <c r="A5" s="472"/>
      <c r="B5" s="473"/>
      <c r="C5" s="473"/>
      <c r="D5" s="473"/>
      <c r="E5" s="473"/>
      <c r="F5" s="473"/>
      <c r="G5" s="474"/>
      <c r="H5" s="474"/>
      <c r="I5" s="474"/>
      <c r="J5" s="474"/>
      <c r="K5" s="472"/>
      <c r="L5" s="473"/>
      <c r="M5" s="473"/>
      <c r="N5" s="473"/>
      <c r="O5" s="473"/>
      <c r="P5" s="473"/>
      <c r="Q5" s="475"/>
      <c r="R5" s="475"/>
      <c r="S5" s="475"/>
      <c r="T5" s="475"/>
      <c r="U5" s="475"/>
      <c r="V5" s="472"/>
      <c r="W5" s="110"/>
      <c r="X5" s="110"/>
      <c r="Y5" s="110"/>
      <c r="Z5" s="484"/>
      <c r="AA5" s="485"/>
      <c r="AB5" s="485"/>
      <c r="AC5" s="485"/>
      <c r="AD5" s="485"/>
      <c r="AE5" s="479"/>
      <c r="AF5" s="480"/>
      <c r="AG5" s="480"/>
      <c r="AH5" s="480"/>
      <c r="AI5" s="480"/>
      <c r="AJ5" s="481"/>
    </row>
    <row r="6" spans="1:42" ht="14.25" customHeight="1" thickBot="1" x14ac:dyDescent="0.5">
      <c r="A6" s="107"/>
      <c r="B6" s="112"/>
      <c r="C6" s="112"/>
      <c r="D6" s="112"/>
      <c r="E6" s="112"/>
      <c r="F6" s="112"/>
      <c r="G6" s="113"/>
      <c r="H6" s="113"/>
      <c r="I6" s="113"/>
      <c r="J6" s="113"/>
      <c r="K6" s="112"/>
      <c r="L6" s="112"/>
      <c r="M6" s="112"/>
      <c r="N6" s="112"/>
      <c r="O6" s="112"/>
      <c r="P6" s="112"/>
      <c r="Q6" s="113"/>
      <c r="R6" s="113"/>
      <c r="S6" s="113"/>
      <c r="T6" s="113"/>
      <c r="U6" s="113"/>
      <c r="V6" s="107"/>
      <c r="W6" s="110"/>
      <c r="X6" s="110"/>
      <c r="Y6" s="110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42" ht="18.899999999999999" customHeight="1" x14ac:dyDescent="0.45">
      <c r="B7" s="377" t="s">
        <v>90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115"/>
      <c r="P7" s="115"/>
      <c r="Q7" s="115"/>
      <c r="R7" s="115"/>
      <c r="S7" s="115"/>
      <c r="T7" s="115"/>
      <c r="U7" s="115"/>
      <c r="V7" s="115"/>
      <c r="W7" s="110"/>
      <c r="X7" s="110"/>
      <c r="Y7" s="110"/>
      <c r="Z7" s="371"/>
      <c r="AA7" s="372"/>
      <c r="AB7" s="372"/>
      <c r="AC7" s="372"/>
      <c r="AD7" s="373"/>
      <c r="AE7" s="367" t="s">
        <v>4</v>
      </c>
      <c r="AF7" s="368"/>
      <c r="AG7" s="368"/>
      <c r="AH7" s="361" t="s">
        <v>5</v>
      </c>
      <c r="AI7" s="362"/>
      <c r="AJ7" s="363"/>
    </row>
    <row r="8" spans="1:42" ht="18.899999999999999" customHeight="1" thickBot="1" x14ac:dyDescent="0.5">
      <c r="B8" s="352" t="s">
        <v>91</v>
      </c>
      <c r="C8" s="353"/>
      <c r="D8" s="353"/>
      <c r="E8" s="354"/>
      <c r="F8" s="352" t="s">
        <v>92</v>
      </c>
      <c r="G8" s="353"/>
      <c r="H8" s="353"/>
      <c r="I8" s="353"/>
      <c r="J8" s="353"/>
      <c r="K8" s="353"/>
      <c r="L8" s="353"/>
      <c r="M8" s="353"/>
      <c r="N8" s="354"/>
      <c r="O8" s="116"/>
      <c r="P8" s="116"/>
      <c r="Q8" s="107"/>
      <c r="R8" s="107"/>
      <c r="S8" s="107"/>
      <c r="T8" s="118" t="s">
        <v>116</v>
      </c>
      <c r="Z8" s="374"/>
      <c r="AA8" s="375"/>
      <c r="AB8" s="375"/>
      <c r="AC8" s="375"/>
      <c r="AD8" s="376"/>
      <c r="AE8" s="369"/>
      <c r="AF8" s="370"/>
      <c r="AG8" s="370"/>
      <c r="AH8" s="364"/>
      <c r="AI8" s="365"/>
      <c r="AJ8" s="366"/>
    </row>
    <row r="9" spans="1:42" ht="18.899999999999999" customHeight="1" x14ac:dyDescent="0.45">
      <c r="B9" s="459" t="s">
        <v>87</v>
      </c>
      <c r="C9" s="460" t="s">
        <v>15</v>
      </c>
      <c r="D9" s="461" t="s">
        <v>61</v>
      </c>
      <c r="E9" s="462"/>
      <c r="F9" s="227" t="s">
        <v>99</v>
      </c>
      <c r="G9" s="227" t="s">
        <v>15</v>
      </c>
      <c r="H9" s="228" t="s">
        <v>93</v>
      </c>
      <c r="I9" s="228"/>
      <c r="J9" s="228"/>
      <c r="K9" s="228"/>
      <c r="L9" s="228"/>
      <c r="M9" s="228"/>
      <c r="N9" s="229"/>
      <c r="O9" s="107"/>
      <c r="P9" s="107"/>
      <c r="Q9" s="107"/>
      <c r="R9" s="107"/>
      <c r="S9" s="107"/>
      <c r="T9" s="463"/>
      <c r="U9" s="463"/>
      <c r="V9" s="464" t="s">
        <v>4</v>
      </c>
      <c r="W9" s="464"/>
      <c r="X9" s="465" t="s">
        <v>5</v>
      </c>
      <c r="Y9" s="466"/>
      <c r="Z9" s="384">
        <f>AE4</f>
        <v>0</v>
      </c>
      <c r="AA9" s="385"/>
      <c r="AB9" s="385"/>
      <c r="AC9" s="380" t="s">
        <v>137</v>
      </c>
      <c r="AD9" s="381"/>
      <c r="AE9" s="449"/>
      <c r="AF9" s="450"/>
      <c r="AG9" s="450"/>
      <c r="AH9" s="453"/>
      <c r="AI9" s="454"/>
      <c r="AJ9" s="455"/>
      <c r="AK9" s="111" t="s">
        <v>150</v>
      </c>
    </row>
    <row r="10" spans="1:42" ht="18.899999999999999" customHeight="1" x14ac:dyDescent="0.45">
      <c r="B10" s="439"/>
      <c r="C10" s="441"/>
      <c r="D10" s="443"/>
      <c r="E10" s="444"/>
      <c r="F10" s="227" t="s">
        <v>88</v>
      </c>
      <c r="G10" s="227" t="s">
        <v>15</v>
      </c>
      <c r="H10" s="228" t="s">
        <v>94</v>
      </c>
      <c r="I10" s="228"/>
      <c r="J10" s="228"/>
      <c r="K10" s="228"/>
      <c r="L10" s="228"/>
      <c r="M10" s="228"/>
      <c r="N10" s="229"/>
      <c r="T10" s="435" t="s">
        <v>11</v>
      </c>
      <c r="U10" s="435"/>
      <c r="V10" s="416">
        <f>AE20+AE26+AE32+AE38+AE44+AE50+AE56+AE62+AE68+AE74+AE80+AE86+AE92+AE98+AE104+AE110+AE116+AE122+AE128+AE134</f>
        <v>0</v>
      </c>
      <c r="W10" s="416"/>
      <c r="X10" s="417">
        <f>AH20+AH26+AH32+AH38+AH44+AH50+AH56+AH62+AH68+AH74+AH80+AH86+AH92+AH98+AH104+AH110+AH116+AH122+AH128+AH134</f>
        <v>0</v>
      </c>
      <c r="Y10" s="418"/>
      <c r="Z10" s="386"/>
      <c r="AA10" s="387"/>
      <c r="AB10" s="387"/>
      <c r="AC10" s="382"/>
      <c r="AD10" s="383"/>
      <c r="AE10" s="451"/>
      <c r="AF10" s="452"/>
      <c r="AG10" s="452"/>
      <c r="AH10" s="456"/>
      <c r="AI10" s="457"/>
      <c r="AJ10" s="458"/>
    </row>
    <row r="11" spans="1:42" ht="18.899999999999999" customHeight="1" x14ac:dyDescent="0.35">
      <c r="B11" s="439" t="s">
        <v>19</v>
      </c>
      <c r="C11" s="441" t="s">
        <v>15</v>
      </c>
      <c r="D11" s="443" t="s">
        <v>19</v>
      </c>
      <c r="E11" s="444"/>
      <c r="F11" s="447" t="s">
        <v>89</v>
      </c>
      <c r="G11" s="441" t="s">
        <v>15</v>
      </c>
      <c r="H11" s="230" t="s">
        <v>95</v>
      </c>
      <c r="I11" s="228"/>
      <c r="J11" s="228"/>
      <c r="K11" s="228"/>
      <c r="L11" s="228"/>
      <c r="M11" s="228"/>
      <c r="N11" s="229"/>
      <c r="T11" s="435" t="s">
        <v>46</v>
      </c>
      <c r="U11" s="435"/>
      <c r="V11" s="416">
        <f>AF20+AF26+AF32+AF38+AF44+AF50+AF56+AF62+AF68+AF74+AF80+AF86+AF92+AF98+AF104+AF110+AF116+AF122+AF128+AF134</f>
        <v>0</v>
      </c>
      <c r="W11" s="416"/>
      <c r="X11" s="417">
        <f>AI20+AI26+AI32+AI38+AI44+AI50+AI56+AI62+AI68+AI74+AI80+AI86+AI92+AI98+AI104+AI110+AI116+AI122+AI128+AI134</f>
        <v>0</v>
      </c>
      <c r="Y11" s="418"/>
      <c r="Z11" s="419" t="s">
        <v>147</v>
      </c>
      <c r="AA11" s="420"/>
      <c r="AB11" s="420"/>
      <c r="AC11" s="420"/>
      <c r="AD11" s="421"/>
      <c r="AE11" s="425"/>
      <c r="AF11" s="426"/>
      <c r="AG11" s="426"/>
      <c r="AH11" s="429"/>
      <c r="AI11" s="430"/>
      <c r="AJ11" s="431"/>
      <c r="AK11" s="111"/>
      <c r="AM11" s="121" t="str">
        <f>IFERROR(VLOOKUP(G4,DAY!$A$2:$E$548,4,0),0)</f>
        <v>水</v>
      </c>
    </row>
    <row r="12" spans="1:42" ht="18.899999999999999" customHeight="1" thickBot="1" x14ac:dyDescent="0.5">
      <c r="B12" s="440"/>
      <c r="C12" s="442"/>
      <c r="D12" s="445"/>
      <c r="E12" s="446"/>
      <c r="F12" s="448"/>
      <c r="G12" s="442"/>
      <c r="H12" s="231" t="s">
        <v>96</v>
      </c>
      <c r="I12" s="232"/>
      <c r="J12" s="232"/>
      <c r="K12" s="232"/>
      <c r="L12" s="232"/>
      <c r="M12" s="232"/>
      <c r="N12" s="233"/>
      <c r="O12" s="125"/>
      <c r="P12" s="125"/>
      <c r="Q12" s="125"/>
      <c r="T12" s="435" t="s">
        <v>47</v>
      </c>
      <c r="U12" s="435"/>
      <c r="V12" s="436">
        <f>IFERROR(ROUND(V11/V10,4),0)</f>
        <v>0</v>
      </c>
      <c r="W12" s="436"/>
      <c r="X12" s="437">
        <f>IFERROR(ROUND(X11/X10,4),0)</f>
        <v>0</v>
      </c>
      <c r="Y12" s="438"/>
      <c r="Z12" s="422"/>
      <c r="AA12" s="423"/>
      <c r="AB12" s="423"/>
      <c r="AC12" s="423"/>
      <c r="AD12" s="424"/>
      <c r="AE12" s="427"/>
      <c r="AF12" s="428"/>
      <c r="AG12" s="428"/>
      <c r="AH12" s="432"/>
      <c r="AI12" s="433"/>
      <c r="AJ12" s="434"/>
    </row>
    <row r="13" spans="1:42" ht="18.75" customHeight="1" thickBot="1" x14ac:dyDescent="0.5">
      <c r="A13" s="126"/>
      <c r="B13" s="127"/>
      <c r="C13" s="128"/>
      <c r="D13" s="128"/>
      <c r="E13" s="127"/>
      <c r="F13" s="127"/>
      <c r="G13" s="129"/>
      <c r="H13" s="128"/>
      <c r="I13" s="128"/>
      <c r="J13" s="128"/>
      <c r="K13" s="128"/>
      <c r="L13" s="128"/>
      <c r="M13" s="128"/>
      <c r="N13" s="125"/>
      <c r="O13" s="125"/>
      <c r="P13" s="125"/>
      <c r="Q13" s="125"/>
      <c r="R13" s="125"/>
      <c r="S13" s="125"/>
      <c r="T13" s="125"/>
      <c r="U13" s="125"/>
      <c r="V13" s="125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10"/>
      <c r="AI13" s="110"/>
      <c r="AJ13" s="110"/>
    </row>
    <row r="14" spans="1:42" ht="29.25" customHeight="1" x14ac:dyDescent="0.45">
      <c r="A14" s="371"/>
      <c r="B14" s="372"/>
      <c r="C14" s="408" t="s">
        <v>7</v>
      </c>
      <c r="D14" s="408"/>
      <c r="E14" s="408"/>
      <c r="F14" s="408"/>
      <c r="G14" s="408"/>
      <c r="H14" s="408"/>
      <c r="I14" s="408"/>
      <c r="J14" s="408" t="s">
        <v>8</v>
      </c>
      <c r="K14" s="408"/>
      <c r="L14" s="408"/>
      <c r="M14" s="408"/>
      <c r="N14" s="408"/>
      <c r="O14" s="408"/>
      <c r="P14" s="408"/>
      <c r="Q14" s="408" t="s">
        <v>9</v>
      </c>
      <c r="R14" s="408"/>
      <c r="S14" s="408"/>
      <c r="T14" s="408"/>
      <c r="U14" s="408"/>
      <c r="V14" s="408"/>
      <c r="W14" s="408"/>
      <c r="X14" s="409" t="s">
        <v>10</v>
      </c>
      <c r="Y14" s="410"/>
      <c r="Z14" s="410"/>
      <c r="AA14" s="410"/>
      <c r="AB14" s="410"/>
      <c r="AC14" s="410"/>
      <c r="AD14" s="411"/>
      <c r="AE14" s="412" t="s">
        <v>4</v>
      </c>
      <c r="AF14" s="413"/>
      <c r="AG14" s="413"/>
      <c r="AH14" s="344" t="s">
        <v>5</v>
      </c>
      <c r="AI14" s="345"/>
      <c r="AJ14" s="346"/>
    </row>
    <row r="15" spans="1:42" ht="29.25" customHeight="1" thickBot="1" x14ac:dyDescent="0.5">
      <c r="A15" s="374"/>
      <c r="B15" s="375"/>
      <c r="C15" s="131">
        <v>1</v>
      </c>
      <c r="D15" s="131">
        <v>2</v>
      </c>
      <c r="E15" s="131">
        <v>3</v>
      </c>
      <c r="F15" s="131">
        <v>4</v>
      </c>
      <c r="G15" s="131">
        <v>5</v>
      </c>
      <c r="H15" s="131">
        <v>6</v>
      </c>
      <c r="I15" s="131">
        <v>7</v>
      </c>
      <c r="J15" s="131">
        <v>8</v>
      </c>
      <c r="K15" s="131">
        <v>9</v>
      </c>
      <c r="L15" s="131">
        <v>10</v>
      </c>
      <c r="M15" s="131">
        <v>11</v>
      </c>
      <c r="N15" s="131">
        <v>12</v>
      </c>
      <c r="O15" s="131">
        <v>13</v>
      </c>
      <c r="P15" s="131">
        <v>14</v>
      </c>
      <c r="Q15" s="131">
        <v>15</v>
      </c>
      <c r="R15" s="131">
        <v>16</v>
      </c>
      <c r="S15" s="131">
        <v>17</v>
      </c>
      <c r="T15" s="131">
        <v>18</v>
      </c>
      <c r="U15" s="131">
        <v>19</v>
      </c>
      <c r="V15" s="131">
        <v>20</v>
      </c>
      <c r="W15" s="131">
        <v>21</v>
      </c>
      <c r="X15" s="131">
        <v>22</v>
      </c>
      <c r="Y15" s="131">
        <v>23</v>
      </c>
      <c r="Z15" s="131">
        <v>24</v>
      </c>
      <c r="AA15" s="131">
        <v>25</v>
      </c>
      <c r="AB15" s="131">
        <v>26</v>
      </c>
      <c r="AC15" s="131">
        <v>27</v>
      </c>
      <c r="AD15" s="132">
        <v>28</v>
      </c>
      <c r="AE15" s="414"/>
      <c r="AF15" s="415"/>
      <c r="AG15" s="415"/>
      <c r="AH15" s="347"/>
      <c r="AI15" s="348"/>
      <c r="AJ15" s="349"/>
      <c r="AM15" s="404">
        <f>Q4+1</f>
        <v>46113</v>
      </c>
      <c r="AN15" s="405"/>
      <c r="AO15" s="133"/>
      <c r="AP15" s="134"/>
    </row>
    <row r="16" spans="1:42" ht="27.75" customHeight="1" thickBot="1" x14ac:dyDescent="0.5">
      <c r="A16" s="388" t="s">
        <v>62</v>
      </c>
      <c r="B16" s="135" t="s">
        <v>0</v>
      </c>
      <c r="C16" s="29">
        <f>IFERROR(VLOOKUP(C160,DAY!$A$2:$E$2452,2,0),0)</f>
        <v>10</v>
      </c>
      <c r="D16" s="29">
        <f>IFERROR(VLOOKUP(D160,DAY!$A$2:$E$2452,2,0),0)</f>
        <v>10</v>
      </c>
      <c r="E16" s="29">
        <f>IFERROR(VLOOKUP(E160,DAY!$A$2:$E$2452,2,0),0)</f>
        <v>10</v>
      </c>
      <c r="F16" s="29">
        <f>IFERROR(VLOOKUP(F160,DAY!$A$2:$E$2452,2,0),0)</f>
        <v>10</v>
      </c>
      <c r="G16" s="29">
        <f>IFERROR(VLOOKUP(G160,DAY!$A$2:$E$2452,2,0),0)</f>
        <v>10</v>
      </c>
      <c r="H16" s="29">
        <f>IFERROR(VLOOKUP(H160,DAY!$A$2:$E$2452,2,0),0)</f>
        <v>10</v>
      </c>
      <c r="I16" s="29">
        <f>IFERROR(VLOOKUP(I160,DAY!$A$2:$E$2452,2,0),0)</f>
        <v>10</v>
      </c>
      <c r="J16" s="29">
        <f>IFERROR(VLOOKUP(J160,DAY!$A$2:$E$2452,2,0),0)</f>
        <v>10</v>
      </c>
      <c r="K16" s="29">
        <f>IFERROR(VLOOKUP(K160,DAY!$A$2:$E$2452,2,0),0)</f>
        <v>10</v>
      </c>
      <c r="L16" s="29">
        <f>IFERROR(VLOOKUP(L160,DAY!$A$2:$E$2452,2,0),0)</f>
        <v>10</v>
      </c>
      <c r="M16" s="29">
        <f>IFERROR(VLOOKUP(M160,DAY!$A$2:$E$2452,2,0),0)</f>
        <v>10</v>
      </c>
      <c r="N16" s="29">
        <f>IFERROR(VLOOKUP(N160,DAY!$A$2:$E$2452,2,0),0)</f>
        <v>10</v>
      </c>
      <c r="O16" s="29">
        <f>IFERROR(VLOOKUP(O160,DAY!$A$2:$E$2452,2,0),0)</f>
        <v>10</v>
      </c>
      <c r="P16" s="29">
        <f>IFERROR(VLOOKUP(P160,DAY!$A$2:$E$2452,2,0),0)</f>
        <v>10</v>
      </c>
      <c r="Q16" s="29">
        <f>IFERROR(VLOOKUP(Q160,DAY!$A$2:$E$2452,2,0),0)</f>
        <v>10</v>
      </c>
      <c r="R16" s="29">
        <f>IFERROR(VLOOKUP(R160,DAY!$A$2:$E$2452,2,0),0)</f>
        <v>10</v>
      </c>
      <c r="S16" s="29">
        <f>IFERROR(VLOOKUP(S160,DAY!$A$2:$E$2452,2,0),0)</f>
        <v>10</v>
      </c>
      <c r="T16" s="29">
        <f>IFERROR(VLOOKUP(T160,DAY!$A$2:$E$2452,2,0),0)</f>
        <v>10</v>
      </c>
      <c r="U16" s="29">
        <f>IFERROR(VLOOKUP(U160,DAY!$A$2:$E$2452,2,0),0)</f>
        <v>10</v>
      </c>
      <c r="V16" s="29">
        <f>IFERROR(VLOOKUP(V160,DAY!$A$2:$E$2452,2,0),0)</f>
        <v>10</v>
      </c>
      <c r="W16" s="29">
        <f>IFERROR(VLOOKUP(W160,DAY!$A$2:$E$2452,2,0),0)</f>
        <v>10</v>
      </c>
      <c r="X16" s="29">
        <f>IFERROR(VLOOKUP(X160,DAY!$A$2:$E$2452,2,0),0)</f>
        <v>10</v>
      </c>
      <c r="Y16" s="29">
        <f>IFERROR(VLOOKUP(Y160,DAY!$A$2:$E$2452,2,0),0)</f>
        <v>10</v>
      </c>
      <c r="Z16" s="29">
        <f>IFERROR(VLOOKUP(Z160,DAY!$A$2:$E$2452,2,0),0)</f>
        <v>10</v>
      </c>
      <c r="AA16" s="29">
        <f>IFERROR(VLOOKUP(AA160,DAY!$A$2:$E$2452,2,0),0)</f>
        <v>10</v>
      </c>
      <c r="AB16" s="29">
        <f>IFERROR(VLOOKUP(AB160,DAY!$A$2:$E$2452,2,0),0)</f>
        <v>10</v>
      </c>
      <c r="AC16" s="29">
        <f>IFERROR(VLOOKUP(AC160,DAY!$A$2:$E$2452,2,0),0)</f>
        <v>10</v>
      </c>
      <c r="AD16" s="29">
        <f>IFERROR(VLOOKUP(AD160,DAY!$A$2:$E$2452,2,0),0)</f>
        <v>10</v>
      </c>
      <c r="AE16" s="395" t="s">
        <v>11</v>
      </c>
      <c r="AF16" s="406" t="s">
        <v>12</v>
      </c>
      <c r="AG16" s="214" t="str">
        <f>IF($AE$4="完全週休２日", "週", IF($AE$4="月単位", "月", ""))</f>
        <v/>
      </c>
      <c r="AH16" s="391" t="s">
        <v>11</v>
      </c>
      <c r="AI16" s="393" t="s">
        <v>13</v>
      </c>
      <c r="AJ16" s="226" t="str">
        <f>IF($AE$4="完全週休２日", "週", IF($AE$4="月単位", "月", ""))</f>
        <v/>
      </c>
    </row>
    <row r="17" spans="1:52" ht="27.75" customHeight="1" x14ac:dyDescent="0.45">
      <c r="A17" s="389"/>
      <c r="B17" s="136" t="s">
        <v>1</v>
      </c>
      <c r="C17" s="32">
        <f>IFERROR(VLOOKUP(C160,DAY!$A$2:$E$2452,3,0),0)</f>
        <v>1</v>
      </c>
      <c r="D17" s="32">
        <f>IFERROR(VLOOKUP(D160,DAY!$A$2:$E$2452,3,0),0)</f>
        <v>2</v>
      </c>
      <c r="E17" s="32">
        <f>IFERROR(VLOOKUP(E160,DAY!$A$2:$E$2452,3,0),0)</f>
        <v>3</v>
      </c>
      <c r="F17" s="32">
        <f>IFERROR(VLOOKUP(F160,DAY!$A$2:$E$2452,3,0),0)</f>
        <v>4</v>
      </c>
      <c r="G17" s="32">
        <f>IFERROR(VLOOKUP(G160,DAY!$A$2:$E$2452,3,0),0)</f>
        <v>5</v>
      </c>
      <c r="H17" s="32">
        <f>IFERROR(VLOOKUP(H160,DAY!$A$2:$E$2452,3,0),0)</f>
        <v>6</v>
      </c>
      <c r="I17" s="32">
        <f>IFERROR(VLOOKUP(I160,DAY!$A$2:$E$2452,3,0),0)</f>
        <v>7</v>
      </c>
      <c r="J17" s="32">
        <f>IFERROR(VLOOKUP(J160,DAY!$A$2:$E$2452,3,0),0)</f>
        <v>8</v>
      </c>
      <c r="K17" s="32">
        <f>IFERROR(VLOOKUP(K160,DAY!$A$2:$E$2452,3,0),0)</f>
        <v>9</v>
      </c>
      <c r="L17" s="32">
        <f>IFERROR(VLOOKUP(L160,DAY!$A$2:$E$2452,3,0),0)</f>
        <v>10</v>
      </c>
      <c r="M17" s="32">
        <f>IFERROR(VLOOKUP(M160,DAY!$A$2:$E$2452,3,0),0)</f>
        <v>11</v>
      </c>
      <c r="N17" s="32">
        <f>IFERROR(VLOOKUP(N160,DAY!$A$2:$E$2452,3,0),0)</f>
        <v>12</v>
      </c>
      <c r="O17" s="32">
        <f>IFERROR(VLOOKUP(O160,DAY!$A$2:$E$2452,3,0),0)</f>
        <v>13</v>
      </c>
      <c r="P17" s="32">
        <f>IFERROR(VLOOKUP(P160,DAY!$A$2:$E$2452,3,0),0)</f>
        <v>14</v>
      </c>
      <c r="Q17" s="32">
        <f>IFERROR(VLOOKUP(Q160,DAY!$A$2:$E$2452,3,0),0)</f>
        <v>15</v>
      </c>
      <c r="R17" s="32">
        <f>IFERROR(VLOOKUP(R160,DAY!$A$2:$E$2452,3,0),0)</f>
        <v>16</v>
      </c>
      <c r="S17" s="32">
        <f>IFERROR(VLOOKUP(S160,DAY!$A$2:$E$2452,3,0),0)</f>
        <v>17</v>
      </c>
      <c r="T17" s="32">
        <f>IFERROR(VLOOKUP(T160,DAY!$A$2:$E$2452,3,0),0)</f>
        <v>18</v>
      </c>
      <c r="U17" s="32">
        <f>IFERROR(VLOOKUP(U160,DAY!$A$2:$E$2452,3,0),0)</f>
        <v>19</v>
      </c>
      <c r="V17" s="32">
        <f>IFERROR(VLOOKUP(V160,DAY!$A$2:$E$2452,3,0),0)</f>
        <v>20</v>
      </c>
      <c r="W17" s="32">
        <f>IFERROR(VLOOKUP(W160,DAY!$A$2:$E$2452,3,0),0)</f>
        <v>21</v>
      </c>
      <c r="X17" s="32">
        <f>IFERROR(VLOOKUP(X160,DAY!$A$2:$E$2452,3,0),0)</f>
        <v>22</v>
      </c>
      <c r="Y17" s="32">
        <f>IFERROR(VLOOKUP(Y160,DAY!$A$2:$E$2452,3,0),0)</f>
        <v>23</v>
      </c>
      <c r="Z17" s="32">
        <f>IFERROR(VLOOKUP(Z160,DAY!$A$2:$E$2452,3,0),0)</f>
        <v>24</v>
      </c>
      <c r="AA17" s="32">
        <f>IFERROR(VLOOKUP(AA160,DAY!$A$2:$E$2452,3,0),0)</f>
        <v>25</v>
      </c>
      <c r="AB17" s="32">
        <f>IFERROR(VLOOKUP(AB160,DAY!$A$2:$E$2452,3,0),0)</f>
        <v>26</v>
      </c>
      <c r="AC17" s="32">
        <f>IFERROR(VLOOKUP(AC160,DAY!$A$2:$E$2452,3,0),0)</f>
        <v>27</v>
      </c>
      <c r="AD17" s="32">
        <f>IFERROR(VLOOKUP(AD160,DAY!$A$2:$E$2452,3,0),0)</f>
        <v>28</v>
      </c>
      <c r="AE17" s="392"/>
      <c r="AF17" s="407"/>
      <c r="AG17" s="260" t="s">
        <v>144</v>
      </c>
      <c r="AH17" s="392"/>
      <c r="AI17" s="394"/>
      <c r="AJ17" s="260" t="s">
        <v>144</v>
      </c>
      <c r="AM17" s="137"/>
      <c r="AN17" s="137"/>
      <c r="AQ17" s="138">
        <f>IFERROR(VLOOKUP(AQ161,DAY!$A$2:$E$196,2,0),0)</f>
        <v>0</v>
      </c>
    </row>
    <row r="18" spans="1:52" s="140" customFormat="1" ht="27.75" customHeight="1" x14ac:dyDescent="0.45">
      <c r="A18" s="389"/>
      <c r="B18" s="139" t="s">
        <v>2</v>
      </c>
      <c r="C18" s="35" t="str">
        <f>IFERROR(VLOOKUP(C160,DAY!$A$2:$E$2452,4,0),0)</f>
        <v>水</v>
      </c>
      <c r="D18" s="35" t="str">
        <f>IFERROR(VLOOKUP(D160,DAY!$A$2:$E$2452,4,0),0)</f>
        <v>木</v>
      </c>
      <c r="E18" s="35" t="str">
        <f>IFERROR(VLOOKUP(E160,DAY!$A$2:$E$2452,4,0),0)</f>
        <v>金</v>
      </c>
      <c r="F18" s="35" t="str">
        <f>IFERROR(VLOOKUP(F160,DAY!$A$2:$E$2452,4,0),0)</f>
        <v>土</v>
      </c>
      <c r="G18" s="35" t="str">
        <f>IFERROR(VLOOKUP(G160,DAY!$A$2:$E$2452,4,0),0)</f>
        <v>日</v>
      </c>
      <c r="H18" s="35" t="str">
        <f>IFERROR(VLOOKUP(H160,DAY!$A$2:$E$2452,4,0),0)</f>
        <v>月</v>
      </c>
      <c r="I18" s="35" t="str">
        <f>IFERROR(VLOOKUP(I160,DAY!$A$2:$E$2452,4,0),0)</f>
        <v>火</v>
      </c>
      <c r="J18" s="35" t="str">
        <f>IFERROR(VLOOKUP(J160,DAY!$A$2:$E$2452,4,0),0)</f>
        <v>水</v>
      </c>
      <c r="K18" s="35" t="str">
        <f>IFERROR(VLOOKUP(K160,DAY!$A$2:$E$2452,4,0),0)</f>
        <v>木</v>
      </c>
      <c r="L18" s="35" t="str">
        <f>IFERROR(VLOOKUP(L160,DAY!$A$2:$E$2452,4,0),0)</f>
        <v>金</v>
      </c>
      <c r="M18" s="35" t="str">
        <f>IFERROR(VLOOKUP(M160,DAY!$A$2:$E$2452,4,0),0)</f>
        <v>土</v>
      </c>
      <c r="N18" s="35" t="str">
        <f>IFERROR(VLOOKUP(N160,DAY!$A$2:$E$2452,4,0),0)</f>
        <v>日</v>
      </c>
      <c r="O18" s="35" t="str">
        <f>IFERROR(VLOOKUP(O160,DAY!$A$2:$E$2452,4,0),0)</f>
        <v>月</v>
      </c>
      <c r="P18" s="35" t="str">
        <f>IFERROR(VLOOKUP(P160,DAY!$A$2:$E$2452,4,0),0)</f>
        <v>火</v>
      </c>
      <c r="Q18" s="35" t="str">
        <f>IFERROR(VLOOKUP(Q160,DAY!$A$2:$E$2452,4,0),0)</f>
        <v>水</v>
      </c>
      <c r="R18" s="35" t="str">
        <f>IFERROR(VLOOKUP(R160,DAY!$A$2:$E$2452,4,0),0)</f>
        <v>木</v>
      </c>
      <c r="S18" s="35" t="str">
        <f>IFERROR(VLOOKUP(S160,DAY!$A$2:$E$2452,4,0),0)</f>
        <v>金</v>
      </c>
      <c r="T18" s="35" t="str">
        <f>IFERROR(VLOOKUP(T160,DAY!$A$2:$E$2452,4,0),0)</f>
        <v>土</v>
      </c>
      <c r="U18" s="35" t="str">
        <f>IFERROR(VLOOKUP(U160,DAY!$A$2:$E$2452,4,0),0)</f>
        <v>日</v>
      </c>
      <c r="V18" s="35" t="str">
        <f>IFERROR(VLOOKUP(V160,DAY!$A$2:$E$2452,4,0),0)</f>
        <v>月</v>
      </c>
      <c r="W18" s="35" t="str">
        <f>IFERROR(VLOOKUP(W160,DAY!$A$2:$E$2452,4,0),0)</f>
        <v>火</v>
      </c>
      <c r="X18" s="35" t="str">
        <f>IFERROR(VLOOKUP(X160,DAY!$A$2:$E$2452,4,0),0)</f>
        <v>水</v>
      </c>
      <c r="Y18" s="35" t="str">
        <f>IFERROR(VLOOKUP(Y160,DAY!$A$2:$E$2452,4,0),0)</f>
        <v>木</v>
      </c>
      <c r="Z18" s="35" t="str">
        <f>IFERROR(VLOOKUP(Z160,DAY!$A$2:$E$2452,4,0),0)</f>
        <v>金</v>
      </c>
      <c r="AA18" s="35" t="str">
        <f>IFERROR(VLOOKUP(AA160,DAY!$A$2:$E$2452,4,0),0)</f>
        <v>土</v>
      </c>
      <c r="AB18" s="35" t="str">
        <f>IFERROR(VLOOKUP(AB160,DAY!$A$2:$E$2452,4,0),0)</f>
        <v>日</v>
      </c>
      <c r="AC18" s="35" t="str">
        <f>IFERROR(VLOOKUP(AC160,DAY!$A$2:$E$2452,4,0),0)</f>
        <v>月</v>
      </c>
      <c r="AD18" s="35" t="str">
        <f>IFERROR(VLOOKUP(AD160,DAY!$A$2:$E$2452,4,0),0)</f>
        <v>火</v>
      </c>
      <c r="AE18" s="392"/>
      <c r="AF18" s="407"/>
      <c r="AG18" s="260"/>
      <c r="AH18" s="392"/>
      <c r="AI18" s="394"/>
      <c r="AJ18" s="260"/>
      <c r="AL18" s="106"/>
      <c r="AM18" s="137"/>
      <c r="AN18" s="137"/>
      <c r="AO18" s="106"/>
      <c r="AP18" s="106"/>
      <c r="AQ18" s="141">
        <f>IFERROR(VLOOKUP(AQ161,DAY!$A$2:$E$196,3,0),0)</f>
        <v>0</v>
      </c>
      <c r="AR18" s="106"/>
      <c r="AS18" s="106"/>
      <c r="AT18" s="106"/>
      <c r="AU18" s="106"/>
      <c r="AV18" s="106"/>
      <c r="AW18" s="106"/>
      <c r="AX18" s="106"/>
      <c r="AY18" s="106"/>
      <c r="AZ18" s="106"/>
    </row>
    <row r="19" spans="1:52" ht="88.5" customHeight="1" x14ac:dyDescent="0.45">
      <c r="A19" s="389"/>
      <c r="B19" s="142" t="s">
        <v>3</v>
      </c>
      <c r="C19" s="36" t="str">
        <f>IFERROR(VLOOKUP(C160,DAY!$A$2:$E$2452,5,0),0)</f>
        <v/>
      </c>
      <c r="D19" s="36" t="str">
        <f>IFERROR(VLOOKUP(D160,DAY!$A$2:$E$2452,5,0),0)</f>
        <v/>
      </c>
      <c r="E19" s="36" t="str">
        <f>IFERROR(VLOOKUP(E160,DAY!$A$2:$E$2452,5,0),0)</f>
        <v/>
      </c>
      <c r="F19" s="36" t="str">
        <f>IFERROR(VLOOKUP(F160,DAY!$A$2:$E$2452,5,0),0)</f>
        <v/>
      </c>
      <c r="G19" s="36" t="str">
        <f>IFERROR(VLOOKUP(G160,DAY!$A$2:$E$2452,5,0),0)</f>
        <v/>
      </c>
      <c r="H19" s="36" t="str">
        <f>IFERROR(VLOOKUP(H160,DAY!$A$2:$E$2452,5,0),0)</f>
        <v/>
      </c>
      <c r="I19" s="36" t="str">
        <f>IFERROR(VLOOKUP(I160,DAY!$A$2:$E$2452,5,0),0)</f>
        <v/>
      </c>
      <c r="J19" s="36" t="str">
        <f>IFERROR(VLOOKUP(J160,DAY!$A$2:$E$2452,5,0),0)</f>
        <v/>
      </c>
      <c r="K19" s="36" t="str">
        <f>IFERROR(VLOOKUP(K160,DAY!$A$2:$E$2452,5,0),0)</f>
        <v/>
      </c>
      <c r="L19" s="36" t="str">
        <f>IFERROR(VLOOKUP(L160,DAY!$A$2:$E$2452,5,0),0)</f>
        <v/>
      </c>
      <c r="M19" s="36" t="str">
        <f>IFERROR(VLOOKUP(M160,DAY!$A$2:$E$2452,5,0),0)</f>
        <v/>
      </c>
      <c r="N19" s="36" t="str">
        <f>IFERROR(VLOOKUP(N160,DAY!$A$2:$E$2452,5,0),0)</f>
        <v/>
      </c>
      <c r="O19" s="36" t="str">
        <f>IFERROR(VLOOKUP(O160,DAY!$A$2:$E$2452,5,0),0)</f>
        <v>スポーツの日</v>
      </c>
      <c r="P19" s="36" t="str">
        <f>IFERROR(VLOOKUP(P160,DAY!$A$2:$E$2452,5,0),0)</f>
        <v/>
      </c>
      <c r="Q19" s="36" t="str">
        <f>IFERROR(VLOOKUP(Q160,DAY!$A$2:$E$2452,5,0),0)</f>
        <v/>
      </c>
      <c r="R19" s="36" t="str">
        <f>IFERROR(VLOOKUP(R160,DAY!$A$2:$E$2452,5,0),0)</f>
        <v/>
      </c>
      <c r="S19" s="36" t="str">
        <f>IFERROR(VLOOKUP(S160,DAY!$A$2:$E$2452,5,0),0)</f>
        <v/>
      </c>
      <c r="T19" s="36" t="str">
        <f>IFERROR(VLOOKUP(T160,DAY!$A$2:$E$2452,5,0),0)</f>
        <v/>
      </c>
      <c r="U19" s="36" t="str">
        <f>IFERROR(VLOOKUP(U160,DAY!$A$2:$E$2452,5,0),0)</f>
        <v/>
      </c>
      <c r="V19" s="36" t="str">
        <f>IFERROR(VLOOKUP(V160,DAY!$A$2:$E$2452,5,0),0)</f>
        <v/>
      </c>
      <c r="W19" s="36" t="str">
        <f>IFERROR(VLOOKUP(W160,DAY!$A$2:$E$2452,5,0),0)</f>
        <v/>
      </c>
      <c r="X19" s="36" t="str">
        <f>IFERROR(VLOOKUP(X160,DAY!$A$2:$E$2452,5,0),0)</f>
        <v/>
      </c>
      <c r="Y19" s="36" t="str">
        <f>IFERROR(VLOOKUP(Y160,DAY!$A$2:$E$2452,5,0),0)</f>
        <v/>
      </c>
      <c r="Z19" s="36" t="str">
        <f>IFERROR(VLOOKUP(Z160,DAY!$A$2:$E$2452,5,0),0)</f>
        <v/>
      </c>
      <c r="AA19" s="36" t="str">
        <f>IFERROR(VLOOKUP(AA160,DAY!$A$2:$E$2452,5,0),0)</f>
        <v/>
      </c>
      <c r="AB19" s="36" t="str">
        <f>IFERROR(VLOOKUP(AB160,DAY!$A$2:$E$2452,5,0),0)</f>
        <v/>
      </c>
      <c r="AC19" s="36" t="str">
        <f>IFERROR(VLOOKUP(AC160,DAY!$A$2:$E$2452,5,0),0)</f>
        <v/>
      </c>
      <c r="AD19" s="36" t="str">
        <f>IFERROR(VLOOKUP(AD160,DAY!$A$2:$E$2452,5,0),0)</f>
        <v/>
      </c>
      <c r="AE19" s="392"/>
      <c r="AF19" s="407"/>
      <c r="AG19" s="261"/>
      <c r="AH19" s="392"/>
      <c r="AI19" s="394"/>
      <c r="AJ19" s="261"/>
      <c r="AM19" s="137"/>
      <c r="AN19" s="137"/>
      <c r="AQ19" s="141">
        <f>IFERROR(VLOOKUP(AQ161,DAY!$A$2:$E$196,4,0),0)</f>
        <v>0</v>
      </c>
    </row>
    <row r="20" spans="1:52" ht="27.75" customHeight="1" x14ac:dyDescent="0.45">
      <c r="A20" s="389"/>
      <c r="B20" s="143" t="s">
        <v>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211">
        <f>IF(COUNT(C20:AD20)=0,+(COUNTIF(C20:AD20,"作業"))+(COUNTIF(C20:AD20,"休日")),"")</f>
        <v>0</v>
      </c>
      <c r="AF20" s="212">
        <f>IF(+COUNT(C20:AD20)=0,(COUNTIF(C20:AD20,"休日")),"")</f>
        <v>0</v>
      </c>
      <c r="AG20" s="401"/>
      <c r="AH20" s="211">
        <f>IF(COUNT(C21:AD21)=0,+(COUNTIF(C21:AD21,"作業"))+(COUNTIF(C21:AD21,"休日")),"")</f>
        <v>0</v>
      </c>
      <c r="AI20" s="213">
        <f>IF(COUNT(C21:AD21)=0,(COUNTIF(C21:AD21,"休日")),"")</f>
        <v>0</v>
      </c>
      <c r="AJ20" s="355"/>
      <c r="AL20" s="144"/>
      <c r="AM20" s="137" t="str">
        <f>IF(ISTEXT(C20),"集計期間","集計期間外")</f>
        <v>集計期間外</v>
      </c>
      <c r="AN20" s="137"/>
      <c r="AO20" s="144"/>
      <c r="AP20" s="144"/>
      <c r="AQ20" s="142">
        <f>IFERROR(VLOOKUP(AQ161,DAY!$A$2:$E$196,5,0),0)</f>
        <v>0</v>
      </c>
      <c r="AR20" s="144"/>
      <c r="AS20" s="144"/>
      <c r="AT20" s="144"/>
      <c r="AU20" s="144"/>
      <c r="AV20" s="144"/>
      <c r="AW20" s="144"/>
      <c r="AX20" s="144"/>
      <c r="AY20" s="144"/>
      <c r="AZ20" s="144"/>
    </row>
    <row r="21" spans="1:52" ht="27.75" customHeight="1" thickBot="1" x14ac:dyDescent="0.5">
      <c r="A21" s="390"/>
      <c r="B21" s="145" t="s">
        <v>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357">
        <f>IFERROR(AM21,0)</f>
        <v>0</v>
      </c>
      <c r="AF21" s="403"/>
      <c r="AG21" s="402"/>
      <c r="AH21" s="357">
        <f>IFERROR(AN21,0)</f>
        <v>0</v>
      </c>
      <c r="AI21" s="358"/>
      <c r="AJ21" s="356"/>
      <c r="AM21" s="146" t="e">
        <f>ROUND(AF20/AE20,3)</f>
        <v>#DIV/0!</v>
      </c>
      <c r="AN21" s="147" t="e">
        <f>ROUND(AI20/AH20,3)</f>
        <v>#DIV/0!</v>
      </c>
      <c r="AQ21" s="148">
        <f>IFERROR(VLOOKUP(AQ161,DAY!$A$2:$E$196,6,0),0)</f>
        <v>0</v>
      </c>
    </row>
    <row r="22" spans="1:52" s="144" customFormat="1" ht="27.75" customHeight="1" thickBot="1" x14ac:dyDescent="0.5">
      <c r="A22" s="388" t="s">
        <v>63</v>
      </c>
      <c r="B22" s="135" t="s">
        <v>0</v>
      </c>
      <c r="C22" s="29">
        <f>IFERROR(VLOOKUP(C161,DAY!$A$2:$E$2452,2,0),0)</f>
        <v>10</v>
      </c>
      <c r="D22" s="29">
        <f>IFERROR(VLOOKUP(D161,DAY!$A$2:$E$2452,2,0),0)</f>
        <v>10</v>
      </c>
      <c r="E22" s="29">
        <f>IFERROR(VLOOKUP(E161,DAY!$A$2:$E$2452,2,0),0)</f>
        <v>10</v>
      </c>
      <c r="F22" s="29">
        <f>IFERROR(VLOOKUP(F161,DAY!$A$2:$E$2452,2,0),0)</f>
        <v>11</v>
      </c>
      <c r="G22" s="29">
        <f>IFERROR(VLOOKUP(G161,DAY!$A$2:$E$2452,2,0),0)</f>
        <v>11</v>
      </c>
      <c r="H22" s="29">
        <f>IFERROR(VLOOKUP(H161,DAY!$A$2:$E$2452,2,0),0)</f>
        <v>11</v>
      </c>
      <c r="I22" s="29">
        <f>IFERROR(VLOOKUP(I161,DAY!$A$2:$E$2452,2,0),0)</f>
        <v>11</v>
      </c>
      <c r="J22" s="29">
        <f>IFERROR(VLOOKUP(J161,DAY!$A$2:$E$2452,2,0),0)</f>
        <v>11</v>
      </c>
      <c r="K22" s="29">
        <f>IFERROR(VLOOKUP(K161,DAY!$A$2:$E$2452,2,0),0)</f>
        <v>11</v>
      </c>
      <c r="L22" s="29">
        <f>IFERROR(VLOOKUP(L161,DAY!$A$2:$E$2452,2,0),0)</f>
        <v>11</v>
      </c>
      <c r="M22" s="29">
        <f>IFERROR(VLOOKUP(M161,DAY!$A$2:$E$2452,2,0),0)</f>
        <v>11</v>
      </c>
      <c r="N22" s="29">
        <f>IFERROR(VLOOKUP(N161,DAY!$A$2:$E$2452,2,0),0)</f>
        <v>11</v>
      </c>
      <c r="O22" s="29">
        <f>IFERROR(VLOOKUP(O161,DAY!$A$2:$E$2452,2,0),0)</f>
        <v>11</v>
      </c>
      <c r="P22" s="29">
        <f>IFERROR(VLOOKUP(P161,DAY!$A$2:$E$2452,2,0),0)</f>
        <v>11</v>
      </c>
      <c r="Q22" s="29">
        <f>IFERROR(VLOOKUP(Q161,DAY!$A$2:$E$2452,2,0),0)</f>
        <v>11</v>
      </c>
      <c r="R22" s="29">
        <f>IFERROR(VLOOKUP(R161,DAY!$A$2:$E$2452,2,0),0)</f>
        <v>11</v>
      </c>
      <c r="S22" s="29">
        <f>IFERROR(VLOOKUP(S161,DAY!$A$2:$E$2452,2,0),0)</f>
        <v>11</v>
      </c>
      <c r="T22" s="29">
        <f>IFERROR(VLOOKUP(T161,DAY!$A$2:$E$2452,2,0),0)</f>
        <v>11</v>
      </c>
      <c r="U22" s="29">
        <f>IFERROR(VLOOKUP(U161,DAY!$A$2:$E$2452,2,0),0)</f>
        <v>11</v>
      </c>
      <c r="V22" s="29">
        <f>IFERROR(VLOOKUP(V161,DAY!$A$2:$E$2452,2,0),0)</f>
        <v>11</v>
      </c>
      <c r="W22" s="29">
        <f>IFERROR(VLOOKUP(W161,DAY!$A$2:$E$2452,2,0),0)</f>
        <v>11</v>
      </c>
      <c r="X22" s="29">
        <f>IFERROR(VLOOKUP(X161,DAY!$A$2:$E$2452,2,0),0)</f>
        <v>11</v>
      </c>
      <c r="Y22" s="29">
        <f>IFERROR(VLOOKUP(Y161,DAY!$A$2:$E$2452,2,0),0)</f>
        <v>11</v>
      </c>
      <c r="Z22" s="29">
        <f>IFERROR(VLOOKUP(Z161,DAY!$A$2:$E$2452,2,0),0)</f>
        <v>11</v>
      </c>
      <c r="AA22" s="29">
        <f>IFERROR(VLOOKUP(AA161,DAY!$A$2:$E$2452,2,0),0)</f>
        <v>11</v>
      </c>
      <c r="AB22" s="29">
        <f>IFERROR(VLOOKUP(AB161,DAY!$A$2:$E$2452,2,0),0)</f>
        <v>11</v>
      </c>
      <c r="AC22" s="29">
        <f>IFERROR(VLOOKUP(AC161,DAY!$A$2:$E$2452,2,0),0)</f>
        <v>11</v>
      </c>
      <c r="AD22" s="29">
        <f>IFERROR(VLOOKUP(AD161,DAY!$A$2:$E$2452,2,0),0)</f>
        <v>11</v>
      </c>
      <c r="AE22" s="391" t="s">
        <v>11</v>
      </c>
      <c r="AF22" s="393" t="s">
        <v>12</v>
      </c>
      <c r="AG22" s="214" t="str">
        <f>IF($AE$4="完全週休２日", "週", IF($AE$4="月単位", "月", ""))</f>
        <v/>
      </c>
      <c r="AH22" s="395" t="s">
        <v>11</v>
      </c>
      <c r="AI22" s="396" t="s">
        <v>13</v>
      </c>
      <c r="AJ22" s="226" t="str">
        <f>IF($AE$4="完全週休２日", "週", IF($AE$4="月単位", "月", ""))</f>
        <v/>
      </c>
      <c r="AL22" s="106"/>
      <c r="AM22" s="137"/>
      <c r="AN22" s="137"/>
      <c r="AO22" s="106"/>
      <c r="AP22" s="106"/>
      <c r="AQ22" s="149">
        <f>IFERROR(VLOOKUP(AQ161,DAY!$A$2:$E$196,7,0),0)</f>
        <v>0</v>
      </c>
      <c r="AR22" s="106"/>
      <c r="AS22" s="106"/>
      <c r="AT22" s="106"/>
      <c r="AU22" s="106"/>
      <c r="AV22" s="106"/>
      <c r="AW22" s="106"/>
      <c r="AX22" s="106"/>
      <c r="AY22" s="106"/>
      <c r="AZ22" s="106"/>
    </row>
    <row r="23" spans="1:52" ht="27.75" customHeight="1" x14ac:dyDescent="0.45">
      <c r="A23" s="389"/>
      <c r="B23" s="136" t="s">
        <v>1</v>
      </c>
      <c r="C23" s="32">
        <f>IFERROR(VLOOKUP(C161,DAY!$A$2:$E$2452,3,0),0)</f>
        <v>29</v>
      </c>
      <c r="D23" s="32">
        <f>IFERROR(VLOOKUP(D161,DAY!$A$2:$E$2452,3,0),0)</f>
        <v>30</v>
      </c>
      <c r="E23" s="32">
        <f>IFERROR(VLOOKUP(E161,DAY!$A$2:$E$2452,3,0),0)</f>
        <v>31</v>
      </c>
      <c r="F23" s="32">
        <f>IFERROR(VLOOKUP(F161,DAY!$A$2:$E$2452,3,0),0)</f>
        <v>1</v>
      </c>
      <c r="G23" s="32">
        <f>IFERROR(VLOOKUP(G161,DAY!$A$2:$E$2452,3,0),0)</f>
        <v>2</v>
      </c>
      <c r="H23" s="32">
        <f>IFERROR(VLOOKUP(H161,DAY!$A$2:$E$2452,3,0),0)</f>
        <v>3</v>
      </c>
      <c r="I23" s="32">
        <f>IFERROR(VLOOKUP(I161,DAY!$A$2:$E$2452,3,0),0)</f>
        <v>4</v>
      </c>
      <c r="J23" s="32">
        <f>IFERROR(VLOOKUP(J161,DAY!$A$2:$E$2452,3,0),0)</f>
        <v>5</v>
      </c>
      <c r="K23" s="32">
        <f>IFERROR(VLOOKUP(K161,DAY!$A$2:$E$2452,3,0),0)</f>
        <v>6</v>
      </c>
      <c r="L23" s="32">
        <f>IFERROR(VLOOKUP(L161,DAY!$A$2:$E$2452,3,0),0)</f>
        <v>7</v>
      </c>
      <c r="M23" s="32">
        <f>IFERROR(VLOOKUP(M161,DAY!$A$2:$E$2452,3,0),0)</f>
        <v>8</v>
      </c>
      <c r="N23" s="32">
        <f>IFERROR(VLOOKUP(N161,DAY!$A$2:$E$2452,3,0),0)</f>
        <v>9</v>
      </c>
      <c r="O23" s="32">
        <f>IFERROR(VLOOKUP(O161,DAY!$A$2:$E$2452,3,0),0)</f>
        <v>10</v>
      </c>
      <c r="P23" s="32">
        <f>IFERROR(VLOOKUP(P161,DAY!$A$2:$E$2452,3,0),0)</f>
        <v>11</v>
      </c>
      <c r="Q23" s="32">
        <f>IFERROR(VLOOKUP(Q161,DAY!$A$2:$E$2452,3,0),0)</f>
        <v>12</v>
      </c>
      <c r="R23" s="32">
        <f>IFERROR(VLOOKUP(R161,DAY!$A$2:$E$2452,3,0),0)</f>
        <v>13</v>
      </c>
      <c r="S23" s="32">
        <f>IFERROR(VLOOKUP(S161,DAY!$A$2:$E$2452,3,0),0)</f>
        <v>14</v>
      </c>
      <c r="T23" s="32">
        <f>IFERROR(VLOOKUP(T161,DAY!$A$2:$E$2452,3,0),0)</f>
        <v>15</v>
      </c>
      <c r="U23" s="32">
        <f>IFERROR(VLOOKUP(U161,DAY!$A$2:$E$2452,3,0),0)</f>
        <v>16</v>
      </c>
      <c r="V23" s="32">
        <f>IFERROR(VLOOKUP(V161,DAY!$A$2:$E$2452,3,0),0)</f>
        <v>17</v>
      </c>
      <c r="W23" s="32">
        <f>IFERROR(VLOOKUP(W161,DAY!$A$2:$E$2452,3,0),0)</f>
        <v>18</v>
      </c>
      <c r="X23" s="32">
        <f>IFERROR(VLOOKUP(X161,DAY!$A$2:$E$2452,3,0),0)</f>
        <v>19</v>
      </c>
      <c r="Y23" s="32">
        <f>IFERROR(VLOOKUP(Y161,DAY!$A$2:$E$2452,3,0),0)</f>
        <v>20</v>
      </c>
      <c r="Z23" s="32">
        <f>IFERROR(VLOOKUP(Z161,DAY!$A$2:$E$2452,3,0),0)</f>
        <v>21</v>
      </c>
      <c r="AA23" s="32">
        <f>IFERROR(VLOOKUP(AA161,DAY!$A$2:$E$2452,3,0),0)</f>
        <v>22</v>
      </c>
      <c r="AB23" s="32">
        <f>IFERROR(VLOOKUP(AB161,DAY!$A$2:$E$2452,3,0),0)</f>
        <v>23</v>
      </c>
      <c r="AC23" s="32">
        <f>IFERROR(VLOOKUP(AC161,DAY!$A$2:$E$2452,3,0),0)</f>
        <v>24</v>
      </c>
      <c r="AD23" s="33">
        <f>IFERROR(VLOOKUP(AD161,DAY!$A$2:$E$2452,3,0),0)</f>
        <v>25</v>
      </c>
      <c r="AE23" s="392"/>
      <c r="AF23" s="394"/>
      <c r="AG23" s="260" t="s">
        <v>144</v>
      </c>
      <c r="AH23" s="392"/>
      <c r="AI23" s="394"/>
      <c r="AJ23" s="260" t="s">
        <v>144</v>
      </c>
      <c r="AM23" s="137"/>
      <c r="AN23" s="137"/>
      <c r="AQ23" s="138">
        <f>IFERROR(VLOOKUP(AQ162,DAY!$A$2:$E$196,2,0),0)</f>
        <v>0</v>
      </c>
    </row>
    <row r="24" spans="1:52" ht="27.75" customHeight="1" x14ac:dyDescent="0.45">
      <c r="A24" s="389"/>
      <c r="B24" s="139" t="s">
        <v>2</v>
      </c>
      <c r="C24" s="35" t="str">
        <f>IFERROR(VLOOKUP(C161,DAY!$A$2:$E$2452,4,0),0)</f>
        <v>水</v>
      </c>
      <c r="D24" s="35" t="str">
        <f>IFERROR(VLOOKUP(D161,DAY!$A$2:$E$2452,4,0),0)</f>
        <v>木</v>
      </c>
      <c r="E24" s="35" t="str">
        <f>IFERROR(VLOOKUP(E161,DAY!$A$2:$E$2452,4,0),0)</f>
        <v>金</v>
      </c>
      <c r="F24" s="35" t="str">
        <f>IFERROR(VLOOKUP(F161,DAY!$A$2:$E$2452,4,0),0)</f>
        <v>土</v>
      </c>
      <c r="G24" s="35" t="str">
        <f>IFERROR(VLOOKUP(G161,DAY!$A$2:$E$2452,4,0),0)</f>
        <v>日</v>
      </c>
      <c r="H24" s="35" t="str">
        <f>IFERROR(VLOOKUP(H161,DAY!$A$2:$E$2452,4,0),0)</f>
        <v>月</v>
      </c>
      <c r="I24" s="35" t="str">
        <f>IFERROR(VLOOKUP(I161,DAY!$A$2:$E$2452,4,0),0)</f>
        <v>火</v>
      </c>
      <c r="J24" s="35" t="str">
        <f>IFERROR(VLOOKUP(J161,DAY!$A$2:$E$2452,4,0),0)</f>
        <v>水</v>
      </c>
      <c r="K24" s="35" t="str">
        <f>IFERROR(VLOOKUP(K161,DAY!$A$2:$E$2452,4,0),0)</f>
        <v>木</v>
      </c>
      <c r="L24" s="35" t="str">
        <f>IFERROR(VLOOKUP(L161,DAY!$A$2:$E$2452,4,0),0)</f>
        <v>金</v>
      </c>
      <c r="M24" s="35" t="str">
        <f>IFERROR(VLOOKUP(M161,DAY!$A$2:$E$2452,4,0),0)</f>
        <v>土</v>
      </c>
      <c r="N24" s="35" t="str">
        <f>IFERROR(VLOOKUP(N161,DAY!$A$2:$E$2452,4,0),0)</f>
        <v>日</v>
      </c>
      <c r="O24" s="35" t="str">
        <f>IFERROR(VLOOKUP(O161,DAY!$A$2:$E$2452,4,0),0)</f>
        <v>月</v>
      </c>
      <c r="P24" s="35" t="str">
        <f>IFERROR(VLOOKUP(P161,DAY!$A$2:$E$2452,4,0),0)</f>
        <v>火</v>
      </c>
      <c r="Q24" s="35" t="str">
        <f>IFERROR(VLOOKUP(Q161,DAY!$A$2:$E$2452,4,0),0)</f>
        <v>水</v>
      </c>
      <c r="R24" s="35" t="str">
        <f>IFERROR(VLOOKUP(R161,DAY!$A$2:$E$2452,4,0),0)</f>
        <v>木</v>
      </c>
      <c r="S24" s="35" t="str">
        <f>IFERROR(VLOOKUP(S161,DAY!$A$2:$E$2452,4,0),0)</f>
        <v>金</v>
      </c>
      <c r="T24" s="35" t="str">
        <f>IFERROR(VLOOKUP(T161,DAY!$A$2:$E$2452,4,0),0)</f>
        <v>土</v>
      </c>
      <c r="U24" s="35" t="str">
        <f>IFERROR(VLOOKUP(U161,DAY!$A$2:$E$2452,4,0),0)</f>
        <v>日</v>
      </c>
      <c r="V24" s="35" t="str">
        <f>IFERROR(VLOOKUP(V161,DAY!$A$2:$E$2452,4,0),0)</f>
        <v>月</v>
      </c>
      <c r="W24" s="35" t="str">
        <f>IFERROR(VLOOKUP(W161,DAY!$A$2:$E$2452,4,0),0)</f>
        <v>火</v>
      </c>
      <c r="X24" s="35" t="str">
        <f>IFERROR(VLOOKUP(X161,DAY!$A$2:$E$2452,4,0),0)</f>
        <v>水</v>
      </c>
      <c r="Y24" s="35" t="str">
        <f>IFERROR(VLOOKUP(Y161,DAY!$A$2:$E$2452,4,0),0)</f>
        <v>木</v>
      </c>
      <c r="Z24" s="35" t="str">
        <f>IFERROR(VLOOKUP(Z161,DAY!$A$2:$E$2452,4,0),0)</f>
        <v>金</v>
      </c>
      <c r="AA24" s="35" t="str">
        <f>IFERROR(VLOOKUP(AA161,DAY!$A$2:$E$2452,4,0),0)</f>
        <v>土</v>
      </c>
      <c r="AB24" s="35" t="str">
        <f>IFERROR(VLOOKUP(AB161,DAY!$A$2:$E$2452,4,0),0)</f>
        <v>日</v>
      </c>
      <c r="AC24" s="35" t="str">
        <f>IFERROR(VLOOKUP(AC161,DAY!$A$2:$E$2452,4,0),0)</f>
        <v>月</v>
      </c>
      <c r="AD24" s="35" t="str">
        <f>IFERROR(VLOOKUP(AD161,DAY!$A$2:$E$2452,4,0),0)</f>
        <v>火</v>
      </c>
      <c r="AE24" s="392"/>
      <c r="AF24" s="394"/>
      <c r="AG24" s="260"/>
      <c r="AH24" s="392"/>
      <c r="AI24" s="394"/>
      <c r="AJ24" s="260"/>
      <c r="AM24" s="137"/>
      <c r="AN24" s="137"/>
      <c r="AQ24" s="141">
        <f>IFERROR(VLOOKUP(AQ162,DAY!$A$2:$E$196,3,0),0)</f>
        <v>0</v>
      </c>
    </row>
    <row r="25" spans="1:52" ht="88.5" customHeight="1" x14ac:dyDescent="0.45">
      <c r="A25" s="389"/>
      <c r="B25" s="142" t="s">
        <v>3</v>
      </c>
      <c r="C25" s="36" t="str">
        <f>IFERROR(VLOOKUP(C161,DAY!$A$2:$E$2452,5,0),0)</f>
        <v/>
      </c>
      <c r="D25" s="36" t="str">
        <f>IFERROR(VLOOKUP(D161,DAY!$A$2:$E$2452,5,0),0)</f>
        <v/>
      </c>
      <c r="E25" s="36" t="str">
        <f>IFERROR(VLOOKUP(E161,DAY!$A$2:$E$2452,5,0),0)</f>
        <v/>
      </c>
      <c r="F25" s="36" t="str">
        <f>IFERROR(VLOOKUP(F161,DAY!$A$2:$E$2452,5,0),0)</f>
        <v/>
      </c>
      <c r="G25" s="36" t="str">
        <f>IFERROR(VLOOKUP(G161,DAY!$A$2:$E$2452,5,0),0)</f>
        <v/>
      </c>
      <c r="H25" s="36" t="str">
        <f>IFERROR(VLOOKUP(H161,DAY!$A$2:$E$2452,5,0),0)</f>
        <v>文化の日</v>
      </c>
      <c r="I25" s="36" t="str">
        <f>IFERROR(VLOOKUP(I161,DAY!$A$2:$E$2452,5,0),0)</f>
        <v/>
      </c>
      <c r="J25" s="36" t="str">
        <f>IFERROR(VLOOKUP(J161,DAY!$A$2:$E$2452,5,0),0)</f>
        <v/>
      </c>
      <c r="K25" s="36" t="str">
        <f>IFERROR(VLOOKUP(K161,DAY!$A$2:$E$2452,5,0),0)</f>
        <v/>
      </c>
      <c r="L25" s="36" t="str">
        <f>IFERROR(VLOOKUP(L161,DAY!$A$2:$E$2452,5,0),0)</f>
        <v/>
      </c>
      <c r="M25" s="36" t="str">
        <f>IFERROR(VLOOKUP(M161,DAY!$A$2:$E$2452,5,0),0)</f>
        <v/>
      </c>
      <c r="N25" s="36" t="str">
        <f>IFERROR(VLOOKUP(N161,DAY!$A$2:$E$2452,5,0),0)</f>
        <v/>
      </c>
      <c r="O25" s="36" t="str">
        <f>IFERROR(VLOOKUP(O161,DAY!$A$2:$E$2452,5,0),0)</f>
        <v/>
      </c>
      <c r="P25" s="36" t="str">
        <f>IFERROR(VLOOKUP(P161,DAY!$A$2:$E$2452,5,0),0)</f>
        <v/>
      </c>
      <c r="Q25" s="36" t="str">
        <f>IFERROR(VLOOKUP(Q161,DAY!$A$2:$E$2452,5,0),0)</f>
        <v/>
      </c>
      <c r="R25" s="36" t="str">
        <f>IFERROR(VLOOKUP(R161,DAY!$A$2:$E$2452,5,0),0)</f>
        <v/>
      </c>
      <c r="S25" s="36" t="str">
        <f>IFERROR(VLOOKUP(S161,DAY!$A$2:$E$2452,5,0),0)</f>
        <v/>
      </c>
      <c r="T25" s="36" t="str">
        <f>IFERROR(VLOOKUP(T161,DAY!$A$2:$E$2452,5,0),0)</f>
        <v/>
      </c>
      <c r="U25" s="36" t="str">
        <f>IFERROR(VLOOKUP(U161,DAY!$A$2:$E$2452,5,0),0)</f>
        <v/>
      </c>
      <c r="V25" s="36" t="str">
        <f>IFERROR(VLOOKUP(V161,DAY!$A$2:$E$2452,5,0),0)</f>
        <v/>
      </c>
      <c r="W25" s="36" t="str">
        <f>IFERROR(VLOOKUP(W161,DAY!$A$2:$E$2452,5,0),0)</f>
        <v/>
      </c>
      <c r="X25" s="36" t="str">
        <f>IFERROR(VLOOKUP(X161,DAY!$A$2:$E$2452,5,0),0)</f>
        <v/>
      </c>
      <c r="Y25" s="36" t="str">
        <f>IFERROR(VLOOKUP(Y161,DAY!$A$2:$E$2452,5,0),0)</f>
        <v/>
      </c>
      <c r="Z25" s="36" t="str">
        <f>IFERROR(VLOOKUP(Z161,DAY!$A$2:$E$2452,5,0),0)</f>
        <v/>
      </c>
      <c r="AA25" s="36" t="str">
        <f>IFERROR(VLOOKUP(AA161,DAY!$A$2:$E$2452,5,0),0)</f>
        <v/>
      </c>
      <c r="AB25" s="36" t="str">
        <f>IFERROR(VLOOKUP(AB161,DAY!$A$2:$E$2452,5,0),0)</f>
        <v>勤労感謝の日</v>
      </c>
      <c r="AC25" s="36" t="str">
        <f>IFERROR(VLOOKUP(AC161,DAY!$A$2:$E$2452,5,0),0)</f>
        <v>振替休日</v>
      </c>
      <c r="AD25" s="36" t="str">
        <f>IFERROR(VLOOKUP(AD161,DAY!$A$2:$E$2452,5,0),0)</f>
        <v/>
      </c>
      <c r="AE25" s="392"/>
      <c r="AF25" s="394"/>
      <c r="AG25" s="261"/>
      <c r="AH25" s="392"/>
      <c r="AI25" s="394"/>
      <c r="AJ25" s="261"/>
      <c r="AM25" s="150"/>
      <c r="AN25" s="150"/>
      <c r="AQ25" s="141">
        <f>IFERROR(VLOOKUP(AQ162,DAY!$A$2:$E$196,4,0),0)</f>
        <v>0</v>
      </c>
    </row>
    <row r="26" spans="1:52" ht="27.75" customHeight="1" x14ac:dyDescent="0.45">
      <c r="A26" s="389"/>
      <c r="B26" s="143" t="s">
        <v>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211">
        <f>IF(COUNT(C26:AD26)=0,+(COUNTIF(C26:AD26,"作業"))+(COUNTIF(C26:AD26,"休日")),"")</f>
        <v>0</v>
      </c>
      <c r="AF26" s="213">
        <f>IF(+COUNT(C26:AD26)=0,(COUNTIF(C26:AD26,"休日")),"")</f>
        <v>0</v>
      </c>
      <c r="AG26" s="359"/>
      <c r="AH26" s="211">
        <f>IF(COUNT(C27:AD27)=0,+(COUNTIF(C27:AD27,"作業"))+(COUNTIF(C27:AD27,"休日")),"")</f>
        <v>0</v>
      </c>
      <c r="AI26" s="213">
        <f>IF(COUNT(C27:AD27)=0,(COUNTIF(C27:AD27,"休日")),"")</f>
        <v>0</v>
      </c>
      <c r="AJ26" s="355"/>
      <c r="AL26" s="144"/>
      <c r="AM26" s="137" t="str">
        <f>IF(ISTEXT(C26),"集計期間","集計期間外")</f>
        <v>集計期間外</v>
      </c>
      <c r="AN26" s="137"/>
      <c r="AO26" s="144"/>
      <c r="AP26" s="144"/>
      <c r="AQ26" s="142">
        <f>IFERROR(VLOOKUP(AQ162,DAY!$A$2:$E$196,5,0),0)</f>
        <v>0</v>
      </c>
      <c r="AR26" s="144"/>
      <c r="AS26" s="144"/>
      <c r="AT26" s="144"/>
      <c r="AU26" s="144"/>
      <c r="AV26" s="144"/>
      <c r="AW26" s="144"/>
      <c r="AX26" s="144"/>
      <c r="AY26" s="144"/>
      <c r="AZ26" s="144"/>
    </row>
    <row r="27" spans="1:52" ht="27.75" customHeight="1" thickBot="1" x14ac:dyDescent="0.5">
      <c r="A27" s="390"/>
      <c r="B27" s="145" t="s">
        <v>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357">
        <f>IFERROR(AM27,0)</f>
        <v>0</v>
      </c>
      <c r="AF27" s="358"/>
      <c r="AG27" s="360"/>
      <c r="AH27" s="357">
        <f>IFERROR(AN27,0)</f>
        <v>0</v>
      </c>
      <c r="AI27" s="358"/>
      <c r="AJ27" s="356"/>
      <c r="AM27" s="146" t="e">
        <f>ROUND(AF26/AE26,3)</f>
        <v>#DIV/0!</v>
      </c>
      <c r="AN27" s="147" t="e">
        <f>ROUND(AI26/AH26,3)</f>
        <v>#DIV/0!</v>
      </c>
      <c r="AQ27" s="148">
        <f>IFERROR(VLOOKUP(AQ162,DAY!$A$2:$E$196,6,0),0)</f>
        <v>0</v>
      </c>
    </row>
    <row r="28" spans="1:52" s="144" customFormat="1" ht="27.75" customHeight="1" thickBot="1" x14ac:dyDescent="0.5">
      <c r="A28" s="388" t="s">
        <v>64</v>
      </c>
      <c r="B28" s="151" t="s">
        <v>0</v>
      </c>
      <c r="C28" s="44">
        <f>IFERROR(VLOOKUP(C162,DAY!$A$2:$E$2452,2,0),0)</f>
        <v>11</v>
      </c>
      <c r="D28" s="44">
        <f>IFERROR(VLOOKUP(D162,DAY!$A$2:$E$2452,2,0),0)</f>
        <v>11</v>
      </c>
      <c r="E28" s="44">
        <f>IFERROR(VLOOKUP(E162,DAY!$A$2:$E$2452,2,0),0)</f>
        <v>11</v>
      </c>
      <c r="F28" s="44">
        <f>IFERROR(VLOOKUP(F162,DAY!$A$2:$E$2452,2,0),0)</f>
        <v>11</v>
      </c>
      <c r="G28" s="44">
        <f>IFERROR(VLOOKUP(G162,DAY!$A$2:$E$2452,2,0),0)</f>
        <v>11</v>
      </c>
      <c r="H28" s="44">
        <f>IFERROR(VLOOKUP(H162,DAY!$A$2:$E$2452,2,0),0)</f>
        <v>12</v>
      </c>
      <c r="I28" s="44">
        <f>IFERROR(VLOOKUP(I162,DAY!$A$2:$E$2452,2,0),0)</f>
        <v>12</v>
      </c>
      <c r="J28" s="44">
        <f>IFERROR(VLOOKUP(J162,DAY!$A$2:$E$2452,2,0),0)</f>
        <v>12</v>
      </c>
      <c r="K28" s="44">
        <f>IFERROR(VLOOKUP(K162,DAY!$A$2:$E$2452,2,0),0)</f>
        <v>12</v>
      </c>
      <c r="L28" s="44">
        <f>IFERROR(VLOOKUP(L162,DAY!$A$2:$E$2452,2,0),0)</f>
        <v>12</v>
      </c>
      <c r="M28" s="44">
        <f>IFERROR(VLOOKUP(M162,DAY!$A$2:$E$2452,2,0),0)</f>
        <v>12</v>
      </c>
      <c r="N28" s="44">
        <f>IFERROR(VLOOKUP(N162,DAY!$A$2:$E$2452,2,0),0)</f>
        <v>12</v>
      </c>
      <c r="O28" s="44">
        <f>IFERROR(VLOOKUP(O162,DAY!$A$2:$E$2452,2,0),0)</f>
        <v>12</v>
      </c>
      <c r="P28" s="44">
        <f>IFERROR(VLOOKUP(P162,DAY!$A$2:$E$2452,2,0),0)</f>
        <v>12</v>
      </c>
      <c r="Q28" s="44">
        <f>IFERROR(VLOOKUP(Q162,DAY!$A$2:$E$2452,2,0),0)</f>
        <v>12</v>
      </c>
      <c r="R28" s="44">
        <f>IFERROR(VLOOKUP(R162,DAY!$A$2:$E$2452,2,0),0)</f>
        <v>12</v>
      </c>
      <c r="S28" s="44">
        <f>IFERROR(VLOOKUP(S162,DAY!$A$2:$E$2452,2,0),0)</f>
        <v>12</v>
      </c>
      <c r="T28" s="44">
        <f>IFERROR(VLOOKUP(T162,DAY!$A$2:$E$2452,2,0),0)</f>
        <v>12</v>
      </c>
      <c r="U28" s="44">
        <f>IFERROR(VLOOKUP(U162,DAY!$A$2:$E$2452,2,0),0)</f>
        <v>12</v>
      </c>
      <c r="V28" s="44">
        <f>IFERROR(VLOOKUP(V162,DAY!$A$2:$E$2452,2,0),0)</f>
        <v>12</v>
      </c>
      <c r="W28" s="44">
        <f>IFERROR(VLOOKUP(W162,DAY!$A$2:$E$2452,2,0),0)</f>
        <v>12</v>
      </c>
      <c r="X28" s="44">
        <f>IFERROR(VLOOKUP(X162,DAY!$A$2:$E$2452,2,0),0)</f>
        <v>12</v>
      </c>
      <c r="Y28" s="44">
        <f>IFERROR(VLOOKUP(Y162,DAY!$A$2:$E$2452,2,0),0)</f>
        <v>12</v>
      </c>
      <c r="Z28" s="44">
        <f>IFERROR(VLOOKUP(Z162,DAY!$A$2:$E$2452,2,0),0)</f>
        <v>12</v>
      </c>
      <c r="AA28" s="44">
        <f>IFERROR(VLOOKUP(AA162,DAY!$A$2:$E$2452,2,0),0)</f>
        <v>12</v>
      </c>
      <c r="AB28" s="44">
        <f>IFERROR(VLOOKUP(AB162,DAY!$A$2:$E$2452,2,0),0)</f>
        <v>12</v>
      </c>
      <c r="AC28" s="44">
        <f>IFERROR(VLOOKUP(AC162,DAY!$A$2:$E$2452,2,0),0)</f>
        <v>12</v>
      </c>
      <c r="AD28" s="44">
        <f>IFERROR(VLOOKUP(AD162,DAY!$A$2:$E$2452,2,0),0)</f>
        <v>12</v>
      </c>
      <c r="AE28" s="391" t="s">
        <v>11</v>
      </c>
      <c r="AF28" s="393" t="s">
        <v>12</v>
      </c>
      <c r="AG28" s="214" t="str">
        <f>IF($AE$4="完全週休２日", "週", IF($AE$4="月単位", "月", ""))</f>
        <v/>
      </c>
      <c r="AH28" s="395" t="s">
        <v>11</v>
      </c>
      <c r="AI28" s="396" t="s">
        <v>13</v>
      </c>
      <c r="AJ28" s="226" t="str">
        <f>IF($AE$4="完全週休２日", "週", IF($AE$4="月単位", "月", ""))</f>
        <v/>
      </c>
      <c r="AL28" s="106"/>
      <c r="AM28" s="137"/>
      <c r="AN28" s="137"/>
      <c r="AO28" s="106"/>
      <c r="AP28" s="106"/>
      <c r="AQ28" s="149">
        <f>IFERROR(VLOOKUP(AQ162,DAY!$A$2:$E$196,6,0),0)</f>
        <v>0</v>
      </c>
      <c r="AR28" s="106"/>
      <c r="AS28" s="106"/>
      <c r="AT28" s="106"/>
      <c r="AU28" s="106"/>
      <c r="AV28" s="106"/>
      <c r="AW28" s="106"/>
      <c r="AX28" s="106"/>
      <c r="AY28" s="106"/>
      <c r="AZ28" s="106"/>
    </row>
    <row r="29" spans="1:52" ht="27.75" customHeight="1" x14ac:dyDescent="0.45">
      <c r="A29" s="389"/>
      <c r="B29" s="136" t="s">
        <v>1</v>
      </c>
      <c r="C29" s="32">
        <f>IFERROR(VLOOKUP(C162,DAY!$A$2:$E$2452,3,0),0)</f>
        <v>26</v>
      </c>
      <c r="D29" s="32">
        <f>IFERROR(VLOOKUP(D162,DAY!$A$2:$E$2452,3,0),0)</f>
        <v>27</v>
      </c>
      <c r="E29" s="32">
        <f>IFERROR(VLOOKUP(E162,DAY!$A$2:$E$2452,3,0),0)</f>
        <v>28</v>
      </c>
      <c r="F29" s="32">
        <f>IFERROR(VLOOKUP(F162,DAY!$A$2:$E$2452,3,0),0)</f>
        <v>29</v>
      </c>
      <c r="G29" s="32">
        <f>IFERROR(VLOOKUP(G162,DAY!$A$2:$E$2452,3,0),0)</f>
        <v>30</v>
      </c>
      <c r="H29" s="32">
        <f>IFERROR(VLOOKUP(H162,DAY!$A$2:$E$2452,3,0),0)</f>
        <v>1</v>
      </c>
      <c r="I29" s="32">
        <f>IFERROR(VLOOKUP(I162,DAY!$A$2:$E$2452,3,0),0)</f>
        <v>2</v>
      </c>
      <c r="J29" s="32">
        <f>IFERROR(VLOOKUP(J162,DAY!$A$2:$E$2452,3,0),0)</f>
        <v>3</v>
      </c>
      <c r="K29" s="32">
        <f>IFERROR(VLOOKUP(K162,DAY!$A$2:$E$2452,3,0),0)</f>
        <v>4</v>
      </c>
      <c r="L29" s="32">
        <f>IFERROR(VLOOKUP(L162,DAY!$A$2:$E$2452,3,0),0)</f>
        <v>5</v>
      </c>
      <c r="M29" s="32">
        <f>IFERROR(VLOOKUP(M162,DAY!$A$2:$E$2452,3,0),0)</f>
        <v>6</v>
      </c>
      <c r="N29" s="32">
        <f>IFERROR(VLOOKUP(N162,DAY!$A$2:$E$2452,3,0),0)</f>
        <v>7</v>
      </c>
      <c r="O29" s="32">
        <f>IFERROR(VLOOKUP(O162,DAY!$A$2:$E$2452,3,0),0)</f>
        <v>8</v>
      </c>
      <c r="P29" s="32">
        <f>IFERROR(VLOOKUP(P162,DAY!$A$2:$E$2452,3,0),0)</f>
        <v>9</v>
      </c>
      <c r="Q29" s="32">
        <f>IFERROR(VLOOKUP(Q162,DAY!$A$2:$E$2452,3,0),0)</f>
        <v>10</v>
      </c>
      <c r="R29" s="32">
        <f>IFERROR(VLOOKUP(R162,DAY!$A$2:$E$2452,3,0),0)</f>
        <v>11</v>
      </c>
      <c r="S29" s="32">
        <f>IFERROR(VLOOKUP(S162,DAY!$A$2:$E$2452,3,0),0)</f>
        <v>12</v>
      </c>
      <c r="T29" s="32">
        <f>IFERROR(VLOOKUP(T162,DAY!$A$2:$E$2452,3,0),0)</f>
        <v>13</v>
      </c>
      <c r="U29" s="32">
        <f>IFERROR(VLOOKUP(U162,DAY!$A$2:$E$2452,3,0),0)</f>
        <v>14</v>
      </c>
      <c r="V29" s="32">
        <f>IFERROR(VLOOKUP(V162,DAY!$A$2:$E$2452,3,0),0)</f>
        <v>15</v>
      </c>
      <c r="W29" s="32">
        <f>IFERROR(VLOOKUP(W162,DAY!$A$2:$E$2452,3,0),0)</f>
        <v>16</v>
      </c>
      <c r="X29" s="32">
        <f>IFERROR(VLOOKUP(X162,DAY!$A$2:$E$2452,3,0),0)</f>
        <v>17</v>
      </c>
      <c r="Y29" s="32">
        <f>IFERROR(VLOOKUP(Y162,DAY!$A$2:$E$2452,3,0),0)</f>
        <v>18</v>
      </c>
      <c r="Z29" s="32">
        <f>IFERROR(VLOOKUP(Z162,DAY!$A$2:$E$2452,3,0),0)</f>
        <v>19</v>
      </c>
      <c r="AA29" s="32">
        <f>IFERROR(VLOOKUP(AA162,DAY!$A$2:$E$2452,3,0),0)</f>
        <v>20</v>
      </c>
      <c r="AB29" s="32">
        <f>IFERROR(VLOOKUP(AB162,DAY!$A$2:$E$2452,3,0),0)</f>
        <v>21</v>
      </c>
      <c r="AC29" s="32">
        <f>IFERROR(VLOOKUP(AC162,DAY!$A$2:$E$2452,3,0),0)</f>
        <v>22</v>
      </c>
      <c r="AD29" s="33">
        <f>IFERROR(VLOOKUP(AD162,DAY!$A$2:$E$2452,3,0),0)</f>
        <v>23</v>
      </c>
      <c r="AE29" s="392"/>
      <c r="AF29" s="394"/>
      <c r="AG29" s="260" t="s">
        <v>144</v>
      </c>
      <c r="AH29" s="392"/>
      <c r="AI29" s="394"/>
      <c r="AJ29" s="260" t="s">
        <v>144</v>
      </c>
      <c r="AM29" s="137"/>
      <c r="AN29" s="137"/>
      <c r="AQ29" s="139">
        <f>IFERROR(VLOOKUP(AQ163,DAY!$A$2:$E$196,2,0),0)</f>
        <v>0</v>
      </c>
    </row>
    <row r="30" spans="1:52" ht="27.75" customHeight="1" x14ac:dyDescent="0.45">
      <c r="A30" s="389"/>
      <c r="B30" s="139" t="s">
        <v>2</v>
      </c>
      <c r="C30" s="35" t="str">
        <f>IFERROR(VLOOKUP(C162,DAY!$A$2:$E$2452,4,0),0)</f>
        <v>水</v>
      </c>
      <c r="D30" s="35" t="str">
        <f>IFERROR(VLOOKUP(D162,DAY!$A$2:$E$2452,4,0),0)</f>
        <v>木</v>
      </c>
      <c r="E30" s="35" t="str">
        <f>IFERROR(VLOOKUP(E162,DAY!$A$2:$E$2452,4,0),0)</f>
        <v>金</v>
      </c>
      <c r="F30" s="35" t="str">
        <f>IFERROR(VLOOKUP(F162,DAY!$A$2:$E$2452,4,0),0)</f>
        <v>土</v>
      </c>
      <c r="G30" s="35" t="str">
        <f>IFERROR(VLOOKUP(G162,DAY!$A$2:$E$2452,4,0),0)</f>
        <v>日</v>
      </c>
      <c r="H30" s="35" t="str">
        <f>IFERROR(VLOOKUP(H162,DAY!$A$2:$E$2452,4,0),0)</f>
        <v>月</v>
      </c>
      <c r="I30" s="35" t="str">
        <f>IFERROR(VLOOKUP(I162,DAY!$A$2:$E$2452,4,0),0)</f>
        <v>火</v>
      </c>
      <c r="J30" s="35" t="str">
        <f>IFERROR(VLOOKUP(J162,DAY!$A$2:$E$2452,4,0),0)</f>
        <v>水</v>
      </c>
      <c r="K30" s="35" t="str">
        <f>IFERROR(VLOOKUP(K162,DAY!$A$2:$E$2452,4,0),0)</f>
        <v>木</v>
      </c>
      <c r="L30" s="35" t="str">
        <f>IFERROR(VLOOKUP(L162,DAY!$A$2:$E$2452,4,0),0)</f>
        <v>金</v>
      </c>
      <c r="M30" s="35" t="str">
        <f>IFERROR(VLOOKUP(M162,DAY!$A$2:$E$2452,4,0),0)</f>
        <v>土</v>
      </c>
      <c r="N30" s="35" t="str">
        <f>IFERROR(VLOOKUP(N162,DAY!$A$2:$E$2452,4,0),0)</f>
        <v>日</v>
      </c>
      <c r="O30" s="35" t="str">
        <f>IFERROR(VLOOKUP(O162,DAY!$A$2:$E$2452,4,0),0)</f>
        <v>月</v>
      </c>
      <c r="P30" s="35" t="str">
        <f>IFERROR(VLOOKUP(P162,DAY!$A$2:$E$2452,4,0),0)</f>
        <v>火</v>
      </c>
      <c r="Q30" s="35" t="str">
        <f>IFERROR(VLOOKUP(Q162,DAY!$A$2:$E$2452,4,0),0)</f>
        <v>水</v>
      </c>
      <c r="R30" s="35" t="str">
        <f>IFERROR(VLOOKUP(R162,DAY!$A$2:$E$2452,4,0),0)</f>
        <v>木</v>
      </c>
      <c r="S30" s="35" t="str">
        <f>IFERROR(VLOOKUP(S162,DAY!$A$2:$E$2452,4,0),0)</f>
        <v>金</v>
      </c>
      <c r="T30" s="35" t="str">
        <f>IFERROR(VLOOKUP(T162,DAY!$A$2:$E$2452,4,0),0)</f>
        <v>土</v>
      </c>
      <c r="U30" s="35" t="str">
        <f>IFERROR(VLOOKUP(U162,DAY!$A$2:$E$2452,4,0),0)</f>
        <v>日</v>
      </c>
      <c r="V30" s="35" t="str">
        <f>IFERROR(VLOOKUP(V162,DAY!$A$2:$E$2452,4,0),0)</f>
        <v>月</v>
      </c>
      <c r="W30" s="35" t="str">
        <f>IFERROR(VLOOKUP(W162,DAY!$A$2:$E$2452,4,0),0)</f>
        <v>火</v>
      </c>
      <c r="X30" s="35" t="str">
        <f>IFERROR(VLOOKUP(X162,DAY!$A$2:$E$2452,4,0),0)</f>
        <v>水</v>
      </c>
      <c r="Y30" s="35" t="str">
        <f>IFERROR(VLOOKUP(Y162,DAY!$A$2:$E$2452,4,0),0)</f>
        <v>木</v>
      </c>
      <c r="Z30" s="35" t="str">
        <f>IFERROR(VLOOKUP(Z162,DAY!$A$2:$E$2452,4,0),0)</f>
        <v>金</v>
      </c>
      <c r="AA30" s="35" t="str">
        <f>IFERROR(VLOOKUP(AA162,DAY!$A$2:$E$2452,4,0),0)</f>
        <v>土</v>
      </c>
      <c r="AB30" s="35" t="str">
        <f>IFERROR(VLOOKUP(AB162,DAY!$A$2:$E$2452,4,0),0)</f>
        <v>日</v>
      </c>
      <c r="AC30" s="35" t="str">
        <f>IFERROR(VLOOKUP(AC162,DAY!$A$2:$E$2452,4,0),0)</f>
        <v>月</v>
      </c>
      <c r="AD30" s="35" t="str">
        <f>IFERROR(VLOOKUP(AD162,DAY!$A$2:$E$2452,4,0),0)</f>
        <v>火</v>
      </c>
      <c r="AE30" s="392"/>
      <c r="AF30" s="394"/>
      <c r="AG30" s="260"/>
      <c r="AH30" s="392"/>
      <c r="AI30" s="394"/>
      <c r="AJ30" s="260"/>
      <c r="AM30" s="137"/>
      <c r="AN30" s="137"/>
      <c r="AQ30" s="141">
        <f>IFERROR(VLOOKUP(AQ163,DAY!$A$2:$E$196,3,0),0)</f>
        <v>0</v>
      </c>
    </row>
    <row r="31" spans="1:52" ht="88.5" customHeight="1" x14ac:dyDescent="0.45">
      <c r="A31" s="389"/>
      <c r="B31" s="142" t="s">
        <v>3</v>
      </c>
      <c r="C31" s="36" t="str">
        <f>IFERROR(VLOOKUP(C162,DAY!$A$2:$E$2452,5,0),0)</f>
        <v/>
      </c>
      <c r="D31" s="36" t="str">
        <f>IFERROR(VLOOKUP(D162,DAY!$A$2:$E$2452,5,0),0)</f>
        <v/>
      </c>
      <c r="E31" s="36" t="str">
        <f>IFERROR(VLOOKUP(E162,DAY!$A$2:$E$2452,5,0),0)</f>
        <v/>
      </c>
      <c r="F31" s="36" t="str">
        <f>IFERROR(VLOOKUP(F162,DAY!$A$2:$E$2452,5,0),0)</f>
        <v/>
      </c>
      <c r="G31" s="36" t="str">
        <f>IFERROR(VLOOKUP(G162,DAY!$A$2:$E$2452,5,0),0)</f>
        <v/>
      </c>
      <c r="H31" s="36" t="str">
        <f>IFERROR(VLOOKUP(H162,DAY!$A$2:$E$2452,5,0),0)</f>
        <v/>
      </c>
      <c r="I31" s="36" t="str">
        <f>IFERROR(VLOOKUP(I162,DAY!$A$2:$E$2452,5,0),0)</f>
        <v/>
      </c>
      <c r="J31" s="36" t="str">
        <f>IFERROR(VLOOKUP(J162,DAY!$A$2:$E$2452,5,0),0)</f>
        <v/>
      </c>
      <c r="K31" s="36" t="str">
        <f>IFERROR(VLOOKUP(K162,DAY!$A$2:$E$2452,5,0),0)</f>
        <v/>
      </c>
      <c r="L31" s="36" t="str">
        <f>IFERROR(VLOOKUP(L162,DAY!$A$2:$E$2452,5,0),0)</f>
        <v/>
      </c>
      <c r="M31" s="36" t="str">
        <f>IFERROR(VLOOKUP(M162,DAY!$A$2:$E$2452,5,0),0)</f>
        <v/>
      </c>
      <c r="N31" s="36" t="str">
        <f>IFERROR(VLOOKUP(N162,DAY!$A$2:$E$2452,5,0),0)</f>
        <v/>
      </c>
      <c r="O31" s="36" t="str">
        <f>IFERROR(VLOOKUP(O162,DAY!$A$2:$E$2452,5,0),0)</f>
        <v/>
      </c>
      <c r="P31" s="36" t="str">
        <f>IFERROR(VLOOKUP(P162,DAY!$A$2:$E$2452,5,0),0)</f>
        <v/>
      </c>
      <c r="Q31" s="36" t="str">
        <f>IFERROR(VLOOKUP(Q162,DAY!$A$2:$E$2452,5,0),0)</f>
        <v/>
      </c>
      <c r="R31" s="36" t="str">
        <f>IFERROR(VLOOKUP(R162,DAY!$A$2:$E$2452,5,0),0)</f>
        <v/>
      </c>
      <c r="S31" s="36" t="str">
        <f>IFERROR(VLOOKUP(S162,DAY!$A$2:$E$2452,5,0),0)</f>
        <v/>
      </c>
      <c r="T31" s="36" t="str">
        <f>IFERROR(VLOOKUP(T162,DAY!$A$2:$E$2452,5,0),0)</f>
        <v/>
      </c>
      <c r="U31" s="36" t="str">
        <f>IFERROR(VLOOKUP(U162,DAY!$A$2:$E$2452,5,0),0)</f>
        <v/>
      </c>
      <c r="V31" s="36" t="str">
        <f>IFERROR(VLOOKUP(V162,DAY!$A$2:$E$2452,5,0),0)</f>
        <v/>
      </c>
      <c r="W31" s="36" t="str">
        <f>IFERROR(VLOOKUP(W162,DAY!$A$2:$E$2452,5,0),0)</f>
        <v/>
      </c>
      <c r="X31" s="36" t="str">
        <f>IFERROR(VLOOKUP(X162,DAY!$A$2:$E$2452,5,0),0)</f>
        <v/>
      </c>
      <c r="Y31" s="36" t="str">
        <f>IFERROR(VLOOKUP(Y162,DAY!$A$2:$E$2452,5,0),0)</f>
        <v/>
      </c>
      <c r="Z31" s="36" t="str">
        <f>IFERROR(VLOOKUP(Z162,DAY!$A$2:$E$2452,5,0),0)</f>
        <v/>
      </c>
      <c r="AA31" s="36" t="str">
        <f>IFERROR(VLOOKUP(AA162,DAY!$A$2:$E$2452,5,0),0)</f>
        <v/>
      </c>
      <c r="AB31" s="36" t="str">
        <f>IFERROR(VLOOKUP(AB162,DAY!$A$2:$E$2452,5,0),0)</f>
        <v/>
      </c>
      <c r="AC31" s="36" t="str">
        <f>IFERROR(VLOOKUP(AC162,DAY!$A$2:$E$2452,5,0),0)</f>
        <v/>
      </c>
      <c r="AD31" s="36" t="str">
        <f>IFERROR(VLOOKUP(AD162,DAY!$A$2:$E$2452,5,0),0)</f>
        <v/>
      </c>
      <c r="AE31" s="392"/>
      <c r="AF31" s="394"/>
      <c r="AG31" s="261"/>
      <c r="AH31" s="392"/>
      <c r="AI31" s="394"/>
      <c r="AJ31" s="261"/>
      <c r="AM31" s="150"/>
      <c r="AN31" s="150"/>
      <c r="AQ31" s="141">
        <f>IFERROR(VLOOKUP(AQ163,DAY!$A$2:$E$196,4,0),0)</f>
        <v>0</v>
      </c>
    </row>
    <row r="32" spans="1:52" ht="27.75" customHeight="1" x14ac:dyDescent="0.45">
      <c r="A32" s="389"/>
      <c r="B32" s="143" t="s">
        <v>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211">
        <f>IF(COUNT(C32:AD32)=0,+(COUNTIF(C32:AD32,"作業"))+(COUNTIF(C32:AD32,"休日")),"")</f>
        <v>0</v>
      </c>
      <c r="AF32" s="213">
        <f>IF(+COUNT(C32:AD32)=0,(COUNTIF(C32:AD32,"休日")),"")</f>
        <v>0</v>
      </c>
      <c r="AG32" s="359"/>
      <c r="AH32" s="211">
        <f>IF(COUNT(C33:AD33)=0,+(COUNTIF(C33:AD33,"作業"))+(COUNTIF(C33:AD33,"休日")),"")</f>
        <v>0</v>
      </c>
      <c r="AI32" s="213">
        <f>IF(COUNT(C33:AD33)=0,(COUNTIF(C33:AD33,"休日")),"")</f>
        <v>0</v>
      </c>
      <c r="AJ32" s="355"/>
      <c r="AL32" s="144"/>
      <c r="AM32" s="137" t="str">
        <f>IF(ISTEXT(C32),"集計期間","集計期間外")</f>
        <v>集計期間外</v>
      </c>
      <c r="AN32" s="137"/>
      <c r="AO32" s="144"/>
      <c r="AP32" s="144"/>
      <c r="AQ32" s="142">
        <f>IFERROR(VLOOKUP(AQ163,DAY!$A$2:$E$196,5,0),0)</f>
        <v>0</v>
      </c>
      <c r="AR32" s="144"/>
      <c r="AS32" s="144"/>
      <c r="AT32" s="144"/>
      <c r="AU32" s="144"/>
      <c r="AV32" s="144"/>
      <c r="AW32" s="144"/>
      <c r="AX32" s="144"/>
      <c r="AY32" s="144"/>
      <c r="AZ32" s="144"/>
    </row>
    <row r="33" spans="1:52" ht="27.75" customHeight="1" thickBot="1" x14ac:dyDescent="0.5">
      <c r="A33" s="390"/>
      <c r="B33" s="145" t="s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357">
        <f>IFERROR(AM33,0)</f>
        <v>0</v>
      </c>
      <c r="AF33" s="358"/>
      <c r="AG33" s="360"/>
      <c r="AH33" s="357">
        <f>IFERROR(AN33,0)</f>
        <v>0</v>
      </c>
      <c r="AI33" s="358"/>
      <c r="AJ33" s="356"/>
      <c r="AM33" s="146" t="e">
        <f>ROUND(AF32/AE32,3)</f>
        <v>#DIV/0!</v>
      </c>
      <c r="AN33" s="147" t="e">
        <f>ROUND(AI32/AH32,3)</f>
        <v>#DIV/0!</v>
      </c>
      <c r="AQ33" s="148">
        <f>IFERROR(VLOOKUP(AQ163,DAY!$A$2:$E$196,6,0),0)</f>
        <v>0</v>
      </c>
    </row>
    <row r="34" spans="1:52" s="144" customFormat="1" ht="27.75" customHeight="1" thickBot="1" x14ac:dyDescent="0.5">
      <c r="A34" s="388" t="s">
        <v>65</v>
      </c>
      <c r="B34" s="135" t="s">
        <v>0</v>
      </c>
      <c r="C34" s="29">
        <f>IFERROR(VLOOKUP(C163,DAY!$A$2:$E$2452,2,0),0)</f>
        <v>12</v>
      </c>
      <c r="D34" s="29">
        <f>IFERROR(VLOOKUP(D163,DAY!$A$2:$E$2452,2,0),0)</f>
        <v>12</v>
      </c>
      <c r="E34" s="29">
        <f>IFERROR(VLOOKUP(E163,DAY!$A$2:$E$2452,2,0),0)</f>
        <v>12</v>
      </c>
      <c r="F34" s="29">
        <f>IFERROR(VLOOKUP(F163,DAY!$A$2:$E$2452,2,0),0)</f>
        <v>12</v>
      </c>
      <c r="G34" s="29">
        <f>IFERROR(VLOOKUP(G163,DAY!$A$2:$E$2452,2,0),0)</f>
        <v>12</v>
      </c>
      <c r="H34" s="29">
        <f>IFERROR(VLOOKUP(H163,DAY!$A$2:$E$2452,2,0),0)</f>
        <v>12</v>
      </c>
      <c r="I34" s="29">
        <f>IFERROR(VLOOKUP(I163,DAY!$A$2:$E$2452,2,0),0)</f>
        <v>12</v>
      </c>
      <c r="J34" s="29">
        <f>IFERROR(VLOOKUP(J163,DAY!$A$2:$E$2452,2,0),0)</f>
        <v>12</v>
      </c>
      <c r="K34" s="29">
        <f>IFERROR(VLOOKUP(K163,DAY!$A$2:$E$2452,2,0),0)</f>
        <v>1</v>
      </c>
      <c r="L34" s="29">
        <f>IFERROR(VLOOKUP(L163,DAY!$A$2:$E$2452,2,0),0)</f>
        <v>1</v>
      </c>
      <c r="M34" s="29">
        <f>IFERROR(VLOOKUP(M163,DAY!$A$2:$E$2452,2,0),0)</f>
        <v>1</v>
      </c>
      <c r="N34" s="29">
        <f>IFERROR(VLOOKUP(N163,DAY!$A$2:$E$2452,2,0),0)</f>
        <v>1</v>
      </c>
      <c r="O34" s="29">
        <f>IFERROR(VLOOKUP(O163,DAY!$A$2:$E$2452,2,0),0)</f>
        <v>1</v>
      </c>
      <c r="P34" s="29">
        <f>IFERROR(VLOOKUP(P163,DAY!$A$2:$E$2452,2,0),0)</f>
        <v>1</v>
      </c>
      <c r="Q34" s="29">
        <f>IFERROR(VLOOKUP(Q163,DAY!$A$2:$E$2452,2,0),0)</f>
        <v>1</v>
      </c>
      <c r="R34" s="29">
        <f>IFERROR(VLOOKUP(R163,DAY!$A$2:$E$2452,2,0),0)</f>
        <v>1</v>
      </c>
      <c r="S34" s="29">
        <f>IFERROR(VLOOKUP(S163,DAY!$A$2:$E$2452,2,0),0)</f>
        <v>1</v>
      </c>
      <c r="T34" s="29">
        <f>IFERROR(VLOOKUP(T163,DAY!$A$2:$E$2452,2,0),0)</f>
        <v>1</v>
      </c>
      <c r="U34" s="29">
        <f>IFERROR(VLOOKUP(U163,DAY!$A$2:$E$2452,2,0),0)</f>
        <v>1</v>
      </c>
      <c r="V34" s="29">
        <f>IFERROR(VLOOKUP(V163,DAY!$A$2:$E$2452,2,0),0)</f>
        <v>1</v>
      </c>
      <c r="W34" s="29">
        <f>IFERROR(VLOOKUP(W163,DAY!$A$2:$E$2452,2,0),0)</f>
        <v>1</v>
      </c>
      <c r="X34" s="29">
        <f>IFERROR(VLOOKUP(X163,DAY!$A$2:$E$2452,2,0),0)</f>
        <v>1</v>
      </c>
      <c r="Y34" s="29">
        <f>IFERROR(VLOOKUP(Y163,DAY!$A$2:$E$2452,2,0),0)</f>
        <v>1</v>
      </c>
      <c r="Z34" s="29">
        <f>IFERROR(VLOOKUP(Z163,DAY!$A$2:$E$2452,2,0),0)</f>
        <v>1</v>
      </c>
      <c r="AA34" s="29">
        <f>IFERROR(VLOOKUP(AA163,DAY!$A$2:$E$2452,2,0),0)</f>
        <v>1</v>
      </c>
      <c r="AB34" s="29">
        <f>IFERROR(VLOOKUP(AB163,DAY!$A$2:$E$2452,2,0),0)</f>
        <v>1</v>
      </c>
      <c r="AC34" s="29">
        <f>IFERROR(VLOOKUP(AC163,DAY!$A$2:$E$2452,2,0),0)</f>
        <v>1</v>
      </c>
      <c r="AD34" s="29">
        <f>IFERROR(VLOOKUP(AD163,DAY!$A$2:$E$2452,2,0),0)</f>
        <v>1</v>
      </c>
      <c r="AE34" s="391" t="s">
        <v>11</v>
      </c>
      <c r="AF34" s="393" t="s">
        <v>12</v>
      </c>
      <c r="AG34" s="214" t="str">
        <f>IF($AE$4="完全週休２日", "週", IF($AE$4="月単位", "月", ""))</f>
        <v/>
      </c>
      <c r="AH34" s="395" t="s">
        <v>11</v>
      </c>
      <c r="AI34" s="396" t="s">
        <v>13</v>
      </c>
      <c r="AJ34" s="226" t="str">
        <f>IF($AE$4="完全週休２日", "週", IF($AE$4="月単位", "月", ""))</f>
        <v/>
      </c>
      <c r="AL34" s="106"/>
      <c r="AM34" s="137"/>
      <c r="AN34" s="137"/>
      <c r="AO34" s="106"/>
      <c r="AP34" s="106"/>
      <c r="AQ34" s="152">
        <f>IFERROR(VLOOKUP(AQ163,DAY!$A$2:$E$196,7,0),0)</f>
        <v>0</v>
      </c>
      <c r="AR34" s="106"/>
      <c r="AS34" s="106"/>
      <c r="AT34" s="106"/>
      <c r="AU34" s="106"/>
      <c r="AV34" s="106"/>
      <c r="AW34" s="106"/>
      <c r="AX34" s="106"/>
      <c r="AY34" s="106"/>
      <c r="AZ34" s="106"/>
    </row>
    <row r="35" spans="1:52" ht="27.75" customHeight="1" x14ac:dyDescent="0.45">
      <c r="A35" s="389"/>
      <c r="B35" s="136" t="s">
        <v>1</v>
      </c>
      <c r="C35" s="32">
        <f>IFERROR(VLOOKUP(C163,DAY!$A$2:$E$2452,3,0),0)</f>
        <v>24</v>
      </c>
      <c r="D35" s="32">
        <f>IFERROR(VLOOKUP(D163,DAY!$A$2:$E$2452,3,0),0)</f>
        <v>25</v>
      </c>
      <c r="E35" s="32">
        <f>IFERROR(VLOOKUP(E163,DAY!$A$2:$E$2452,3,0),0)</f>
        <v>26</v>
      </c>
      <c r="F35" s="32">
        <f>IFERROR(VLOOKUP(F163,DAY!$A$2:$E$2452,3,0),0)</f>
        <v>27</v>
      </c>
      <c r="G35" s="32">
        <f>IFERROR(VLOOKUP(G163,DAY!$A$2:$E$2452,3,0),0)</f>
        <v>28</v>
      </c>
      <c r="H35" s="32">
        <f>IFERROR(VLOOKUP(H163,DAY!$A$2:$E$2452,3,0),0)</f>
        <v>29</v>
      </c>
      <c r="I35" s="32">
        <f>IFERROR(VLOOKUP(I163,DAY!$A$2:$E$2452,3,0),0)</f>
        <v>30</v>
      </c>
      <c r="J35" s="32">
        <f>IFERROR(VLOOKUP(J163,DAY!$A$2:$E$2452,3,0),0)</f>
        <v>31</v>
      </c>
      <c r="K35" s="32">
        <f>IFERROR(VLOOKUP(K163,DAY!$A$2:$E$2452,3,0),0)</f>
        <v>1</v>
      </c>
      <c r="L35" s="32">
        <f>IFERROR(VLOOKUP(L163,DAY!$A$2:$E$2452,3,0),0)</f>
        <v>2</v>
      </c>
      <c r="M35" s="32">
        <f>IFERROR(VLOOKUP(M163,DAY!$A$2:$E$2452,3,0),0)</f>
        <v>3</v>
      </c>
      <c r="N35" s="32">
        <f>IFERROR(VLOOKUP(N163,DAY!$A$2:$E$2452,3,0),0)</f>
        <v>4</v>
      </c>
      <c r="O35" s="32">
        <f>IFERROR(VLOOKUP(O163,DAY!$A$2:$E$2452,3,0),0)</f>
        <v>5</v>
      </c>
      <c r="P35" s="32">
        <f>IFERROR(VLOOKUP(P163,DAY!$A$2:$E$2452,3,0),0)</f>
        <v>6</v>
      </c>
      <c r="Q35" s="32">
        <f>IFERROR(VLOOKUP(Q163,DAY!$A$2:$E$2452,3,0),0)</f>
        <v>7</v>
      </c>
      <c r="R35" s="32">
        <f>IFERROR(VLOOKUP(R163,DAY!$A$2:$E$2452,3,0),0)</f>
        <v>8</v>
      </c>
      <c r="S35" s="32">
        <f>IFERROR(VLOOKUP(S163,DAY!$A$2:$E$2452,3,0),0)</f>
        <v>9</v>
      </c>
      <c r="T35" s="32">
        <f>IFERROR(VLOOKUP(T163,DAY!$A$2:$E$2452,3,0),0)</f>
        <v>10</v>
      </c>
      <c r="U35" s="32">
        <f>IFERROR(VLOOKUP(U163,DAY!$A$2:$E$2452,3,0),0)</f>
        <v>11</v>
      </c>
      <c r="V35" s="32">
        <f>IFERROR(VLOOKUP(V163,DAY!$A$2:$E$2452,3,0),0)</f>
        <v>12</v>
      </c>
      <c r="W35" s="32">
        <f>IFERROR(VLOOKUP(W163,DAY!$A$2:$E$2452,3,0),0)</f>
        <v>13</v>
      </c>
      <c r="X35" s="32">
        <f>IFERROR(VLOOKUP(X163,DAY!$A$2:$E$2452,3,0),0)</f>
        <v>14</v>
      </c>
      <c r="Y35" s="32">
        <f>IFERROR(VLOOKUP(Y163,DAY!$A$2:$E$2452,3,0),0)</f>
        <v>15</v>
      </c>
      <c r="Z35" s="32">
        <f>IFERROR(VLOOKUP(Z163,DAY!$A$2:$E$2452,3,0),0)</f>
        <v>16</v>
      </c>
      <c r="AA35" s="32">
        <f>IFERROR(VLOOKUP(AA163,DAY!$A$2:$E$2452,3,0),0)</f>
        <v>17</v>
      </c>
      <c r="AB35" s="32">
        <f>IFERROR(VLOOKUP(AB163,DAY!$A$2:$E$2452,3,0),0)</f>
        <v>18</v>
      </c>
      <c r="AC35" s="32">
        <f>IFERROR(VLOOKUP(AC163,DAY!$A$2:$E$2452,3,0),0)</f>
        <v>19</v>
      </c>
      <c r="AD35" s="33">
        <f>IFERROR(VLOOKUP(AD163,DAY!$A$2:$E$2452,3,0),0)</f>
        <v>20</v>
      </c>
      <c r="AE35" s="392"/>
      <c r="AF35" s="394"/>
      <c r="AG35" s="260" t="s">
        <v>144</v>
      </c>
      <c r="AH35" s="392"/>
      <c r="AI35" s="394"/>
      <c r="AJ35" s="260" t="s">
        <v>144</v>
      </c>
      <c r="AM35" s="137"/>
      <c r="AN35" s="137"/>
      <c r="AQ35" s="138">
        <f>IFERROR(VLOOKUP(AQ164,DAY!$A$2:$E$196,2,0),0)</f>
        <v>0</v>
      </c>
    </row>
    <row r="36" spans="1:52" ht="27.75" customHeight="1" x14ac:dyDescent="0.45">
      <c r="A36" s="389"/>
      <c r="B36" s="139" t="s">
        <v>2</v>
      </c>
      <c r="C36" s="35" t="str">
        <f>IFERROR(VLOOKUP(C163,DAY!$A$2:$E$2452,4,0),0)</f>
        <v>水</v>
      </c>
      <c r="D36" s="35" t="str">
        <f>IFERROR(VLOOKUP(D163,DAY!$A$2:$E$2452,4,0),0)</f>
        <v>木</v>
      </c>
      <c r="E36" s="35" t="str">
        <f>IFERROR(VLOOKUP(E163,DAY!$A$2:$E$2452,4,0),0)</f>
        <v>金</v>
      </c>
      <c r="F36" s="35" t="str">
        <f>IFERROR(VLOOKUP(F163,DAY!$A$2:$E$2452,4,0),0)</f>
        <v>土</v>
      </c>
      <c r="G36" s="35" t="str">
        <f>IFERROR(VLOOKUP(G163,DAY!$A$2:$E$2452,4,0),0)</f>
        <v>日</v>
      </c>
      <c r="H36" s="35" t="str">
        <f>IFERROR(VLOOKUP(H163,DAY!$A$2:$E$2452,4,0),0)</f>
        <v>月</v>
      </c>
      <c r="I36" s="35" t="str">
        <f>IFERROR(VLOOKUP(I163,DAY!$A$2:$E$2452,4,0),0)</f>
        <v>火</v>
      </c>
      <c r="J36" s="35" t="str">
        <f>IFERROR(VLOOKUP(J163,DAY!$A$2:$E$2452,4,0),0)</f>
        <v>水</v>
      </c>
      <c r="K36" s="35" t="str">
        <f>IFERROR(VLOOKUP(K163,DAY!$A$2:$E$2452,4,0),0)</f>
        <v>木</v>
      </c>
      <c r="L36" s="35" t="str">
        <f>IFERROR(VLOOKUP(L163,DAY!$A$2:$E$2452,4,0),0)</f>
        <v>金</v>
      </c>
      <c r="M36" s="35" t="str">
        <f>IFERROR(VLOOKUP(M163,DAY!$A$2:$E$2452,4,0),0)</f>
        <v>土</v>
      </c>
      <c r="N36" s="35" t="str">
        <f>IFERROR(VLOOKUP(N163,DAY!$A$2:$E$2452,4,0),0)</f>
        <v>日</v>
      </c>
      <c r="O36" s="35" t="str">
        <f>IFERROR(VLOOKUP(O163,DAY!$A$2:$E$2452,4,0),0)</f>
        <v>月</v>
      </c>
      <c r="P36" s="35" t="str">
        <f>IFERROR(VLOOKUP(P163,DAY!$A$2:$E$2452,4,0),0)</f>
        <v>火</v>
      </c>
      <c r="Q36" s="35" t="str">
        <f>IFERROR(VLOOKUP(Q163,DAY!$A$2:$E$2452,4,0),0)</f>
        <v>水</v>
      </c>
      <c r="R36" s="35" t="str">
        <f>IFERROR(VLOOKUP(R163,DAY!$A$2:$E$2452,4,0),0)</f>
        <v>木</v>
      </c>
      <c r="S36" s="35" t="str">
        <f>IFERROR(VLOOKUP(S163,DAY!$A$2:$E$2452,4,0),0)</f>
        <v>金</v>
      </c>
      <c r="T36" s="35" t="str">
        <f>IFERROR(VLOOKUP(T163,DAY!$A$2:$E$2452,4,0),0)</f>
        <v>土</v>
      </c>
      <c r="U36" s="35" t="str">
        <f>IFERROR(VLOOKUP(U163,DAY!$A$2:$E$2452,4,0),0)</f>
        <v>日</v>
      </c>
      <c r="V36" s="35" t="str">
        <f>IFERROR(VLOOKUP(V163,DAY!$A$2:$E$2452,4,0),0)</f>
        <v>月</v>
      </c>
      <c r="W36" s="35" t="str">
        <f>IFERROR(VLOOKUP(W163,DAY!$A$2:$E$2452,4,0),0)</f>
        <v>火</v>
      </c>
      <c r="X36" s="35" t="str">
        <f>IFERROR(VLOOKUP(X163,DAY!$A$2:$E$2452,4,0),0)</f>
        <v>水</v>
      </c>
      <c r="Y36" s="35" t="str">
        <f>IFERROR(VLOOKUP(Y163,DAY!$A$2:$E$2452,4,0),0)</f>
        <v>木</v>
      </c>
      <c r="Z36" s="35" t="str">
        <f>IFERROR(VLOOKUP(Z163,DAY!$A$2:$E$2452,4,0),0)</f>
        <v>金</v>
      </c>
      <c r="AA36" s="35" t="str">
        <f>IFERROR(VLOOKUP(AA163,DAY!$A$2:$E$2452,4,0),0)</f>
        <v>土</v>
      </c>
      <c r="AB36" s="35" t="str">
        <f>IFERROR(VLOOKUP(AB163,DAY!$A$2:$E$2452,4,0),0)</f>
        <v>日</v>
      </c>
      <c r="AC36" s="35" t="str">
        <f>IFERROR(VLOOKUP(AC163,DAY!$A$2:$E$2452,4,0),0)</f>
        <v>月</v>
      </c>
      <c r="AD36" s="35" t="str">
        <f>IFERROR(VLOOKUP(AD163,DAY!$A$2:$E$2452,4,0),0)</f>
        <v>火</v>
      </c>
      <c r="AE36" s="392"/>
      <c r="AF36" s="394"/>
      <c r="AG36" s="260"/>
      <c r="AH36" s="392"/>
      <c r="AI36" s="394"/>
      <c r="AJ36" s="260"/>
      <c r="AM36" s="137"/>
      <c r="AN36" s="137"/>
      <c r="AQ36" s="141">
        <f>IFERROR(VLOOKUP(AQ164,DAY!$A$2:$E$196,3,0),0)</f>
        <v>0</v>
      </c>
    </row>
    <row r="37" spans="1:52" ht="88.5" customHeight="1" x14ac:dyDescent="0.45">
      <c r="A37" s="389"/>
      <c r="B37" s="142" t="s">
        <v>3</v>
      </c>
      <c r="C37" s="36" t="str">
        <f>IFERROR(VLOOKUP(C163,DAY!$A$2:$E$2452,5,0),0)</f>
        <v/>
      </c>
      <c r="D37" s="36" t="str">
        <f>IFERROR(VLOOKUP(D163,DAY!$A$2:$E$2452,5,0),0)</f>
        <v/>
      </c>
      <c r="E37" s="36" t="str">
        <f>IFERROR(VLOOKUP(E163,DAY!$A$2:$E$2452,5,0),0)</f>
        <v/>
      </c>
      <c r="F37" s="36" t="str">
        <f>IFERROR(VLOOKUP(F163,DAY!$A$2:$E$2452,5,0),0)</f>
        <v/>
      </c>
      <c r="G37" s="36" t="str">
        <f>IFERROR(VLOOKUP(G163,DAY!$A$2:$E$2452,5,0),0)</f>
        <v/>
      </c>
      <c r="H37" s="36" t="str">
        <f>IFERROR(VLOOKUP(H163,DAY!$A$2:$E$2452,5,0),0)</f>
        <v/>
      </c>
      <c r="I37" s="36" t="str">
        <f>IFERROR(VLOOKUP(I163,DAY!$A$2:$E$2452,5,0),0)</f>
        <v/>
      </c>
      <c r="J37" s="36" t="str">
        <f>IFERROR(VLOOKUP(J163,DAY!$A$2:$E$2452,5,0),0)</f>
        <v/>
      </c>
      <c r="K37" s="36" t="str">
        <f>IFERROR(VLOOKUP(K163,DAY!$A$2:$E$2452,5,0),0)</f>
        <v>元日</v>
      </c>
      <c r="L37" s="36" t="str">
        <f>IFERROR(VLOOKUP(L163,DAY!$A$2:$E$2452,5,0),0)</f>
        <v/>
      </c>
      <c r="M37" s="36" t="str">
        <f>IFERROR(VLOOKUP(M163,DAY!$A$2:$E$2452,5,0),0)</f>
        <v/>
      </c>
      <c r="N37" s="36" t="str">
        <f>IFERROR(VLOOKUP(N163,DAY!$A$2:$E$2452,5,0),0)</f>
        <v/>
      </c>
      <c r="O37" s="36" t="str">
        <f>IFERROR(VLOOKUP(O163,DAY!$A$2:$E$2452,5,0),0)</f>
        <v/>
      </c>
      <c r="P37" s="36" t="str">
        <f>IFERROR(VLOOKUP(P163,DAY!$A$2:$E$2452,5,0),0)</f>
        <v/>
      </c>
      <c r="Q37" s="36" t="str">
        <f>IFERROR(VLOOKUP(Q163,DAY!$A$2:$E$2452,5,0),0)</f>
        <v/>
      </c>
      <c r="R37" s="36" t="str">
        <f>IFERROR(VLOOKUP(R163,DAY!$A$2:$E$2452,5,0),0)</f>
        <v/>
      </c>
      <c r="S37" s="36" t="str">
        <f>IFERROR(VLOOKUP(S163,DAY!$A$2:$E$2452,5,0),0)</f>
        <v/>
      </c>
      <c r="T37" s="36" t="str">
        <f>IFERROR(VLOOKUP(T163,DAY!$A$2:$E$2452,5,0),0)</f>
        <v/>
      </c>
      <c r="U37" s="36" t="str">
        <f>IFERROR(VLOOKUP(U163,DAY!$A$2:$E$2452,5,0),0)</f>
        <v/>
      </c>
      <c r="V37" s="36" t="str">
        <f>IFERROR(VLOOKUP(V163,DAY!$A$2:$E$2452,5,0),0)</f>
        <v>成人の日</v>
      </c>
      <c r="W37" s="36" t="str">
        <f>IFERROR(VLOOKUP(W163,DAY!$A$2:$E$2452,5,0),0)</f>
        <v/>
      </c>
      <c r="X37" s="36" t="str">
        <f>IFERROR(VLOOKUP(X163,DAY!$A$2:$E$2452,5,0),0)</f>
        <v/>
      </c>
      <c r="Y37" s="36" t="str">
        <f>IFERROR(VLOOKUP(Y163,DAY!$A$2:$E$2452,5,0),0)</f>
        <v/>
      </c>
      <c r="Z37" s="36" t="str">
        <f>IFERROR(VLOOKUP(Z163,DAY!$A$2:$E$2452,5,0),0)</f>
        <v/>
      </c>
      <c r="AA37" s="36" t="str">
        <f>IFERROR(VLOOKUP(AA163,DAY!$A$2:$E$2452,5,0),0)</f>
        <v/>
      </c>
      <c r="AB37" s="36" t="str">
        <f>IFERROR(VLOOKUP(AB163,DAY!$A$2:$E$2452,5,0),0)</f>
        <v/>
      </c>
      <c r="AC37" s="36" t="str">
        <f>IFERROR(VLOOKUP(AC163,DAY!$A$2:$E$2452,5,0),0)</f>
        <v/>
      </c>
      <c r="AD37" s="36" t="str">
        <f>IFERROR(VLOOKUP(AD163,DAY!$A$2:$E$2452,5,0),0)</f>
        <v/>
      </c>
      <c r="AE37" s="392"/>
      <c r="AF37" s="394"/>
      <c r="AG37" s="261"/>
      <c r="AH37" s="392"/>
      <c r="AI37" s="394"/>
      <c r="AJ37" s="261"/>
      <c r="AM37" s="150"/>
      <c r="AN37" s="150"/>
      <c r="AQ37" s="141">
        <f>IFERROR(VLOOKUP(AQ164,DAY!$A$2:$E$196,4,0),0)</f>
        <v>0</v>
      </c>
    </row>
    <row r="38" spans="1:52" ht="27.75" customHeight="1" x14ac:dyDescent="0.45">
      <c r="A38" s="389"/>
      <c r="B38" s="143" t="s">
        <v>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211">
        <f>IF(COUNT(C38:AD38)=0,+(COUNTIF(C38:AD38,"作業"))+(COUNTIF(C38:AD38,"休日")),"")</f>
        <v>0</v>
      </c>
      <c r="AF38" s="213">
        <f>IF(+COUNT(C38:AD38)=0,(COUNTIF(C38:AD38,"休日")),"")</f>
        <v>0</v>
      </c>
      <c r="AG38" s="359"/>
      <c r="AH38" s="211">
        <f>IF(COUNT(C39:AD39)=0,+(COUNTIF(C39:AD39,"作業"))+(COUNTIF(C39:AD39,"休日")),"")</f>
        <v>0</v>
      </c>
      <c r="AI38" s="213">
        <f>IF(COUNT(C39:AD39)=0,(COUNTIF(C39:AD39,"休日")),"")</f>
        <v>0</v>
      </c>
      <c r="AJ38" s="355"/>
      <c r="AL38" s="144"/>
      <c r="AM38" s="137" t="str">
        <f>IF(ISTEXT(C38),"集計期間","集計期間外")</f>
        <v>集計期間外</v>
      </c>
      <c r="AN38" s="137"/>
      <c r="AO38" s="144"/>
      <c r="AP38" s="144"/>
      <c r="AQ38" s="142">
        <f>IFERROR(VLOOKUP(AQ164,DAY!$A$2:$E$196,5,0),0)</f>
        <v>0</v>
      </c>
      <c r="AR38" s="144"/>
      <c r="AS38" s="144"/>
      <c r="AT38" s="144"/>
      <c r="AU38" s="144"/>
      <c r="AV38" s="144"/>
      <c r="AW38" s="144"/>
      <c r="AX38" s="144"/>
      <c r="AY38" s="144"/>
      <c r="AZ38" s="144"/>
    </row>
    <row r="39" spans="1:52" ht="27.75" customHeight="1" thickBot="1" x14ac:dyDescent="0.5">
      <c r="A39" s="390"/>
      <c r="B39" s="145" t="s">
        <v>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357">
        <f>IFERROR(AM39,0)</f>
        <v>0</v>
      </c>
      <c r="AF39" s="358"/>
      <c r="AG39" s="360"/>
      <c r="AH39" s="357">
        <f>IFERROR(AN39,0)</f>
        <v>0</v>
      </c>
      <c r="AI39" s="358"/>
      <c r="AJ39" s="356"/>
      <c r="AM39" s="146" t="e">
        <f>ROUND(AF38/AE38,3)</f>
        <v>#DIV/0!</v>
      </c>
      <c r="AN39" s="147" t="e">
        <f>ROUND(AI38/AH38,3)</f>
        <v>#DIV/0!</v>
      </c>
      <c r="AQ39" s="148">
        <f>IFERROR(VLOOKUP(AQ164,DAY!$A$2:$E$196,6,0),0)</f>
        <v>0</v>
      </c>
    </row>
    <row r="40" spans="1:52" s="144" customFormat="1" ht="27.75" customHeight="1" thickBot="1" x14ac:dyDescent="0.5">
      <c r="A40" s="388" t="s">
        <v>66</v>
      </c>
      <c r="B40" s="151" t="s">
        <v>0</v>
      </c>
      <c r="C40" s="44">
        <f>IFERROR(VLOOKUP(C164,DAY!$A$2:$E$2452,2,0),0)</f>
        <v>1</v>
      </c>
      <c r="D40" s="44">
        <f>IFERROR(VLOOKUP(D164,DAY!$A$2:$E$2452,2,0),0)</f>
        <v>1</v>
      </c>
      <c r="E40" s="44">
        <f>IFERROR(VLOOKUP(E164,DAY!$A$2:$E$2452,2,0),0)</f>
        <v>1</v>
      </c>
      <c r="F40" s="44">
        <f>IFERROR(VLOOKUP(F164,DAY!$A$2:$E$2452,2,0),0)</f>
        <v>1</v>
      </c>
      <c r="G40" s="44">
        <f>IFERROR(VLOOKUP(G164,DAY!$A$2:$E$2452,2,0),0)</f>
        <v>1</v>
      </c>
      <c r="H40" s="44">
        <f>IFERROR(VLOOKUP(H164,DAY!$A$2:$E$2452,2,0),0)</f>
        <v>1</v>
      </c>
      <c r="I40" s="44">
        <f>IFERROR(VLOOKUP(I164,DAY!$A$2:$E$2452,2,0),0)</f>
        <v>1</v>
      </c>
      <c r="J40" s="44">
        <f>IFERROR(VLOOKUP(J164,DAY!$A$2:$E$2452,2,0),0)</f>
        <v>1</v>
      </c>
      <c r="K40" s="44">
        <f>IFERROR(VLOOKUP(K164,DAY!$A$2:$E$2452,2,0),0)</f>
        <v>1</v>
      </c>
      <c r="L40" s="44">
        <f>IFERROR(VLOOKUP(L164,DAY!$A$2:$E$2452,2,0),0)</f>
        <v>1</v>
      </c>
      <c r="M40" s="44">
        <f>IFERROR(VLOOKUP(M164,DAY!$A$2:$E$2452,2,0),0)</f>
        <v>1</v>
      </c>
      <c r="N40" s="44">
        <f>IFERROR(VLOOKUP(N164,DAY!$A$2:$E$2452,2,0),0)</f>
        <v>2</v>
      </c>
      <c r="O40" s="44">
        <f>IFERROR(VLOOKUP(O164,DAY!$A$2:$E$2452,2,0),0)</f>
        <v>2</v>
      </c>
      <c r="P40" s="44">
        <f>IFERROR(VLOOKUP(P164,DAY!$A$2:$E$2452,2,0),0)</f>
        <v>2</v>
      </c>
      <c r="Q40" s="44">
        <f>IFERROR(VLOOKUP(Q164,DAY!$A$2:$E$2452,2,0),0)</f>
        <v>2</v>
      </c>
      <c r="R40" s="44">
        <f>IFERROR(VLOOKUP(R164,DAY!$A$2:$E$2452,2,0),0)</f>
        <v>2</v>
      </c>
      <c r="S40" s="44">
        <f>IFERROR(VLOOKUP(S164,DAY!$A$2:$E$2452,2,0),0)</f>
        <v>2</v>
      </c>
      <c r="T40" s="44">
        <f>IFERROR(VLOOKUP(T164,DAY!$A$2:$E$2452,2,0),0)</f>
        <v>2</v>
      </c>
      <c r="U40" s="44">
        <f>IFERROR(VLOOKUP(U164,DAY!$A$2:$E$2452,2,0),0)</f>
        <v>2</v>
      </c>
      <c r="V40" s="44">
        <f>IFERROR(VLOOKUP(V164,DAY!$A$2:$E$2452,2,0),0)</f>
        <v>2</v>
      </c>
      <c r="W40" s="44">
        <f>IFERROR(VLOOKUP(W164,DAY!$A$2:$E$2452,2,0),0)</f>
        <v>2</v>
      </c>
      <c r="X40" s="44">
        <f>IFERROR(VLOOKUP(X164,DAY!$A$2:$E$2452,2,0),0)</f>
        <v>2</v>
      </c>
      <c r="Y40" s="44">
        <f>IFERROR(VLOOKUP(Y164,DAY!$A$2:$E$2452,2,0),0)</f>
        <v>2</v>
      </c>
      <c r="Z40" s="44">
        <f>IFERROR(VLOOKUP(Z164,DAY!$A$2:$E$2452,2,0),0)</f>
        <v>2</v>
      </c>
      <c r="AA40" s="44">
        <f>IFERROR(VLOOKUP(AA164,DAY!$A$2:$E$2452,2,0),0)</f>
        <v>2</v>
      </c>
      <c r="AB40" s="44">
        <f>IFERROR(VLOOKUP(AB164,DAY!$A$2:$E$2452,2,0),0)</f>
        <v>2</v>
      </c>
      <c r="AC40" s="44">
        <f>IFERROR(VLOOKUP(AC164,DAY!$A$2:$E$2452,2,0),0)</f>
        <v>2</v>
      </c>
      <c r="AD40" s="44">
        <f>IFERROR(VLOOKUP(AD164,DAY!$A$2:$E$2452,2,0),0)</f>
        <v>2</v>
      </c>
      <c r="AE40" s="391" t="s">
        <v>11</v>
      </c>
      <c r="AF40" s="393" t="s">
        <v>12</v>
      </c>
      <c r="AG40" s="214" t="str">
        <f>IF($AE$4="完全週休２日", "週", IF($AE$4="月単位", "月", ""))</f>
        <v/>
      </c>
      <c r="AH40" s="395" t="s">
        <v>11</v>
      </c>
      <c r="AI40" s="396" t="s">
        <v>13</v>
      </c>
      <c r="AJ40" s="226" t="str">
        <f>IF($AE$4="完全週休２日", "週", IF($AE$4="月単位", "月", ""))</f>
        <v/>
      </c>
      <c r="AL40" s="106"/>
      <c r="AM40" s="137"/>
      <c r="AN40" s="137"/>
      <c r="AO40" s="106"/>
      <c r="AP40" s="106"/>
      <c r="AQ40" s="149">
        <f>IFERROR(VLOOKUP(AQ164,DAY!$A$2:$E$196,7,0),0)</f>
        <v>0</v>
      </c>
      <c r="AR40" s="106"/>
      <c r="AS40" s="106"/>
      <c r="AT40" s="106"/>
      <c r="AU40" s="106"/>
      <c r="AV40" s="106"/>
      <c r="AW40" s="106"/>
      <c r="AX40" s="106"/>
      <c r="AY40" s="106"/>
      <c r="AZ40" s="106"/>
    </row>
    <row r="41" spans="1:52" ht="27.75" customHeight="1" x14ac:dyDescent="0.45">
      <c r="A41" s="389"/>
      <c r="B41" s="136" t="s">
        <v>1</v>
      </c>
      <c r="C41" s="32">
        <f>IFERROR(VLOOKUP(C164,DAY!$A$2:$E$2452,3,0),0)</f>
        <v>21</v>
      </c>
      <c r="D41" s="32">
        <f>IFERROR(VLOOKUP(D164,DAY!$A$2:$E$2452,3,0),0)</f>
        <v>22</v>
      </c>
      <c r="E41" s="32">
        <f>IFERROR(VLOOKUP(E164,DAY!$A$2:$E$2452,3,0),0)</f>
        <v>23</v>
      </c>
      <c r="F41" s="32">
        <f>IFERROR(VLOOKUP(F164,DAY!$A$2:$E$2452,3,0),0)</f>
        <v>24</v>
      </c>
      <c r="G41" s="32">
        <f>IFERROR(VLOOKUP(G164,DAY!$A$2:$E$2452,3,0),0)</f>
        <v>25</v>
      </c>
      <c r="H41" s="32">
        <f>IFERROR(VLOOKUP(H164,DAY!$A$2:$E$2452,3,0),0)</f>
        <v>26</v>
      </c>
      <c r="I41" s="32">
        <f>IFERROR(VLOOKUP(I164,DAY!$A$2:$E$2452,3,0),0)</f>
        <v>27</v>
      </c>
      <c r="J41" s="32">
        <f>IFERROR(VLOOKUP(J164,DAY!$A$2:$E$2452,3,0),0)</f>
        <v>28</v>
      </c>
      <c r="K41" s="32">
        <f>IFERROR(VLOOKUP(K164,DAY!$A$2:$E$2452,3,0),0)</f>
        <v>29</v>
      </c>
      <c r="L41" s="32">
        <f>IFERROR(VLOOKUP(L164,DAY!$A$2:$E$2452,3,0),0)</f>
        <v>30</v>
      </c>
      <c r="M41" s="32">
        <f>IFERROR(VLOOKUP(M164,DAY!$A$2:$E$2452,3,0),0)</f>
        <v>31</v>
      </c>
      <c r="N41" s="32">
        <f>IFERROR(VLOOKUP(N164,DAY!$A$2:$E$2452,3,0),0)</f>
        <v>1</v>
      </c>
      <c r="O41" s="32">
        <f>IFERROR(VLOOKUP(O164,DAY!$A$2:$E$2452,3,0),0)</f>
        <v>2</v>
      </c>
      <c r="P41" s="32">
        <f>IFERROR(VLOOKUP(P164,DAY!$A$2:$E$2452,3,0),0)</f>
        <v>3</v>
      </c>
      <c r="Q41" s="32">
        <f>IFERROR(VLOOKUP(Q164,DAY!$A$2:$E$2452,3,0),0)</f>
        <v>4</v>
      </c>
      <c r="R41" s="32">
        <f>IFERROR(VLOOKUP(R164,DAY!$A$2:$E$2452,3,0),0)</f>
        <v>5</v>
      </c>
      <c r="S41" s="32">
        <f>IFERROR(VLOOKUP(S164,DAY!$A$2:$E$2452,3,0),0)</f>
        <v>6</v>
      </c>
      <c r="T41" s="32">
        <f>IFERROR(VLOOKUP(T164,DAY!$A$2:$E$2452,3,0),0)</f>
        <v>7</v>
      </c>
      <c r="U41" s="32">
        <f>IFERROR(VLOOKUP(U164,DAY!$A$2:$E$2452,3,0),0)</f>
        <v>8</v>
      </c>
      <c r="V41" s="32">
        <f>IFERROR(VLOOKUP(V164,DAY!$A$2:$E$2452,3,0),0)</f>
        <v>9</v>
      </c>
      <c r="W41" s="32">
        <f>IFERROR(VLOOKUP(W164,DAY!$A$2:$E$2452,3,0),0)</f>
        <v>10</v>
      </c>
      <c r="X41" s="32">
        <f>IFERROR(VLOOKUP(X164,DAY!$A$2:$E$2452,3,0),0)</f>
        <v>11</v>
      </c>
      <c r="Y41" s="32">
        <f>IFERROR(VLOOKUP(Y164,DAY!$A$2:$E$2452,3,0),0)</f>
        <v>12</v>
      </c>
      <c r="Z41" s="32">
        <f>IFERROR(VLOOKUP(Z164,DAY!$A$2:$E$2452,3,0),0)</f>
        <v>13</v>
      </c>
      <c r="AA41" s="32">
        <f>IFERROR(VLOOKUP(AA164,DAY!$A$2:$E$2452,3,0),0)</f>
        <v>14</v>
      </c>
      <c r="AB41" s="32">
        <f>IFERROR(VLOOKUP(AB164,DAY!$A$2:$E$2452,3,0),0)</f>
        <v>15</v>
      </c>
      <c r="AC41" s="32">
        <f>IFERROR(VLOOKUP(AC164,DAY!$A$2:$E$2452,3,0),0)</f>
        <v>16</v>
      </c>
      <c r="AD41" s="32">
        <f>IFERROR(VLOOKUP(AD164,DAY!$A$2:$E$2452,3,0),0)</f>
        <v>17</v>
      </c>
      <c r="AE41" s="392"/>
      <c r="AF41" s="394"/>
      <c r="AG41" s="260" t="s">
        <v>144</v>
      </c>
      <c r="AH41" s="392"/>
      <c r="AI41" s="394"/>
      <c r="AJ41" s="260" t="s">
        <v>144</v>
      </c>
      <c r="AM41" s="137"/>
      <c r="AN41" s="137"/>
      <c r="AQ41" s="139">
        <f>IFERROR(VLOOKUP(AQ165,DAY!$A$2:$E$196,2,0),0)</f>
        <v>0</v>
      </c>
    </row>
    <row r="42" spans="1:52" ht="27.75" customHeight="1" x14ac:dyDescent="0.45">
      <c r="A42" s="389"/>
      <c r="B42" s="139" t="s">
        <v>2</v>
      </c>
      <c r="C42" s="35" t="str">
        <f>IFERROR(VLOOKUP(C164,DAY!$A$2:$E$2452,4,0),0)</f>
        <v>水</v>
      </c>
      <c r="D42" s="35" t="str">
        <f>IFERROR(VLOOKUP(D164,DAY!$A$2:$E$2452,4,0),0)</f>
        <v>木</v>
      </c>
      <c r="E42" s="35" t="str">
        <f>IFERROR(VLOOKUP(E164,DAY!$A$2:$E$2452,4,0),0)</f>
        <v>金</v>
      </c>
      <c r="F42" s="35" t="str">
        <f>IFERROR(VLOOKUP(F164,DAY!$A$2:$E$2452,4,0),0)</f>
        <v>土</v>
      </c>
      <c r="G42" s="35" t="str">
        <f>IFERROR(VLOOKUP(G164,DAY!$A$2:$E$2452,4,0),0)</f>
        <v>日</v>
      </c>
      <c r="H42" s="35" t="str">
        <f>IFERROR(VLOOKUP(H164,DAY!$A$2:$E$2452,4,0),0)</f>
        <v>月</v>
      </c>
      <c r="I42" s="35" t="str">
        <f>IFERROR(VLOOKUP(I164,DAY!$A$2:$E$2452,4,0),0)</f>
        <v>火</v>
      </c>
      <c r="J42" s="35" t="str">
        <f>IFERROR(VLOOKUP(J164,DAY!$A$2:$E$2452,4,0),0)</f>
        <v>水</v>
      </c>
      <c r="K42" s="35" t="str">
        <f>IFERROR(VLOOKUP(K164,DAY!$A$2:$E$2452,4,0),0)</f>
        <v>木</v>
      </c>
      <c r="L42" s="35" t="str">
        <f>IFERROR(VLOOKUP(L164,DAY!$A$2:$E$2452,4,0),0)</f>
        <v>金</v>
      </c>
      <c r="M42" s="35" t="str">
        <f>IFERROR(VLOOKUP(M164,DAY!$A$2:$E$2452,4,0),0)</f>
        <v>土</v>
      </c>
      <c r="N42" s="35" t="str">
        <f>IFERROR(VLOOKUP(N164,DAY!$A$2:$E$2452,4,0),0)</f>
        <v>日</v>
      </c>
      <c r="O42" s="35" t="str">
        <f>IFERROR(VLOOKUP(O164,DAY!$A$2:$E$2452,4,0),0)</f>
        <v>月</v>
      </c>
      <c r="P42" s="35" t="str">
        <f>IFERROR(VLOOKUP(P164,DAY!$A$2:$E$2452,4,0),0)</f>
        <v>火</v>
      </c>
      <c r="Q42" s="35" t="str">
        <f>IFERROR(VLOOKUP(Q164,DAY!$A$2:$E$2452,4,0),0)</f>
        <v>水</v>
      </c>
      <c r="R42" s="35" t="str">
        <f>IFERROR(VLOOKUP(R164,DAY!$A$2:$E$2452,4,0),0)</f>
        <v>木</v>
      </c>
      <c r="S42" s="35" t="str">
        <f>IFERROR(VLOOKUP(S164,DAY!$A$2:$E$2452,4,0),0)</f>
        <v>金</v>
      </c>
      <c r="T42" s="35" t="str">
        <f>IFERROR(VLOOKUP(T164,DAY!$A$2:$E$2452,4,0),0)</f>
        <v>土</v>
      </c>
      <c r="U42" s="35" t="str">
        <f>IFERROR(VLOOKUP(U164,DAY!$A$2:$E$2452,4,0),0)</f>
        <v>日</v>
      </c>
      <c r="V42" s="35" t="str">
        <f>IFERROR(VLOOKUP(V164,DAY!$A$2:$E$2452,4,0),0)</f>
        <v>月</v>
      </c>
      <c r="W42" s="35" t="str">
        <f>IFERROR(VLOOKUP(W164,DAY!$A$2:$E$2452,4,0),0)</f>
        <v>火</v>
      </c>
      <c r="X42" s="35" t="str">
        <f>IFERROR(VLOOKUP(X164,DAY!$A$2:$E$2452,4,0),0)</f>
        <v>水</v>
      </c>
      <c r="Y42" s="35" t="str">
        <f>IFERROR(VLOOKUP(Y164,DAY!$A$2:$E$2452,4,0),0)</f>
        <v>木</v>
      </c>
      <c r="Z42" s="35" t="str">
        <f>IFERROR(VLOOKUP(Z164,DAY!$A$2:$E$2452,4,0),0)</f>
        <v>金</v>
      </c>
      <c r="AA42" s="35" t="str">
        <f>IFERROR(VLOOKUP(AA164,DAY!$A$2:$E$2452,4,0),0)</f>
        <v>土</v>
      </c>
      <c r="AB42" s="35" t="str">
        <f>IFERROR(VLOOKUP(AB164,DAY!$A$2:$E$2452,4,0),0)</f>
        <v>日</v>
      </c>
      <c r="AC42" s="35" t="str">
        <f>IFERROR(VLOOKUP(AC164,DAY!$A$2:$E$2452,4,0),0)</f>
        <v>月</v>
      </c>
      <c r="AD42" s="35" t="str">
        <f>IFERROR(VLOOKUP(AD164,DAY!$A$2:$E$2452,4,0),0)</f>
        <v>火</v>
      </c>
      <c r="AE42" s="392"/>
      <c r="AF42" s="394"/>
      <c r="AG42" s="260"/>
      <c r="AH42" s="392"/>
      <c r="AI42" s="394"/>
      <c r="AJ42" s="260"/>
      <c r="AM42" s="137"/>
      <c r="AN42" s="137"/>
      <c r="AQ42" s="141">
        <f>IFERROR(VLOOKUP(AQ165,DAY!$A$2:$E$196,3,0),0)</f>
        <v>0</v>
      </c>
    </row>
    <row r="43" spans="1:52" ht="88.5" customHeight="1" x14ac:dyDescent="0.45">
      <c r="A43" s="389"/>
      <c r="B43" s="142" t="s">
        <v>3</v>
      </c>
      <c r="C43" s="36" t="str">
        <f>IFERROR(VLOOKUP(C164,DAY!$A$2:$E$2452,5,0),0)</f>
        <v/>
      </c>
      <c r="D43" s="36" t="str">
        <f>IFERROR(VLOOKUP(D164,DAY!$A$2:$E$2452,5,0),0)</f>
        <v/>
      </c>
      <c r="E43" s="36" t="str">
        <f>IFERROR(VLOOKUP(E164,DAY!$A$2:$E$2452,5,0),0)</f>
        <v/>
      </c>
      <c r="F43" s="36" t="str">
        <f>IFERROR(VLOOKUP(F164,DAY!$A$2:$E$2452,5,0),0)</f>
        <v/>
      </c>
      <c r="G43" s="36" t="str">
        <f>IFERROR(VLOOKUP(G164,DAY!$A$2:$E$2452,5,0),0)</f>
        <v/>
      </c>
      <c r="H43" s="36" t="str">
        <f>IFERROR(VLOOKUP(H164,DAY!$A$2:$E$2452,5,0),0)</f>
        <v/>
      </c>
      <c r="I43" s="36" t="str">
        <f>IFERROR(VLOOKUP(I164,DAY!$A$2:$E$2452,5,0),0)</f>
        <v/>
      </c>
      <c r="J43" s="36" t="str">
        <f>IFERROR(VLOOKUP(J164,DAY!$A$2:$E$2452,5,0),0)</f>
        <v/>
      </c>
      <c r="K43" s="36" t="str">
        <f>IFERROR(VLOOKUP(K164,DAY!$A$2:$E$2452,5,0),0)</f>
        <v/>
      </c>
      <c r="L43" s="36" t="str">
        <f>IFERROR(VLOOKUP(L164,DAY!$A$2:$E$2452,5,0),0)</f>
        <v/>
      </c>
      <c r="M43" s="36" t="str">
        <f>IFERROR(VLOOKUP(M164,DAY!$A$2:$E$2452,5,0),0)</f>
        <v/>
      </c>
      <c r="N43" s="36" t="str">
        <f>IFERROR(VLOOKUP(N164,DAY!$A$2:$E$2452,5,0),0)</f>
        <v/>
      </c>
      <c r="O43" s="36" t="str">
        <f>IFERROR(VLOOKUP(O164,DAY!$A$2:$E$2452,5,0),0)</f>
        <v/>
      </c>
      <c r="P43" s="36" t="str">
        <f>IFERROR(VLOOKUP(P164,DAY!$A$2:$E$2452,5,0),0)</f>
        <v/>
      </c>
      <c r="Q43" s="36" t="str">
        <f>IFERROR(VLOOKUP(Q164,DAY!$A$2:$E$2452,5,0),0)</f>
        <v/>
      </c>
      <c r="R43" s="36" t="str">
        <f>IFERROR(VLOOKUP(R164,DAY!$A$2:$E$2452,5,0),0)</f>
        <v/>
      </c>
      <c r="S43" s="36" t="str">
        <f>IFERROR(VLOOKUP(S164,DAY!$A$2:$E$2452,5,0),0)</f>
        <v/>
      </c>
      <c r="T43" s="36" t="str">
        <f>IFERROR(VLOOKUP(T164,DAY!$A$2:$E$2452,5,0),0)</f>
        <v/>
      </c>
      <c r="U43" s="36" t="str">
        <f>IFERROR(VLOOKUP(U164,DAY!$A$2:$E$2452,5,0),0)</f>
        <v/>
      </c>
      <c r="V43" s="36" t="str">
        <f>IFERROR(VLOOKUP(V164,DAY!$A$2:$E$2452,5,0),0)</f>
        <v/>
      </c>
      <c r="W43" s="36" t="str">
        <f>IFERROR(VLOOKUP(W164,DAY!$A$2:$E$2452,5,0),0)</f>
        <v/>
      </c>
      <c r="X43" s="36" t="str">
        <f>IFERROR(VLOOKUP(X164,DAY!$A$2:$E$2452,5,0),0)</f>
        <v>建国記念の日</v>
      </c>
      <c r="Y43" s="36" t="str">
        <f>IFERROR(VLOOKUP(Y164,DAY!$A$2:$E$2452,5,0),0)</f>
        <v/>
      </c>
      <c r="Z43" s="36" t="str">
        <f>IFERROR(VLOOKUP(Z164,DAY!$A$2:$E$2452,5,0),0)</f>
        <v/>
      </c>
      <c r="AA43" s="36" t="str">
        <f>IFERROR(VLOOKUP(AA164,DAY!$A$2:$E$2452,5,0),0)</f>
        <v/>
      </c>
      <c r="AB43" s="36" t="str">
        <f>IFERROR(VLOOKUP(AB164,DAY!$A$2:$E$2452,5,0),0)</f>
        <v/>
      </c>
      <c r="AC43" s="36" t="str">
        <f>IFERROR(VLOOKUP(AC164,DAY!$A$2:$E$2452,5,0),0)</f>
        <v/>
      </c>
      <c r="AD43" s="36" t="str">
        <f>IFERROR(VLOOKUP(AD164,DAY!$A$2:$E$2452,5,0),0)</f>
        <v/>
      </c>
      <c r="AE43" s="392"/>
      <c r="AF43" s="394"/>
      <c r="AG43" s="261"/>
      <c r="AH43" s="392"/>
      <c r="AI43" s="394"/>
      <c r="AJ43" s="261"/>
      <c r="AM43" s="150"/>
      <c r="AN43" s="150"/>
      <c r="AQ43" s="141">
        <f>IFERROR(VLOOKUP(AQ165,DAY!$A$2:$E$196,4,0),0)</f>
        <v>0</v>
      </c>
    </row>
    <row r="44" spans="1:52" ht="27.75" customHeight="1" x14ac:dyDescent="0.45">
      <c r="A44" s="389"/>
      <c r="B44" s="143" t="s">
        <v>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211">
        <f>IF(COUNT(C44:AD44)=0,+(COUNTIF(C44:AD44,"作業"))+(COUNTIF(C44:AD44,"休日")),"")</f>
        <v>0</v>
      </c>
      <c r="AF44" s="213">
        <f>IF(+COUNT(C44:AD44)=0,(COUNTIF(C44:AD44,"休日")),"")</f>
        <v>0</v>
      </c>
      <c r="AG44" s="359"/>
      <c r="AH44" s="211">
        <f>IF(COUNT(C45:AD45)=0,+(COUNTIF(C45:AD45,"作業"))+(COUNTIF(C45:AD45,"休日")),"")</f>
        <v>0</v>
      </c>
      <c r="AI44" s="213">
        <f>IF(COUNT(C45:AD45)=0,(COUNTIF(C45:AD45,"休日")),"")</f>
        <v>0</v>
      </c>
      <c r="AJ44" s="355"/>
      <c r="AL44" s="144"/>
      <c r="AM44" s="137" t="str">
        <f>IF(ISTEXT(C44),"集計期間","集計期間外")</f>
        <v>集計期間外</v>
      </c>
      <c r="AN44" s="137"/>
      <c r="AO44" s="144"/>
      <c r="AP44" s="144"/>
      <c r="AQ44" s="142">
        <f>IFERROR(VLOOKUP(AQ165,DAY!$A$2:$E$196,5,0),0)</f>
        <v>0</v>
      </c>
      <c r="AR44" s="144"/>
      <c r="AS44" s="144"/>
      <c r="AT44" s="144"/>
      <c r="AU44" s="144"/>
      <c r="AV44" s="144"/>
      <c r="AW44" s="144"/>
      <c r="AX44" s="144"/>
      <c r="AY44" s="144"/>
      <c r="AZ44" s="144"/>
    </row>
    <row r="45" spans="1:52" ht="27.75" customHeight="1" thickBot="1" x14ac:dyDescent="0.5">
      <c r="A45" s="390"/>
      <c r="B45" s="145" t="s">
        <v>5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357">
        <f>IFERROR(AM45,0)</f>
        <v>0</v>
      </c>
      <c r="AF45" s="358"/>
      <c r="AG45" s="360"/>
      <c r="AH45" s="357">
        <f>IFERROR(AN45,0)</f>
        <v>0</v>
      </c>
      <c r="AI45" s="358"/>
      <c r="AJ45" s="356"/>
      <c r="AM45" s="146" t="e">
        <f>ROUND(AF44/AE44,3)</f>
        <v>#DIV/0!</v>
      </c>
      <c r="AN45" s="147" t="e">
        <f>ROUND(AI44/AH44,3)</f>
        <v>#DIV/0!</v>
      </c>
      <c r="AQ45" s="148">
        <f>IFERROR(VLOOKUP(AQ165,DAY!$A$2:$E$196,6,0),0)</f>
        <v>0</v>
      </c>
    </row>
    <row r="46" spans="1:52" s="144" customFormat="1" ht="27.75" customHeight="1" thickBot="1" x14ac:dyDescent="0.5">
      <c r="A46" s="388" t="s">
        <v>67</v>
      </c>
      <c r="B46" s="135" t="s">
        <v>0</v>
      </c>
      <c r="C46" s="29">
        <f>IFERROR(VLOOKUP(C165,DAY!$A$2:$E$2452,2,0),0)</f>
        <v>2</v>
      </c>
      <c r="D46" s="29">
        <f>IFERROR(VLOOKUP(D165,DAY!$A$2:$E$2452,2,0),0)</f>
        <v>2</v>
      </c>
      <c r="E46" s="29">
        <f>IFERROR(VLOOKUP(E165,DAY!$A$2:$E$2452,2,0),0)</f>
        <v>2</v>
      </c>
      <c r="F46" s="29">
        <f>IFERROR(VLOOKUP(F165,DAY!$A$2:$E$2452,2,0),0)</f>
        <v>2</v>
      </c>
      <c r="G46" s="29">
        <f>IFERROR(VLOOKUP(G165,DAY!$A$2:$E$2452,2,0),0)</f>
        <v>2</v>
      </c>
      <c r="H46" s="29">
        <f>IFERROR(VLOOKUP(H165,DAY!$A$2:$E$2452,2,0),0)</f>
        <v>2</v>
      </c>
      <c r="I46" s="29">
        <f>IFERROR(VLOOKUP(I165,DAY!$A$2:$E$2452,2,0),0)</f>
        <v>2</v>
      </c>
      <c r="J46" s="29">
        <f>IFERROR(VLOOKUP(J165,DAY!$A$2:$E$2452,2,0),0)</f>
        <v>2</v>
      </c>
      <c r="K46" s="29">
        <f>IFERROR(VLOOKUP(K165,DAY!$A$2:$E$2452,2,0),0)</f>
        <v>2</v>
      </c>
      <c r="L46" s="29">
        <f>IFERROR(VLOOKUP(L165,DAY!$A$2:$E$2452,2,0),0)</f>
        <v>2</v>
      </c>
      <c r="M46" s="29">
        <f>IFERROR(VLOOKUP(M165,DAY!$A$2:$E$2452,2,0),0)</f>
        <v>2</v>
      </c>
      <c r="N46" s="29">
        <f>IFERROR(VLOOKUP(N165,DAY!$A$2:$E$2452,2,0),0)</f>
        <v>3</v>
      </c>
      <c r="O46" s="29">
        <f>IFERROR(VLOOKUP(O165,DAY!$A$2:$E$2452,2,0),0)</f>
        <v>3</v>
      </c>
      <c r="P46" s="29">
        <f>IFERROR(VLOOKUP(P165,DAY!$A$2:$E$2452,2,0),0)</f>
        <v>3</v>
      </c>
      <c r="Q46" s="29">
        <f>IFERROR(VLOOKUP(Q165,DAY!$A$2:$E$2452,2,0),0)</f>
        <v>3</v>
      </c>
      <c r="R46" s="29">
        <f>IFERROR(VLOOKUP(R165,DAY!$A$2:$E$2452,2,0),0)</f>
        <v>3</v>
      </c>
      <c r="S46" s="29">
        <f>IFERROR(VLOOKUP(S165,DAY!$A$2:$E$2452,2,0),0)</f>
        <v>3</v>
      </c>
      <c r="T46" s="29">
        <f>IFERROR(VLOOKUP(T165,DAY!$A$2:$E$2452,2,0),0)</f>
        <v>3</v>
      </c>
      <c r="U46" s="29">
        <f>IFERROR(VLOOKUP(U165,DAY!$A$2:$E$2452,2,0),0)</f>
        <v>3</v>
      </c>
      <c r="V46" s="29">
        <f>IFERROR(VLOOKUP(V165,DAY!$A$2:$E$2452,2,0),0)</f>
        <v>3</v>
      </c>
      <c r="W46" s="29">
        <f>IFERROR(VLOOKUP(W165,DAY!$A$2:$E$2452,2,0),0)</f>
        <v>3</v>
      </c>
      <c r="X46" s="29">
        <f>IFERROR(VLOOKUP(X165,DAY!$A$2:$E$2452,2,0),0)</f>
        <v>3</v>
      </c>
      <c r="Y46" s="29">
        <f>IFERROR(VLOOKUP(Y165,DAY!$A$2:$E$2452,2,0),0)</f>
        <v>3</v>
      </c>
      <c r="Z46" s="29">
        <f>IFERROR(VLOOKUP(Z165,DAY!$A$2:$E$2452,2,0),0)</f>
        <v>3</v>
      </c>
      <c r="AA46" s="29">
        <f>IFERROR(VLOOKUP(AA165,DAY!$A$2:$E$2452,2,0),0)</f>
        <v>3</v>
      </c>
      <c r="AB46" s="29">
        <f>IFERROR(VLOOKUP(AB165,DAY!$A$2:$E$2452,2,0),0)</f>
        <v>3</v>
      </c>
      <c r="AC46" s="29">
        <f>IFERROR(VLOOKUP(AC165,DAY!$A$2:$E$2452,2,0),0)</f>
        <v>3</v>
      </c>
      <c r="AD46" s="29">
        <f>IFERROR(VLOOKUP(AD165,DAY!$A$2:$E$2452,2,0),0)</f>
        <v>3</v>
      </c>
      <c r="AE46" s="391" t="s">
        <v>11</v>
      </c>
      <c r="AF46" s="393" t="s">
        <v>12</v>
      </c>
      <c r="AG46" s="214" t="str">
        <f>IF($AE$4="完全週休２日", "週", IF($AE$4="月単位", "月", ""))</f>
        <v/>
      </c>
      <c r="AH46" s="395" t="s">
        <v>11</v>
      </c>
      <c r="AI46" s="396" t="s">
        <v>13</v>
      </c>
      <c r="AJ46" s="226" t="str">
        <f>IF($AE$4="完全週休２日", "週", IF($AE$4="月単位", "月", ""))</f>
        <v/>
      </c>
      <c r="AL46" s="106"/>
      <c r="AM46" s="137"/>
      <c r="AN46" s="137"/>
      <c r="AO46" s="106"/>
      <c r="AP46" s="106"/>
      <c r="AQ46" s="152">
        <f>IFERROR(VLOOKUP(AQ165,DAY!$A$2:$E$196,7,0),0)</f>
        <v>0</v>
      </c>
      <c r="AR46" s="106"/>
      <c r="AS46" s="106"/>
      <c r="AT46" s="106"/>
      <c r="AU46" s="106"/>
      <c r="AV46" s="106"/>
      <c r="AW46" s="106"/>
      <c r="AX46" s="106"/>
      <c r="AY46" s="106"/>
      <c r="AZ46" s="106"/>
    </row>
    <row r="47" spans="1:52" ht="27.75" customHeight="1" x14ac:dyDescent="0.45">
      <c r="A47" s="389"/>
      <c r="B47" s="136" t="s">
        <v>1</v>
      </c>
      <c r="C47" s="32">
        <f>IFERROR(VLOOKUP(C165,DAY!$A$2:$E$2452,3,0),0)</f>
        <v>18</v>
      </c>
      <c r="D47" s="32">
        <f>IFERROR(VLOOKUP(D165,DAY!$A$2:$E$2452,3,0),0)</f>
        <v>19</v>
      </c>
      <c r="E47" s="32">
        <f>IFERROR(VLOOKUP(E165,DAY!$A$2:$E$2452,3,0),0)</f>
        <v>20</v>
      </c>
      <c r="F47" s="32">
        <f>IFERROR(VLOOKUP(F165,DAY!$A$2:$E$2452,3,0),0)</f>
        <v>21</v>
      </c>
      <c r="G47" s="32">
        <f>IFERROR(VLOOKUP(G165,DAY!$A$2:$E$2452,3,0),0)</f>
        <v>22</v>
      </c>
      <c r="H47" s="32">
        <f>IFERROR(VLOOKUP(H165,DAY!$A$2:$E$2452,3,0),0)</f>
        <v>23</v>
      </c>
      <c r="I47" s="32">
        <f>IFERROR(VLOOKUP(I165,DAY!$A$2:$E$2452,3,0),0)</f>
        <v>24</v>
      </c>
      <c r="J47" s="32">
        <f>IFERROR(VLOOKUP(J165,DAY!$A$2:$E$2452,3,0),0)</f>
        <v>25</v>
      </c>
      <c r="K47" s="32">
        <f>IFERROR(VLOOKUP(K165,DAY!$A$2:$E$2452,3,0),0)</f>
        <v>26</v>
      </c>
      <c r="L47" s="32">
        <f>IFERROR(VLOOKUP(L165,DAY!$A$2:$E$2452,3,0),0)</f>
        <v>27</v>
      </c>
      <c r="M47" s="32">
        <f>IFERROR(VLOOKUP(M165,DAY!$A$2:$E$2452,3,0),0)</f>
        <v>28</v>
      </c>
      <c r="N47" s="32">
        <f>IFERROR(VLOOKUP(N165,DAY!$A$2:$E$2452,3,0),0)</f>
        <v>1</v>
      </c>
      <c r="O47" s="32">
        <f>IFERROR(VLOOKUP(O165,DAY!$A$2:$E$2452,3,0),0)</f>
        <v>2</v>
      </c>
      <c r="P47" s="32">
        <f>IFERROR(VLOOKUP(P165,DAY!$A$2:$E$2452,3,0),0)</f>
        <v>3</v>
      </c>
      <c r="Q47" s="32">
        <f>IFERROR(VLOOKUP(Q165,DAY!$A$2:$E$2452,3,0),0)</f>
        <v>4</v>
      </c>
      <c r="R47" s="32">
        <f>IFERROR(VLOOKUP(R165,DAY!$A$2:$E$2452,3,0),0)</f>
        <v>5</v>
      </c>
      <c r="S47" s="32">
        <f>IFERROR(VLOOKUP(S165,DAY!$A$2:$E$2452,3,0),0)</f>
        <v>6</v>
      </c>
      <c r="T47" s="32">
        <f>IFERROR(VLOOKUP(T165,DAY!$A$2:$E$2452,3,0),0)</f>
        <v>7</v>
      </c>
      <c r="U47" s="32">
        <f>IFERROR(VLOOKUP(U165,DAY!$A$2:$E$2452,3,0),0)</f>
        <v>8</v>
      </c>
      <c r="V47" s="32">
        <f>IFERROR(VLOOKUP(V165,DAY!$A$2:$E$2452,3,0),0)</f>
        <v>9</v>
      </c>
      <c r="W47" s="32">
        <f>IFERROR(VLOOKUP(W165,DAY!$A$2:$E$2452,3,0),0)</f>
        <v>10</v>
      </c>
      <c r="X47" s="32">
        <f>IFERROR(VLOOKUP(X165,DAY!$A$2:$E$2452,3,0),0)</f>
        <v>11</v>
      </c>
      <c r="Y47" s="32">
        <f>IFERROR(VLOOKUP(Y165,DAY!$A$2:$E$2452,3,0),0)</f>
        <v>12</v>
      </c>
      <c r="Z47" s="32">
        <f>IFERROR(VLOOKUP(Z165,DAY!$A$2:$E$2452,3,0),0)</f>
        <v>13</v>
      </c>
      <c r="AA47" s="32">
        <f>IFERROR(VLOOKUP(AA165,DAY!$A$2:$E$2452,3,0),0)</f>
        <v>14</v>
      </c>
      <c r="AB47" s="32">
        <f>IFERROR(VLOOKUP(AB165,DAY!$A$2:$E$2452,3,0),0)</f>
        <v>15</v>
      </c>
      <c r="AC47" s="32">
        <f>IFERROR(VLOOKUP(AC165,DAY!$A$2:$E$2452,3,0),0)</f>
        <v>16</v>
      </c>
      <c r="AD47" s="32">
        <f>IFERROR(VLOOKUP(AD165,DAY!$A$2:$E$2452,3,0),0)</f>
        <v>17</v>
      </c>
      <c r="AE47" s="392"/>
      <c r="AF47" s="394"/>
      <c r="AG47" s="260" t="s">
        <v>144</v>
      </c>
      <c r="AH47" s="392"/>
      <c r="AI47" s="394"/>
      <c r="AJ47" s="260" t="s">
        <v>144</v>
      </c>
      <c r="AM47" s="137"/>
      <c r="AN47" s="137"/>
      <c r="AQ47" s="138">
        <f>IFERROR(VLOOKUP(AQ166,DAY!$A$2:$E$196,2,0),0)</f>
        <v>0</v>
      </c>
    </row>
    <row r="48" spans="1:52" ht="27.75" customHeight="1" x14ac:dyDescent="0.45">
      <c r="A48" s="389"/>
      <c r="B48" s="139" t="s">
        <v>2</v>
      </c>
      <c r="C48" s="35" t="str">
        <f>IFERROR(VLOOKUP(C165,DAY!$A$2:$E$2452,4,0),0)</f>
        <v>水</v>
      </c>
      <c r="D48" s="35" t="str">
        <f>IFERROR(VLOOKUP(D165,DAY!$A$2:$E$2452,4,0),0)</f>
        <v>木</v>
      </c>
      <c r="E48" s="35" t="str">
        <f>IFERROR(VLOOKUP(E165,DAY!$A$2:$E$2452,4,0),0)</f>
        <v>金</v>
      </c>
      <c r="F48" s="35" t="str">
        <f>IFERROR(VLOOKUP(F165,DAY!$A$2:$E$2452,4,0),0)</f>
        <v>土</v>
      </c>
      <c r="G48" s="35" t="str">
        <f>IFERROR(VLOOKUP(G165,DAY!$A$2:$E$2452,4,0),0)</f>
        <v>日</v>
      </c>
      <c r="H48" s="35" t="str">
        <f>IFERROR(VLOOKUP(H165,DAY!$A$2:$E$2452,4,0),0)</f>
        <v>月</v>
      </c>
      <c r="I48" s="35" t="str">
        <f>IFERROR(VLOOKUP(I165,DAY!$A$2:$E$2452,4,0),0)</f>
        <v>火</v>
      </c>
      <c r="J48" s="35" t="str">
        <f>IFERROR(VLOOKUP(J165,DAY!$A$2:$E$2452,4,0),0)</f>
        <v>水</v>
      </c>
      <c r="K48" s="35" t="str">
        <f>IFERROR(VLOOKUP(K165,DAY!$A$2:$E$2452,4,0),0)</f>
        <v>木</v>
      </c>
      <c r="L48" s="35" t="str">
        <f>IFERROR(VLOOKUP(L165,DAY!$A$2:$E$2452,4,0),0)</f>
        <v>金</v>
      </c>
      <c r="M48" s="35" t="str">
        <f>IFERROR(VLOOKUP(M165,DAY!$A$2:$E$2452,4,0),0)</f>
        <v>土</v>
      </c>
      <c r="N48" s="35" t="str">
        <f>IFERROR(VLOOKUP(N165,DAY!$A$2:$E$2452,4,0),0)</f>
        <v>日</v>
      </c>
      <c r="O48" s="35" t="str">
        <f>IFERROR(VLOOKUP(O165,DAY!$A$2:$E$2452,4,0),0)</f>
        <v>月</v>
      </c>
      <c r="P48" s="35" t="str">
        <f>IFERROR(VLOOKUP(P165,DAY!$A$2:$E$2452,4,0),0)</f>
        <v>火</v>
      </c>
      <c r="Q48" s="35" t="str">
        <f>IFERROR(VLOOKUP(Q165,DAY!$A$2:$E$2452,4,0),0)</f>
        <v>水</v>
      </c>
      <c r="R48" s="35" t="str">
        <f>IFERROR(VLOOKUP(R165,DAY!$A$2:$E$2452,4,0),0)</f>
        <v>木</v>
      </c>
      <c r="S48" s="35" t="str">
        <f>IFERROR(VLOOKUP(S165,DAY!$A$2:$E$2452,4,0),0)</f>
        <v>金</v>
      </c>
      <c r="T48" s="35" t="str">
        <f>IFERROR(VLOOKUP(T165,DAY!$A$2:$E$2452,4,0),0)</f>
        <v>土</v>
      </c>
      <c r="U48" s="35" t="str">
        <f>IFERROR(VLOOKUP(U165,DAY!$A$2:$E$2452,4,0),0)</f>
        <v>日</v>
      </c>
      <c r="V48" s="35" t="str">
        <f>IFERROR(VLOOKUP(V165,DAY!$A$2:$E$2452,4,0),0)</f>
        <v>月</v>
      </c>
      <c r="W48" s="35" t="str">
        <f>IFERROR(VLOOKUP(W165,DAY!$A$2:$E$2452,4,0),0)</f>
        <v>火</v>
      </c>
      <c r="X48" s="35" t="str">
        <f>IFERROR(VLOOKUP(X165,DAY!$A$2:$E$2452,4,0),0)</f>
        <v>水</v>
      </c>
      <c r="Y48" s="35" t="str">
        <f>IFERROR(VLOOKUP(Y165,DAY!$A$2:$E$2452,4,0),0)</f>
        <v>木</v>
      </c>
      <c r="Z48" s="35" t="str">
        <f>IFERROR(VLOOKUP(Z165,DAY!$A$2:$E$2452,4,0),0)</f>
        <v>金</v>
      </c>
      <c r="AA48" s="35" t="str">
        <f>IFERROR(VLOOKUP(AA165,DAY!$A$2:$E$2452,4,0),0)</f>
        <v>土</v>
      </c>
      <c r="AB48" s="35" t="str">
        <f>IFERROR(VLOOKUP(AB165,DAY!$A$2:$E$2452,4,0),0)</f>
        <v>日</v>
      </c>
      <c r="AC48" s="35" t="str">
        <f>IFERROR(VLOOKUP(AC165,DAY!$A$2:$E$2452,4,0),0)</f>
        <v>月</v>
      </c>
      <c r="AD48" s="35" t="str">
        <f>IFERROR(VLOOKUP(AD165,DAY!$A$2:$E$2452,4,0),0)</f>
        <v>火</v>
      </c>
      <c r="AE48" s="392"/>
      <c r="AF48" s="394"/>
      <c r="AG48" s="260"/>
      <c r="AH48" s="392"/>
      <c r="AI48" s="394"/>
      <c r="AJ48" s="260"/>
      <c r="AM48" s="137"/>
      <c r="AN48" s="137"/>
      <c r="AQ48" s="141">
        <f>IFERROR(VLOOKUP(AQ166,DAY!$A$2:$E$196,3,0),0)</f>
        <v>0</v>
      </c>
    </row>
    <row r="49" spans="1:43" ht="88.5" customHeight="1" x14ac:dyDescent="0.45">
      <c r="A49" s="389"/>
      <c r="B49" s="142" t="s">
        <v>3</v>
      </c>
      <c r="C49" s="36" t="str">
        <f>IFERROR(VLOOKUP(C165,DAY!$A$2:$E$2452,5,0),0)</f>
        <v/>
      </c>
      <c r="D49" s="36" t="str">
        <f>IFERROR(VLOOKUP(D165,DAY!$A$2:$E$2452,5,0),0)</f>
        <v/>
      </c>
      <c r="E49" s="36" t="str">
        <f>IFERROR(VLOOKUP(E165,DAY!$A$2:$E$2452,5,0),0)</f>
        <v/>
      </c>
      <c r="F49" s="36" t="str">
        <f>IFERROR(VLOOKUP(F165,DAY!$A$2:$E$2452,5,0),0)</f>
        <v/>
      </c>
      <c r="G49" s="36" t="str">
        <f>IFERROR(VLOOKUP(G165,DAY!$A$2:$E$2452,5,0),0)</f>
        <v/>
      </c>
      <c r="H49" s="36" t="str">
        <f>IFERROR(VLOOKUP(H165,DAY!$A$2:$E$2452,5,0),0)</f>
        <v>天皇誕生日</v>
      </c>
      <c r="I49" s="36" t="str">
        <f>IFERROR(VLOOKUP(I165,DAY!$A$2:$E$2452,5,0),0)</f>
        <v/>
      </c>
      <c r="J49" s="36" t="str">
        <f>IFERROR(VLOOKUP(J165,DAY!$A$2:$E$2452,5,0),0)</f>
        <v/>
      </c>
      <c r="K49" s="36" t="str">
        <f>IFERROR(VLOOKUP(K165,DAY!$A$2:$E$2452,5,0),0)</f>
        <v/>
      </c>
      <c r="L49" s="36" t="str">
        <f>IFERROR(VLOOKUP(L165,DAY!$A$2:$E$2452,5,0),0)</f>
        <v/>
      </c>
      <c r="M49" s="36" t="str">
        <f>IFERROR(VLOOKUP(M165,DAY!$A$2:$E$2452,5,0),0)</f>
        <v/>
      </c>
      <c r="N49" s="36" t="str">
        <f>IFERROR(VLOOKUP(N165,DAY!$A$2:$E$2452,5,0),0)</f>
        <v/>
      </c>
      <c r="O49" s="36" t="str">
        <f>IFERROR(VLOOKUP(O165,DAY!$A$2:$E$2452,5,0),0)</f>
        <v/>
      </c>
      <c r="P49" s="36" t="str">
        <f>IFERROR(VLOOKUP(P165,DAY!$A$2:$E$2452,5,0),0)</f>
        <v/>
      </c>
      <c r="Q49" s="36" t="str">
        <f>IFERROR(VLOOKUP(Q165,DAY!$A$2:$E$2452,5,0),0)</f>
        <v/>
      </c>
      <c r="R49" s="36" t="str">
        <f>IFERROR(VLOOKUP(R165,DAY!$A$2:$E$2452,5,0),0)</f>
        <v/>
      </c>
      <c r="S49" s="36" t="str">
        <f>IFERROR(VLOOKUP(S165,DAY!$A$2:$E$2452,5,0),0)</f>
        <v/>
      </c>
      <c r="T49" s="36" t="str">
        <f>IFERROR(VLOOKUP(T165,DAY!$A$2:$E$2452,5,0),0)</f>
        <v/>
      </c>
      <c r="U49" s="36" t="str">
        <f>IFERROR(VLOOKUP(U165,DAY!$A$2:$E$2452,5,0),0)</f>
        <v/>
      </c>
      <c r="V49" s="36" t="str">
        <f>IFERROR(VLOOKUP(V165,DAY!$A$2:$E$2452,5,0),0)</f>
        <v/>
      </c>
      <c r="W49" s="36" t="str">
        <f>IFERROR(VLOOKUP(W165,DAY!$A$2:$E$2452,5,0),0)</f>
        <v/>
      </c>
      <c r="X49" s="36" t="str">
        <f>IFERROR(VLOOKUP(X165,DAY!$A$2:$E$2452,5,0),0)</f>
        <v/>
      </c>
      <c r="Y49" s="36" t="str">
        <f>IFERROR(VLOOKUP(Y165,DAY!$A$2:$E$2452,5,0),0)</f>
        <v/>
      </c>
      <c r="Z49" s="36" t="str">
        <f>IFERROR(VLOOKUP(Z165,DAY!$A$2:$E$2452,5,0),0)</f>
        <v/>
      </c>
      <c r="AA49" s="36" t="str">
        <f>IFERROR(VLOOKUP(AA165,DAY!$A$2:$E$2452,5,0),0)</f>
        <v/>
      </c>
      <c r="AB49" s="36" t="str">
        <f>IFERROR(VLOOKUP(AB165,DAY!$A$2:$E$2452,5,0),0)</f>
        <v/>
      </c>
      <c r="AC49" s="36" t="str">
        <f>IFERROR(VLOOKUP(AC165,DAY!$A$2:$E$2452,5,0),0)</f>
        <v/>
      </c>
      <c r="AD49" s="36" t="str">
        <f>IFERROR(VLOOKUP(AD165,DAY!$A$2:$E$2452,5,0),0)</f>
        <v/>
      </c>
      <c r="AE49" s="392"/>
      <c r="AF49" s="394"/>
      <c r="AG49" s="261"/>
      <c r="AH49" s="392"/>
      <c r="AI49" s="394"/>
      <c r="AJ49" s="261"/>
      <c r="AM49" s="150"/>
      <c r="AN49" s="150"/>
      <c r="AQ49" s="141">
        <f>IFERROR(VLOOKUP(AQ166,DAY!$A$2:$E$196,4,0),0)</f>
        <v>0</v>
      </c>
    </row>
    <row r="50" spans="1:43" ht="27.75" customHeight="1" x14ac:dyDescent="0.45">
      <c r="A50" s="389"/>
      <c r="B50" s="143" t="s">
        <v>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211">
        <f>IF(COUNT(C50:AD50)=0,+(COUNTIF(C50:AD50,"作業"))+(COUNTIF(C50:AD50,"休日")),"")</f>
        <v>0</v>
      </c>
      <c r="AF50" s="213">
        <f>IF(+COUNT(C50:AD50)=0,(COUNTIF(C50:AD50,"休日")),"")</f>
        <v>0</v>
      </c>
      <c r="AG50" s="359"/>
      <c r="AH50" s="211">
        <f>IF(COUNT(C51:AD51)=0,+(COUNTIF(C51:AD51,"作業"))+(COUNTIF(C51:AD51,"休日")),"")</f>
        <v>0</v>
      </c>
      <c r="AI50" s="213">
        <f>IF(COUNT(C51:AD51)=0,(COUNTIF(C51:AD51,"休日")),"")</f>
        <v>0</v>
      </c>
      <c r="AJ50" s="355"/>
      <c r="AL50" s="144"/>
      <c r="AM50" s="137" t="str">
        <f>IF(ISTEXT(C50),"集計期間","集計期間外")</f>
        <v>集計期間外</v>
      </c>
      <c r="AN50" s="137"/>
      <c r="AQ50" s="142">
        <f>IFERROR(VLOOKUP(AQ166,DAY!$A$2:$E$196,5,0),0)</f>
        <v>0</v>
      </c>
    </row>
    <row r="51" spans="1:43" ht="27.75" customHeight="1" thickBot="1" x14ac:dyDescent="0.5">
      <c r="A51" s="390"/>
      <c r="B51" s="145" t="s">
        <v>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357">
        <f>IFERROR(AM51,0)</f>
        <v>0</v>
      </c>
      <c r="AF51" s="358"/>
      <c r="AG51" s="360"/>
      <c r="AH51" s="357">
        <f>IFERROR(AN51,0)</f>
        <v>0</v>
      </c>
      <c r="AI51" s="358"/>
      <c r="AJ51" s="356"/>
      <c r="AM51" s="146" t="e">
        <f>ROUND(AF50/AE50,3)</f>
        <v>#DIV/0!</v>
      </c>
      <c r="AN51" s="147" t="e">
        <f>ROUND(AI50/AH50,3)</f>
        <v>#DIV/0!</v>
      </c>
      <c r="AQ51" s="148">
        <f>IFERROR(VLOOKUP(AQ166,DAY!$A$2:$E$196,6,0),0)</f>
        <v>0</v>
      </c>
    </row>
    <row r="52" spans="1:43" ht="27.75" customHeight="1" thickBot="1" x14ac:dyDescent="0.5">
      <c r="A52" s="388" t="s">
        <v>68</v>
      </c>
      <c r="B52" s="135" t="s">
        <v>0</v>
      </c>
      <c r="C52" s="44">
        <f>IFERROR(VLOOKUP(C166,DAY!$A$2:$E$2452,2,0),0)</f>
        <v>3</v>
      </c>
      <c r="D52" s="44">
        <f>IFERROR(VLOOKUP(D166,DAY!$A$2:$E$2452,2,0),0)</f>
        <v>3</v>
      </c>
      <c r="E52" s="44">
        <f>IFERROR(VLOOKUP(E166,DAY!$A$2:$E$2452,2,0),0)</f>
        <v>3</v>
      </c>
      <c r="F52" s="44">
        <f>IFERROR(VLOOKUP(F166,DAY!$A$2:$E$2452,2,0),0)</f>
        <v>3</v>
      </c>
      <c r="G52" s="44">
        <f>IFERROR(VLOOKUP(G166,DAY!$A$2:$E$2452,2,0),0)</f>
        <v>3</v>
      </c>
      <c r="H52" s="44">
        <f>IFERROR(VLOOKUP(H166,DAY!$A$2:$E$2452,2,0),0)</f>
        <v>3</v>
      </c>
      <c r="I52" s="44">
        <f>IFERROR(VLOOKUP(I166,DAY!$A$2:$E$2452,2,0),0)</f>
        <v>3</v>
      </c>
      <c r="J52" s="44">
        <f>IFERROR(VLOOKUP(J166,DAY!$A$2:$E$2452,2,0),0)</f>
        <v>3</v>
      </c>
      <c r="K52" s="44">
        <f>IFERROR(VLOOKUP(K166,DAY!$A$2:$E$2452,2,0),0)</f>
        <v>3</v>
      </c>
      <c r="L52" s="44">
        <f>IFERROR(VLOOKUP(L166,DAY!$A$2:$E$2452,2,0),0)</f>
        <v>3</v>
      </c>
      <c r="M52" s="44">
        <f>IFERROR(VLOOKUP(M166,DAY!$A$2:$E$2452,2,0),0)</f>
        <v>3</v>
      </c>
      <c r="N52" s="44">
        <f>IFERROR(VLOOKUP(N166,DAY!$A$2:$E$2452,2,0),0)</f>
        <v>3</v>
      </c>
      <c r="O52" s="44">
        <f>IFERROR(VLOOKUP(O166,DAY!$A$2:$E$2452,2,0),0)</f>
        <v>3</v>
      </c>
      <c r="P52" s="44">
        <f>IFERROR(VLOOKUP(P166,DAY!$A$2:$E$2452,2,0),0)</f>
        <v>3</v>
      </c>
      <c r="Q52" s="44">
        <f>IFERROR(VLOOKUP(Q166,DAY!$A$2:$E$2452,2,0),0)</f>
        <v>4</v>
      </c>
      <c r="R52" s="44">
        <f>IFERROR(VLOOKUP(R166,DAY!$A$2:$E$2452,2,0),0)</f>
        <v>4</v>
      </c>
      <c r="S52" s="44">
        <f>IFERROR(VLOOKUP(S166,DAY!$A$2:$E$2452,2,0),0)</f>
        <v>4</v>
      </c>
      <c r="T52" s="44">
        <f>IFERROR(VLOOKUP(T166,DAY!$A$2:$E$2452,2,0),0)</f>
        <v>4</v>
      </c>
      <c r="U52" s="44">
        <f>IFERROR(VLOOKUP(U166,DAY!$A$2:$E$2452,2,0),0)</f>
        <v>4</v>
      </c>
      <c r="V52" s="44">
        <f>IFERROR(VLOOKUP(V166,DAY!$A$2:$E$2452,2,0),0)</f>
        <v>4</v>
      </c>
      <c r="W52" s="44">
        <f>IFERROR(VLOOKUP(W166,DAY!$A$2:$E$2452,2,0),0)</f>
        <v>4</v>
      </c>
      <c r="X52" s="44">
        <f>IFERROR(VLOOKUP(X166,DAY!$A$2:$E$2452,2,0),0)</f>
        <v>4</v>
      </c>
      <c r="Y52" s="44">
        <f>IFERROR(VLOOKUP(Y166,DAY!$A$2:$E$2452,2,0),0)</f>
        <v>4</v>
      </c>
      <c r="Z52" s="44">
        <f>IFERROR(VLOOKUP(Z166,DAY!$A$2:$E$2452,2,0),0)</f>
        <v>4</v>
      </c>
      <c r="AA52" s="44">
        <f>IFERROR(VLOOKUP(AA166,DAY!$A$2:$E$2452,2,0),0)</f>
        <v>4</v>
      </c>
      <c r="AB52" s="44">
        <f>IFERROR(VLOOKUP(AB166,DAY!$A$2:$E$2452,2,0),0)</f>
        <v>4</v>
      </c>
      <c r="AC52" s="44">
        <f>IFERROR(VLOOKUP(AC166,DAY!$A$2:$E$2452,2,0),0)</f>
        <v>4</v>
      </c>
      <c r="AD52" s="44">
        <f>IFERROR(VLOOKUP(AD166,DAY!$A$2:$E$2452,2,0),0)</f>
        <v>4</v>
      </c>
      <c r="AE52" s="391" t="s">
        <v>11</v>
      </c>
      <c r="AF52" s="393" t="s">
        <v>12</v>
      </c>
      <c r="AG52" s="214" t="str">
        <f>IF($AE$4="完全週休２日", "週", IF($AE$4="月単位", "月", ""))</f>
        <v/>
      </c>
      <c r="AH52" s="395" t="s">
        <v>11</v>
      </c>
      <c r="AI52" s="396" t="s">
        <v>13</v>
      </c>
      <c r="AJ52" s="226" t="str">
        <f>IF($AE$4="完全週休２日", "週", IF($AE$4="月単位", "月", ""))</f>
        <v/>
      </c>
      <c r="AK52" s="144"/>
      <c r="AM52" s="137"/>
      <c r="AN52" s="137"/>
      <c r="AQ52" s="149">
        <f>IFERROR(VLOOKUP(AQ166,DAY!$A$2:$E$196,7,0),0)</f>
        <v>0</v>
      </c>
    </row>
    <row r="53" spans="1:43" ht="27.75" customHeight="1" x14ac:dyDescent="0.45">
      <c r="A53" s="389"/>
      <c r="B53" s="136" t="s">
        <v>1</v>
      </c>
      <c r="C53" s="32">
        <f>IFERROR(VLOOKUP(C166,DAY!$A$2:$E$2452,3,0),0)</f>
        <v>18</v>
      </c>
      <c r="D53" s="32">
        <f>IFERROR(VLOOKUP(D166,DAY!$A$2:$E$2452,3,0),0)</f>
        <v>19</v>
      </c>
      <c r="E53" s="32">
        <f>IFERROR(VLOOKUP(E166,DAY!$A$2:$E$2452,3,0),0)</f>
        <v>20</v>
      </c>
      <c r="F53" s="32">
        <f>IFERROR(VLOOKUP(F166,DAY!$A$2:$E$2452,3,0),0)</f>
        <v>21</v>
      </c>
      <c r="G53" s="32">
        <f>IFERROR(VLOOKUP(G166,DAY!$A$2:$E$2452,3,0),0)</f>
        <v>22</v>
      </c>
      <c r="H53" s="32">
        <f>IFERROR(VLOOKUP(H166,DAY!$A$2:$E$2452,3,0),0)</f>
        <v>23</v>
      </c>
      <c r="I53" s="32">
        <f>IFERROR(VLOOKUP(I166,DAY!$A$2:$E$2452,3,0),0)</f>
        <v>24</v>
      </c>
      <c r="J53" s="32">
        <f>IFERROR(VLOOKUP(J166,DAY!$A$2:$E$2452,3,0),0)</f>
        <v>25</v>
      </c>
      <c r="K53" s="32">
        <f>IFERROR(VLOOKUP(K166,DAY!$A$2:$E$2452,3,0),0)</f>
        <v>26</v>
      </c>
      <c r="L53" s="32">
        <f>IFERROR(VLOOKUP(L166,DAY!$A$2:$E$2452,3,0),0)</f>
        <v>27</v>
      </c>
      <c r="M53" s="32">
        <f>IFERROR(VLOOKUP(M166,DAY!$A$2:$E$2452,3,0),0)</f>
        <v>28</v>
      </c>
      <c r="N53" s="32">
        <f>IFERROR(VLOOKUP(N166,DAY!$A$2:$E$2452,3,0),0)</f>
        <v>29</v>
      </c>
      <c r="O53" s="32">
        <f>IFERROR(VLOOKUP(O166,DAY!$A$2:$E$2452,3,0),0)</f>
        <v>30</v>
      </c>
      <c r="P53" s="32">
        <f>IFERROR(VLOOKUP(P166,DAY!$A$2:$E$2452,3,0),0)</f>
        <v>31</v>
      </c>
      <c r="Q53" s="32">
        <f>IFERROR(VLOOKUP(Q166,DAY!$A$2:$E$2452,3,0),0)</f>
        <v>1</v>
      </c>
      <c r="R53" s="32">
        <f>IFERROR(VLOOKUP(R166,DAY!$A$2:$E$2452,3,0),0)</f>
        <v>2</v>
      </c>
      <c r="S53" s="32">
        <f>IFERROR(VLOOKUP(S166,DAY!$A$2:$E$2452,3,0),0)</f>
        <v>3</v>
      </c>
      <c r="T53" s="32">
        <f>IFERROR(VLOOKUP(T166,DAY!$A$2:$E$2452,3,0),0)</f>
        <v>4</v>
      </c>
      <c r="U53" s="32">
        <f>IFERROR(VLOOKUP(U166,DAY!$A$2:$E$2452,3,0),0)</f>
        <v>5</v>
      </c>
      <c r="V53" s="32">
        <f>IFERROR(VLOOKUP(V166,DAY!$A$2:$E$2452,3,0),0)</f>
        <v>6</v>
      </c>
      <c r="W53" s="32">
        <f>IFERROR(VLOOKUP(W166,DAY!$A$2:$E$2452,3,0),0)</f>
        <v>7</v>
      </c>
      <c r="X53" s="32">
        <f>IFERROR(VLOOKUP(X166,DAY!$A$2:$E$2452,3,0),0)</f>
        <v>8</v>
      </c>
      <c r="Y53" s="32">
        <f>IFERROR(VLOOKUP(Y166,DAY!$A$2:$E$2452,3,0),0)</f>
        <v>9</v>
      </c>
      <c r="Z53" s="32">
        <f>IFERROR(VLOOKUP(Z166,DAY!$A$2:$E$2452,3,0),0)</f>
        <v>10</v>
      </c>
      <c r="AA53" s="32">
        <f>IFERROR(VLOOKUP(AA166,DAY!$A$2:$E$2452,3,0),0)</f>
        <v>11</v>
      </c>
      <c r="AB53" s="32">
        <f>IFERROR(VLOOKUP(AB166,DAY!$A$2:$E$2452,3,0),0)</f>
        <v>12</v>
      </c>
      <c r="AC53" s="32">
        <f>IFERROR(VLOOKUP(AC166,DAY!$A$2:$E$2452,3,0),0)</f>
        <v>13</v>
      </c>
      <c r="AD53" s="32">
        <f>IFERROR(VLOOKUP(AD166,DAY!$A$2:$E$2452,3,0),0)</f>
        <v>14</v>
      </c>
      <c r="AE53" s="392"/>
      <c r="AF53" s="394"/>
      <c r="AG53" s="260" t="s">
        <v>144</v>
      </c>
      <c r="AH53" s="392"/>
      <c r="AI53" s="394"/>
      <c r="AJ53" s="260" t="s">
        <v>144</v>
      </c>
      <c r="AM53" s="137"/>
      <c r="AN53" s="137"/>
      <c r="AQ53" s="139">
        <f>IFERROR(VLOOKUP(AQ167,DAY!$A$2:$E$196,2,0),0)</f>
        <v>0</v>
      </c>
    </row>
    <row r="54" spans="1:43" ht="27.75" customHeight="1" x14ac:dyDescent="0.45">
      <c r="A54" s="389"/>
      <c r="B54" s="139" t="s">
        <v>2</v>
      </c>
      <c r="C54" s="35" t="str">
        <f>IFERROR(VLOOKUP(C166,DAY!$A$2:$E$2452,4,0),0)</f>
        <v>水</v>
      </c>
      <c r="D54" s="35" t="str">
        <f>IFERROR(VLOOKUP(D166,DAY!$A$2:$E$2452,4,0),0)</f>
        <v>木</v>
      </c>
      <c r="E54" s="35" t="str">
        <f>IFERROR(VLOOKUP(E166,DAY!$A$2:$E$2452,4,0),0)</f>
        <v>金</v>
      </c>
      <c r="F54" s="35" t="str">
        <f>IFERROR(VLOOKUP(F166,DAY!$A$2:$E$2452,4,0),0)</f>
        <v>土</v>
      </c>
      <c r="G54" s="35" t="str">
        <f>IFERROR(VLOOKUP(G166,DAY!$A$2:$E$2452,4,0),0)</f>
        <v>日</v>
      </c>
      <c r="H54" s="35" t="str">
        <f>IFERROR(VLOOKUP(H166,DAY!$A$2:$E$2452,4,0),0)</f>
        <v>月</v>
      </c>
      <c r="I54" s="35" t="str">
        <f>IFERROR(VLOOKUP(I166,DAY!$A$2:$E$2452,4,0),0)</f>
        <v>火</v>
      </c>
      <c r="J54" s="35" t="str">
        <f>IFERROR(VLOOKUP(J166,DAY!$A$2:$E$2452,4,0),0)</f>
        <v>水</v>
      </c>
      <c r="K54" s="35" t="str">
        <f>IFERROR(VLOOKUP(K166,DAY!$A$2:$E$2452,4,0),0)</f>
        <v>木</v>
      </c>
      <c r="L54" s="35" t="str">
        <f>IFERROR(VLOOKUP(L166,DAY!$A$2:$E$2452,4,0),0)</f>
        <v>金</v>
      </c>
      <c r="M54" s="35" t="str">
        <f>IFERROR(VLOOKUP(M166,DAY!$A$2:$E$2452,4,0),0)</f>
        <v>土</v>
      </c>
      <c r="N54" s="35" t="str">
        <f>IFERROR(VLOOKUP(N166,DAY!$A$2:$E$2452,4,0),0)</f>
        <v>日</v>
      </c>
      <c r="O54" s="35" t="str">
        <f>IFERROR(VLOOKUP(O166,DAY!$A$2:$E$2452,4,0),0)</f>
        <v>月</v>
      </c>
      <c r="P54" s="35" t="str">
        <f>IFERROR(VLOOKUP(P166,DAY!$A$2:$E$2452,4,0),0)</f>
        <v>火</v>
      </c>
      <c r="Q54" s="35" t="str">
        <f>IFERROR(VLOOKUP(Q166,DAY!$A$2:$E$2452,4,0),0)</f>
        <v>水</v>
      </c>
      <c r="R54" s="35" t="str">
        <f>IFERROR(VLOOKUP(R166,DAY!$A$2:$E$2452,4,0),0)</f>
        <v>木</v>
      </c>
      <c r="S54" s="35" t="str">
        <f>IFERROR(VLOOKUP(S166,DAY!$A$2:$E$2452,4,0),0)</f>
        <v>金</v>
      </c>
      <c r="T54" s="35" t="str">
        <f>IFERROR(VLOOKUP(T166,DAY!$A$2:$E$2452,4,0),0)</f>
        <v>土</v>
      </c>
      <c r="U54" s="35" t="str">
        <f>IFERROR(VLOOKUP(U166,DAY!$A$2:$E$2452,4,0),0)</f>
        <v>日</v>
      </c>
      <c r="V54" s="35" t="str">
        <f>IFERROR(VLOOKUP(V166,DAY!$A$2:$E$2452,4,0),0)</f>
        <v>月</v>
      </c>
      <c r="W54" s="35" t="str">
        <f>IFERROR(VLOOKUP(W166,DAY!$A$2:$E$2452,4,0),0)</f>
        <v>火</v>
      </c>
      <c r="X54" s="35" t="str">
        <f>IFERROR(VLOOKUP(X166,DAY!$A$2:$E$2452,4,0),0)</f>
        <v>水</v>
      </c>
      <c r="Y54" s="35" t="str">
        <f>IFERROR(VLOOKUP(Y166,DAY!$A$2:$E$2452,4,0),0)</f>
        <v>木</v>
      </c>
      <c r="Z54" s="35" t="str">
        <f>IFERROR(VLOOKUP(Z166,DAY!$A$2:$E$2452,4,0),0)</f>
        <v>金</v>
      </c>
      <c r="AA54" s="35" t="str">
        <f>IFERROR(VLOOKUP(AA166,DAY!$A$2:$E$2452,4,0),0)</f>
        <v>土</v>
      </c>
      <c r="AB54" s="35" t="str">
        <f>IFERROR(VLOOKUP(AB166,DAY!$A$2:$E$2452,4,0),0)</f>
        <v>日</v>
      </c>
      <c r="AC54" s="35" t="str">
        <f>IFERROR(VLOOKUP(AC166,DAY!$A$2:$E$2452,4,0),0)</f>
        <v>月</v>
      </c>
      <c r="AD54" s="35" t="str">
        <f>IFERROR(VLOOKUP(AD166,DAY!$A$2:$E$2452,4,0),0)</f>
        <v>火</v>
      </c>
      <c r="AE54" s="392"/>
      <c r="AF54" s="394"/>
      <c r="AG54" s="260"/>
      <c r="AH54" s="392"/>
      <c r="AI54" s="394"/>
      <c r="AJ54" s="260"/>
      <c r="AM54" s="137"/>
      <c r="AN54" s="137"/>
      <c r="AQ54" s="141">
        <f>IFERROR(VLOOKUP(AQ167,DAY!$A$2:$E$196,3,0),0)</f>
        <v>0</v>
      </c>
    </row>
    <row r="55" spans="1:43" ht="88.5" customHeight="1" x14ac:dyDescent="0.45">
      <c r="A55" s="389"/>
      <c r="B55" s="142" t="s">
        <v>3</v>
      </c>
      <c r="C55" s="36" t="str">
        <f>IFERROR(VLOOKUP(C166,DAY!$A$2:$E$2452,5,0),0)</f>
        <v/>
      </c>
      <c r="D55" s="36" t="str">
        <f>IFERROR(VLOOKUP(D166,DAY!$A$2:$E$2452,5,0),0)</f>
        <v/>
      </c>
      <c r="E55" s="36" t="str">
        <f>IFERROR(VLOOKUP(E166,DAY!$A$2:$E$2452,5,0),0)</f>
        <v>春分の日</v>
      </c>
      <c r="F55" s="36" t="str">
        <f>IFERROR(VLOOKUP(F166,DAY!$A$2:$E$2452,5,0),0)</f>
        <v/>
      </c>
      <c r="G55" s="36" t="str">
        <f>IFERROR(VLOOKUP(G166,DAY!$A$2:$E$2452,5,0),0)</f>
        <v/>
      </c>
      <c r="H55" s="36" t="str">
        <f>IFERROR(VLOOKUP(H166,DAY!$A$2:$E$2452,5,0),0)</f>
        <v/>
      </c>
      <c r="I55" s="36" t="str">
        <f>IFERROR(VLOOKUP(I166,DAY!$A$2:$E$2452,5,0),0)</f>
        <v/>
      </c>
      <c r="J55" s="36" t="str">
        <f>IFERROR(VLOOKUP(J166,DAY!$A$2:$E$2452,5,0),0)</f>
        <v/>
      </c>
      <c r="K55" s="36" t="str">
        <f>IFERROR(VLOOKUP(K166,DAY!$A$2:$E$2452,5,0),0)</f>
        <v/>
      </c>
      <c r="L55" s="36" t="str">
        <f>IFERROR(VLOOKUP(L166,DAY!$A$2:$E$2452,5,0),0)</f>
        <v/>
      </c>
      <c r="M55" s="36" t="str">
        <f>IFERROR(VLOOKUP(M166,DAY!$A$2:$E$2452,5,0),0)</f>
        <v/>
      </c>
      <c r="N55" s="36" t="str">
        <f>IFERROR(VLOOKUP(N166,DAY!$A$2:$E$2452,5,0),0)</f>
        <v/>
      </c>
      <c r="O55" s="36" t="str">
        <f>IFERROR(VLOOKUP(O166,DAY!$A$2:$E$2452,5,0),0)</f>
        <v/>
      </c>
      <c r="P55" s="36" t="str">
        <f>IFERROR(VLOOKUP(P166,DAY!$A$2:$E$2452,5,0),0)</f>
        <v/>
      </c>
      <c r="Q55" s="36" t="str">
        <f>IFERROR(VLOOKUP(Q166,DAY!$A$2:$E$2452,5,0),0)</f>
        <v/>
      </c>
      <c r="R55" s="36" t="str">
        <f>IFERROR(VLOOKUP(R166,DAY!$A$2:$E$2452,5,0),0)</f>
        <v/>
      </c>
      <c r="S55" s="36" t="str">
        <f>IFERROR(VLOOKUP(S166,DAY!$A$2:$E$2452,5,0),0)</f>
        <v/>
      </c>
      <c r="T55" s="36" t="str">
        <f>IFERROR(VLOOKUP(T166,DAY!$A$2:$E$2452,5,0),0)</f>
        <v/>
      </c>
      <c r="U55" s="36" t="str">
        <f>IFERROR(VLOOKUP(U166,DAY!$A$2:$E$2452,5,0),0)</f>
        <v/>
      </c>
      <c r="V55" s="36" t="str">
        <f>IFERROR(VLOOKUP(V166,DAY!$A$2:$E$2452,5,0),0)</f>
        <v/>
      </c>
      <c r="W55" s="36" t="str">
        <f>IFERROR(VLOOKUP(W166,DAY!$A$2:$E$2452,5,0),0)</f>
        <v/>
      </c>
      <c r="X55" s="36" t="str">
        <f>IFERROR(VLOOKUP(X166,DAY!$A$2:$E$2452,5,0),0)</f>
        <v/>
      </c>
      <c r="Y55" s="36" t="str">
        <f>IFERROR(VLOOKUP(Y166,DAY!$A$2:$E$2452,5,0),0)</f>
        <v/>
      </c>
      <c r="Z55" s="36" t="str">
        <f>IFERROR(VLOOKUP(Z166,DAY!$A$2:$E$2452,5,0),0)</f>
        <v/>
      </c>
      <c r="AA55" s="36" t="str">
        <f>IFERROR(VLOOKUP(AA166,DAY!$A$2:$E$2452,5,0),0)</f>
        <v/>
      </c>
      <c r="AB55" s="36" t="str">
        <f>IFERROR(VLOOKUP(AB166,DAY!$A$2:$E$2452,5,0),0)</f>
        <v/>
      </c>
      <c r="AC55" s="36" t="str">
        <f>IFERROR(VLOOKUP(AC166,DAY!$A$2:$E$2452,5,0),0)</f>
        <v/>
      </c>
      <c r="AD55" s="36" t="str">
        <f>IFERROR(VLOOKUP(AD166,DAY!$A$2:$E$2452,5,0),0)</f>
        <v/>
      </c>
      <c r="AE55" s="392"/>
      <c r="AF55" s="394"/>
      <c r="AG55" s="261"/>
      <c r="AH55" s="392"/>
      <c r="AI55" s="394"/>
      <c r="AJ55" s="261"/>
      <c r="AM55" s="150"/>
      <c r="AN55" s="150"/>
      <c r="AQ55" s="141">
        <f>IFERROR(VLOOKUP(AQ167,DAY!$A$2:$E$196,4,0),0)</f>
        <v>0</v>
      </c>
    </row>
    <row r="56" spans="1:43" ht="29.25" customHeight="1" x14ac:dyDescent="0.45">
      <c r="A56" s="389"/>
      <c r="B56" s="143" t="s">
        <v>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211">
        <f>IF(COUNT(C56:AD56)=0,+(COUNTIF(C56:AD56,"作業"))+(COUNTIF(C56:AD56,"休日")),"")</f>
        <v>0</v>
      </c>
      <c r="AF56" s="213">
        <f>IF(+COUNT(C56:AD56)=0,(COUNTIF(C56:AD56,"休日")),"")</f>
        <v>0</v>
      </c>
      <c r="AG56" s="359"/>
      <c r="AH56" s="211">
        <f>IF(COUNT(C57:AD57)=0,+(COUNTIF(C57:AD57,"作業"))+(COUNTIF(C57:AD57,"休日")),"")</f>
        <v>0</v>
      </c>
      <c r="AI56" s="213">
        <f>IF(COUNT(C57:AD57)=0,(COUNTIF(C57:AD57,"休日")),"")</f>
        <v>0</v>
      </c>
      <c r="AJ56" s="355"/>
      <c r="AL56" s="144"/>
      <c r="AM56" s="137" t="str">
        <f>IF(ISTEXT(C56),"集計期間","集計期間外")</f>
        <v>集計期間外</v>
      </c>
      <c r="AN56" s="137"/>
      <c r="AQ56" s="142">
        <f>IFERROR(VLOOKUP(AQ167,DAY!$A$2:$E$196,5,0),0)</f>
        <v>0</v>
      </c>
    </row>
    <row r="57" spans="1:43" ht="29.25" customHeight="1" thickBot="1" x14ac:dyDescent="0.5">
      <c r="A57" s="390"/>
      <c r="B57" s="145" t="s">
        <v>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357">
        <f>IFERROR(AM57,0)</f>
        <v>0</v>
      </c>
      <c r="AF57" s="358"/>
      <c r="AG57" s="360"/>
      <c r="AH57" s="357">
        <f>IFERROR(AN57,0)</f>
        <v>0</v>
      </c>
      <c r="AI57" s="358"/>
      <c r="AJ57" s="356"/>
      <c r="AM57" s="146" t="e">
        <f>ROUND(AF56/AE56,3)</f>
        <v>#DIV/0!</v>
      </c>
      <c r="AN57" s="147" t="e">
        <f>ROUND(AI56/AH56,3)</f>
        <v>#DIV/0!</v>
      </c>
      <c r="AQ57" s="148">
        <f>IFERROR(VLOOKUP(AQ167,DAY!$A$2:$E$196,6,0),0)</f>
        <v>0</v>
      </c>
    </row>
    <row r="58" spans="1:43" ht="27.75" customHeight="1" thickBot="1" x14ac:dyDescent="0.5">
      <c r="A58" s="388" t="s">
        <v>69</v>
      </c>
      <c r="B58" s="135" t="s">
        <v>0</v>
      </c>
      <c r="C58" s="29">
        <f>IFERROR(VLOOKUP(C167,DAY!$A$2:$E$2452,2,0),0)</f>
        <v>4</v>
      </c>
      <c r="D58" s="29">
        <f>IFERROR(VLOOKUP(D167,DAY!$A$2:$E$2452,2,0),0)</f>
        <v>4</v>
      </c>
      <c r="E58" s="29">
        <f>IFERROR(VLOOKUP(E167,DAY!$A$2:$E$2452,2,0),0)</f>
        <v>4</v>
      </c>
      <c r="F58" s="29">
        <f>IFERROR(VLOOKUP(F167,DAY!$A$2:$E$2452,2,0),0)</f>
        <v>4</v>
      </c>
      <c r="G58" s="29">
        <f>IFERROR(VLOOKUP(G167,DAY!$A$2:$E$2452,2,0),0)</f>
        <v>4</v>
      </c>
      <c r="H58" s="29">
        <f>IFERROR(VLOOKUP(H167,DAY!$A$2:$E$2452,2,0),0)</f>
        <v>4</v>
      </c>
      <c r="I58" s="29">
        <f>IFERROR(VLOOKUP(I167,DAY!$A$2:$E$2452,2,0),0)</f>
        <v>4</v>
      </c>
      <c r="J58" s="29">
        <f>IFERROR(VLOOKUP(J167,DAY!$A$2:$E$2452,2,0),0)</f>
        <v>4</v>
      </c>
      <c r="K58" s="29">
        <f>IFERROR(VLOOKUP(K167,DAY!$A$2:$E$2452,2,0),0)</f>
        <v>4</v>
      </c>
      <c r="L58" s="29">
        <f>IFERROR(VLOOKUP(L167,DAY!$A$2:$E$2452,2,0),0)</f>
        <v>4</v>
      </c>
      <c r="M58" s="29">
        <f>IFERROR(VLOOKUP(M167,DAY!$A$2:$E$2452,2,0),0)</f>
        <v>4</v>
      </c>
      <c r="N58" s="29">
        <f>IFERROR(VLOOKUP(N167,DAY!$A$2:$E$2452,2,0),0)</f>
        <v>4</v>
      </c>
      <c r="O58" s="29">
        <f>IFERROR(VLOOKUP(O167,DAY!$A$2:$E$2452,2,0),0)</f>
        <v>4</v>
      </c>
      <c r="P58" s="29">
        <f>IFERROR(VLOOKUP(P167,DAY!$A$2:$E$2452,2,0),0)</f>
        <v>4</v>
      </c>
      <c r="Q58" s="29">
        <f>IFERROR(VLOOKUP(Q167,DAY!$A$2:$E$2452,2,0),0)</f>
        <v>4</v>
      </c>
      <c r="R58" s="29">
        <f>IFERROR(VLOOKUP(R167,DAY!$A$2:$E$2452,2,0),0)</f>
        <v>4</v>
      </c>
      <c r="S58" s="29">
        <f>IFERROR(VLOOKUP(S167,DAY!$A$2:$E$2452,2,0),0)</f>
        <v>5</v>
      </c>
      <c r="T58" s="29">
        <f>IFERROR(VLOOKUP(T167,DAY!$A$2:$E$2452,2,0),0)</f>
        <v>5</v>
      </c>
      <c r="U58" s="29">
        <f>IFERROR(VLOOKUP(U167,DAY!$A$2:$E$2452,2,0),0)</f>
        <v>5</v>
      </c>
      <c r="V58" s="29">
        <f>IFERROR(VLOOKUP(V167,DAY!$A$2:$E$2452,2,0),0)</f>
        <v>5</v>
      </c>
      <c r="W58" s="29">
        <f>IFERROR(VLOOKUP(W167,DAY!$A$2:$E$2452,2,0),0)</f>
        <v>5</v>
      </c>
      <c r="X58" s="29">
        <f>IFERROR(VLOOKUP(X167,DAY!$A$2:$E$2452,2,0),0)</f>
        <v>5</v>
      </c>
      <c r="Y58" s="29">
        <f>IFERROR(VLOOKUP(Y167,DAY!$A$2:$E$2452,2,0),0)</f>
        <v>5</v>
      </c>
      <c r="Z58" s="29">
        <f>IFERROR(VLOOKUP(Z167,DAY!$A$2:$E$2452,2,0),0)</f>
        <v>5</v>
      </c>
      <c r="AA58" s="29">
        <f>IFERROR(VLOOKUP(AA167,DAY!$A$2:$E$2452,2,0),0)</f>
        <v>5</v>
      </c>
      <c r="AB58" s="29">
        <f>IFERROR(VLOOKUP(AB167,DAY!$A$2:$E$2452,2,0),0)</f>
        <v>5</v>
      </c>
      <c r="AC58" s="29">
        <f>IFERROR(VLOOKUP(AC167,DAY!$A$2:$E$2452,2,0),0)</f>
        <v>5</v>
      </c>
      <c r="AD58" s="29">
        <f>IFERROR(VLOOKUP(AD167,DAY!$A$2:$E$2452,2,0),0)</f>
        <v>5</v>
      </c>
      <c r="AE58" s="391" t="s">
        <v>11</v>
      </c>
      <c r="AF58" s="393" t="s">
        <v>12</v>
      </c>
      <c r="AG58" s="214" t="str">
        <f>IF($AE$4="完全週休２日", "週", IF($AE$4="月単位", "月", ""))</f>
        <v/>
      </c>
      <c r="AH58" s="395" t="s">
        <v>11</v>
      </c>
      <c r="AI58" s="396" t="s">
        <v>13</v>
      </c>
      <c r="AJ58" s="226" t="str">
        <f>IF($AE$4="完全週休２日", "週", IF($AE$4="月単位", "月", ""))</f>
        <v/>
      </c>
      <c r="AK58" s="144"/>
      <c r="AM58" s="137"/>
      <c r="AN58" s="137"/>
      <c r="AQ58" s="152">
        <f>IFERROR(VLOOKUP(AQ167,DAY!$A$2:$E$196,7,0),0)</f>
        <v>0</v>
      </c>
    </row>
    <row r="59" spans="1:43" ht="27.75" customHeight="1" x14ac:dyDescent="0.45">
      <c r="A59" s="389"/>
      <c r="B59" s="136" t="s">
        <v>1</v>
      </c>
      <c r="C59" s="32">
        <f>IFERROR(VLOOKUP(C167,DAY!$A$2:$E$2452,3,0),0)</f>
        <v>15</v>
      </c>
      <c r="D59" s="32">
        <f>IFERROR(VLOOKUP(D167,DAY!$A$2:$E$2452,3,0),0)</f>
        <v>16</v>
      </c>
      <c r="E59" s="32">
        <f>IFERROR(VLOOKUP(E167,DAY!$A$2:$E$2452,3,0),0)</f>
        <v>17</v>
      </c>
      <c r="F59" s="32">
        <f>IFERROR(VLOOKUP(F167,DAY!$A$2:$E$2452,3,0),0)</f>
        <v>18</v>
      </c>
      <c r="G59" s="32">
        <f>IFERROR(VLOOKUP(G167,DAY!$A$2:$E$2452,3,0),0)</f>
        <v>19</v>
      </c>
      <c r="H59" s="32">
        <f>IFERROR(VLOOKUP(H167,DAY!$A$2:$E$2452,3,0),0)</f>
        <v>20</v>
      </c>
      <c r="I59" s="32">
        <f>IFERROR(VLOOKUP(I167,DAY!$A$2:$E$2452,3,0),0)</f>
        <v>21</v>
      </c>
      <c r="J59" s="32">
        <f>IFERROR(VLOOKUP(J167,DAY!$A$2:$E$2452,3,0),0)</f>
        <v>22</v>
      </c>
      <c r="K59" s="32">
        <f>IFERROR(VLOOKUP(K167,DAY!$A$2:$E$2452,3,0),0)</f>
        <v>23</v>
      </c>
      <c r="L59" s="32">
        <f>IFERROR(VLOOKUP(L167,DAY!$A$2:$E$2452,3,0),0)</f>
        <v>24</v>
      </c>
      <c r="M59" s="32">
        <f>IFERROR(VLOOKUP(M167,DAY!$A$2:$E$2452,3,0),0)</f>
        <v>25</v>
      </c>
      <c r="N59" s="32">
        <f>IFERROR(VLOOKUP(N167,DAY!$A$2:$E$2452,3,0),0)</f>
        <v>26</v>
      </c>
      <c r="O59" s="32">
        <f>IFERROR(VLOOKUP(O167,DAY!$A$2:$E$2452,3,0),0)</f>
        <v>27</v>
      </c>
      <c r="P59" s="32">
        <f>IFERROR(VLOOKUP(P167,DAY!$A$2:$E$2452,3,0),0)</f>
        <v>28</v>
      </c>
      <c r="Q59" s="32">
        <f>IFERROR(VLOOKUP(Q167,DAY!$A$2:$E$2452,3,0),0)</f>
        <v>29</v>
      </c>
      <c r="R59" s="32">
        <f>IFERROR(VLOOKUP(R167,DAY!$A$2:$E$2452,3,0),0)</f>
        <v>30</v>
      </c>
      <c r="S59" s="32">
        <f>IFERROR(VLOOKUP(S167,DAY!$A$2:$E$2452,3,0),0)</f>
        <v>1</v>
      </c>
      <c r="T59" s="32">
        <f>IFERROR(VLOOKUP(T167,DAY!$A$2:$E$2452,3,0),0)</f>
        <v>2</v>
      </c>
      <c r="U59" s="32">
        <f>IFERROR(VLOOKUP(U167,DAY!$A$2:$E$2452,3,0),0)</f>
        <v>3</v>
      </c>
      <c r="V59" s="32">
        <f>IFERROR(VLOOKUP(V167,DAY!$A$2:$E$2452,3,0),0)</f>
        <v>4</v>
      </c>
      <c r="W59" s="32">
        <f>IFERROR(VLOOKUP(W167,DAY!$A$2:$E$2452,3,0),0)</f>
        <v>5</v>
      </c>
      <c r="X59" s="32">
        <f>IFERROR(VLOOKUP(X167,DAY!$A$2:$E$2452,3,0),0)</f>
        <v>6</v>
      </c>
      <c r="Y59" s="32">
        <f>IFERROR(VLOOKUP(Y167,DAY!$A$2:$E$2452,3,0),0)</f>
        <v>7</v>
      </c>
      <c r="Z59" s="32">
        <f>IFERROR(VLOOKUP(Z167,DAY!$A$2:$E$2452,3,0),0)</f>
        <v>8</v>
      </c>
      <c r="AA59" s="32">
        <f>IFERROR(VLOOKUP(AA167,DAY!$A$2:$E$2452,3,0),0)</f>
        <v>9</v>
      </c>
      <c r="AB59" s="32">
        <f>IFERROR(VLOOKUP(AB167,DAY!$A$2:$E$2452,3,0),0)</f>
        <v>10</v>
      </c>
      <c r="AC59" s="32">
        <f>IFERROR(VLOOKUP(AC167,DAY!$A$2:$E$2452,3,0),0)</f>
        <v>11</v>
      </c>
      <c r="AD59" s="32">
        <f>IFERROR(VLOOKUP(AD167,DAY!$A$2:$E$2452,3,0),0)</f>
        <v>12</v>
      </c>
      <c r="AE59" s="392"/>
      <c r="AF59" s="394"/>
      <c r="AG59" s="260" t="s">
        <v>144</v>
      </c>
      <c r="AH59" s="392"/>
      <c r="AI59" s="394"/>
      <c r="AJ59" s="260" t="s">
        <v>144</v>
      </c>
      <c r="AM59" s="137"/>
      <c r="AN59" s="137"/>
      <c r="AQ59" s="138">
        <f>IFERROR(VLOOKUP(AQ168,DAY!$A$2:$E$196,2,0),0)</f>
        <v>0</v>
      </c>
    </row>
    <row r="60" spans="1:43" ht="27.75" customHeight="1" x14ac:dyDescent="0.45">
      <c r="A60" s="389"/>
      <c r="B60" s="139" t="s">
        <v>2</v>
      </c>
      <c r="C60" s="35" t="str">
        <f>IFERROR(VLOOKUP(C167,DAY!$A$2:$E$2452,4,0),0)</f>
        <v>水</v>
      </c>
      <c r="D60" s="35" t="str">
        <f>IFERROR(VLOOKUP(D167,DAY!$A$2:$E$2452,4,0),0)</f>
        <v>木</v>
      </c>
      <c r="E60" s="35" t="str">
        <f>IFERROR(VLOOKUP(E167,DAY!$A$2:$E$2452,4,0),0)</f>
        <v>金</v>
      </c>
      <c r="F60" s="35" t="str">
        <f>IFERROR(VLOOKUP(F167,DAY!$A$2:$E$2452,4,0),0)</f>
        <v>土</v>
      </c>
      <c r="G60" s="35" t="str">
        <f>IFERROR(VLOOKUP(G167,DAY!$A$2:$E$2452,4,0),0)</f>
        <v>日</v>
      </c>
      <c r="H60" s="35" t="str">
        <f>IFERROR(VLOOKUP(H167,DAY!$A$2:$E$2452,4,0),0)</f>
        <v>月</v>
      </c>
      <c r="I60" s="35" t="str">
        <f>IFERROR(VLOOKUP(I167,DAY!$A$2:$E$2452,4,0),0)</f>
        <v>火</v>
      </c>
      <c r="J60" s="35" t="str">
        <f>IFERROR(VLOOKUP(J167,DAY!$A$2:$E$2452,4,0),0)</f>
        <v>水</v>
      </c>
      <c r="K60" s="35" t="str">
        <f>IFERROR(VLOOKUP(K167,DAY!$A$2:$E$2452,4,0),0)</f>
        <v>木</v>
      </c>
      <c r="L60" s="35" t="str">
        <f>IFERROR(VLOOKUP(L167,DAY!$A$2:$E$2452,4,0),0)</f>
        <v>金</v>
      </c>
      <c r="M60" s="35" t="str">
        <f>IFERROR(VLOOKUP(M167,DAY!$A$2:$E$2452,4,0),0)</f>
        <v>土</v>
      </c>
      <c r="N60" s="35" t="str">
        <f>IFERROR(VLOOKUP(N167,DAY!$A$2:$E$2452,4,0),0)</f>
        <v>日</v>
      </c>
      <c r="O60" s="35" t="str">
        <f>IFERROR(VLOOKUP(O167,DAY!$A$2:$E$2452,4,0),0)</f>
        <v>月</v>
      </c>
      <c r="P60" s="35" t="str">
        <f>IFERROR(VLOOKUP(P167,DAY!$A$2:$E$2452,4,0),0)</f>
        <v>火</v>
      </c>
      <c r="Q60" s="35" t="str">
        <f>IFERROR(VLOOKUP(Q167,DAY!$A$2:$E$2452,4,0),0)</f>
        <v>水</v>
      </c>
      <c r="R60" s="35" t="str">
        <f>IFERROR(VLOOKUP(R167,DAY!$A$2:$E$2452,4,0),0)</f>
        <v>木</v>
      </c>
      <c r="S60" s="35" t="str">
        <f>IFERROR(VLOOKUP(S167,DAY!$A$2:$E$2452,4,0),0)</f>
        <v>金</v>
      </c>
      <c r="T60" s="35" t="str">
        <f>IFERROR(VLOOKUP(T167,DAY!$A$2:$E$2452,4,0),0)</f>
        <v>土</v>
      </c>
      <c r="U60" s="35" t="str">
        <f>IFERROR(VLOOKUP(U167,DAY!$A$2:$E$2452,4,0),0)</f>
        <v>日</v>
      </c>
      <c r="V60" s="35" t="str">
        <f>IFERROR(VLOOKUP(V167,DAY!$A$2:$E$2452,4,0),0)</f>
        <v>月</v>
      </c>
      <c r="W60" s="35" t="str">
        <f>IFERROR(VLOOKUP(W167,DAY!$A$2:$E$2452,4,0),0)</f>
        <v>火</v>
      </c>
      <c r="X60" s="35" t="str">
        <f>IFERROR(VLOOKUP(X167,DAY!$A$2:$E$2452,4,0),0)</f>
        <v>水</v>
      </c>
      <c r="Y60" s="35" t="str">
        <f>IFERROR(VLOOKUP(Y167,DAY!$A$2:$E$2452,4,0),0)</f>
        <v>木</v>
      </c>
      <c r="Z60" s="35" t="str">
        <f>IFERROR(VLOOKUP(Z167,DAY!$A$2:$E$2452,4,0),0)</f>
        <v>金</v>
      </c>
      <c r="AA60" s="35" t="str">
        <f>IFERROR(VLOOKUP(AA167,DAY!$A$2:$E$2452,4,0),0)</f>
        <v>土</v>
      </c>
      <c r="AB60" s="35" t="str">
        <f>IFERROR(VLOOKUP(AB167,DAY!$A$2:$E$2452,4,0),0)</f>
        <v>日</v>
      </c>
      <c r="AC60" s="35" t="str">
        <f>IFERROR(VLOOKUP(AC167,DAY!$A$2:$E$2452,4,0),0)</f>
        <v>月</v>
      </c>
      <c r="AD60" s="35" t="str">
        <f>IFERROR(VLOOKUP(AD167,DAY!$A$2:$E$2452,4,0),0)</f>
        <v>火</v>
      </c>
      <c r="AE60" s="392"/>
      <c r="AF60" s="394"/>
      <c r="AG60" s="260"/>
      <c r="AH60" s="392"/>
      <c r="AI60" s="394"/>
      <c r="AJ60" s="260"/>
      <c r="AM60" s="137"/>
      <c r="AN60" s="137"/>
      <c r="AQ60" s="141">
        <f>IFERROR(VLOOKUP(AQ168,DAY!$A$2:$E$196,3,0),0)</f>
        <v>0</v>
      </c>
    </row>
    <row r="61" spans="1:43" ht="88.5" customHeight="1" x14ac:dyDescent="0.45">
      <c r="A61" s="389"/>
      <c r="B61" s="142" t="s">
        <v>3</v>
      </c>
      <c r="C61" s="36" t="str">
        <f>IFERROR(VLOOKUP(C167,DAY!$A$2:$E$2452,5,0),0)</f>
        <v/>
      </c>
      <c r="D61" s="36" t="str">
        <f>IFERROR(VLOOKUP(D167,DAY!$A$2:$E$2452,5,0),0)</f>
        <v/>
      </c>
      <c r="E61" s="36" t="str">
        <f>IFERROR(VLOOKUP(E167,DAY!$A$2:$E$2452,5,0),0)</f>
        <v/>
      </c>
      <c r="F61" s="36" t="str">
        <f>IFERROR(VLOOKUP(F167,DAY!$A$2:$E$2452,5,0),0)</f>
        <v/>
      </c>
      <c r="G61" s="36" t="str">
        <f>IFERROR(VLOOKUP(G167,DAY!$A$2:$E$2452,5,0),0)</f>
        <v/>
      </c>
      <c r="H61" s="36" t="str">
        <f>IFERROR(VLOOKUP(H167,DAY!$A$2:$E$2452,5,0),0)</f>
        <v/>
      </c>
      <c r="I61" s="36" t="str">
        <f>IFERROR(VLOOKUP(I167,DAY!$A$2:$E$2452,5,0),0)</f>
        <v/>
      </c>
      <c r="J61" s="36" t="str">
        <f>IFERROR(VLOOKUP(J167,DAY!$A$2:$E$2452,5,0),0)</f>
        <v/>
      </c>
      <c r="K61" s="36" t="str">
        <f>IFERROR(VLOOKUP(K167,DAY!$A$2:$E$2452,5,0),0)</f>
        <v/>
      </c>
      <c r="L61" s="36" t="str">
        <f>IFERROR(VLOOKUP(L167,DAY!$A$2:$E$2452,5,0),0)</f>
        <v/>
      </c>
      <c r="M61" s="36" t="str">
        <f>IFERROR(VLOOKUP(M167,DAY!$A$2:$E$2452,5,0),0)</f>
        <v/>
      </c>
      <c r="N61" s="36" t="str">
        <f>IFERROR(VLOOKUP(N167,DAY!$A$2:$E$2452,5,0),0)</f>
        <v/>
      </c>
      <c r="O61" s="36" t="str">
        <f>IFERROR(VLOOKUP(O167,DAY!$A$2:$E$2452,5,0),0)</f>
        <v/>
      </c>
      <c r="P61" s="36" t="str">
        <f>IFERROR(VLOOKUP(P167,DAY!$A$2:$E$2452,5,0),0)</f>
        <v/>
      </c>
      <c r="Q61" s="36" t="str">
        <f>IFERROR(VLOOKUP(Q167,DAY!$A$2:$E$2452,5,0),0)</f>
        <v>昭和の日</v>
      </c>
      <c r="R61" s="36" t="str">
        <f>IFERROR(VLOOKUP(R167,DAY!$A$2:$E$2452,5,0),0)</f>
        <v/>
      </c>
      <c r="S61" s="36" t="str">
        <f>IFERROR(VLOOKUP(S167,DAY!$A$2:$E$2452,5,0),0)</f>
        <v/>
      </c>
      <c r="T61" s="36" t="str">
        <f>IFERROR(VLOOKUP(T167,DAY!$A$2:$E$2452,5,0),0)</f>
        <v/>
      </c>
      <c r="U61" s="36" t="str">
        <f>IFERROR(VLOOKUP(U167,DAY!$A$2:$E$2452,5,0),0)</f>
        <v>憲法記念日</v>
      </c>
      <c r="V61" s="36" t="str">
        <f>IFERROR(VLOOKUP(V167,DAY!$A$2:$E$2452,5,0),0)</f>
        <v>みどりの日</v>
      </c>
      <c r="W61" s="36" t="str">
        <f>IFERROR(VLOOKUP(W167,DAY!$A$2:$E$2452,5,0),0)</f>
        <v>こどもの日</v>
      </c>
      <c r="X61" s="36" t="str">
        <f>IFERROR(VLOOKUP(X167,DAY!$A$2:$E$2452,5,0),0)</f>
        <v>振替休日</v>
      </c>
      <c r="Y61" s="36" t="str">
        <f>IFERROR(VLOOKUP(Y167,DAY!$A$2:$E$2452,5,0),0)</f>
        <v/>
      </c>
      <c r="Z61" s="36" t="str">
        <f>IFERROR(VLOOKUP(Z167,DAY!$A$2:$E$2452,5,0),0)</f>
        <v/>
      </c>
      <c r="AA61" s="36" t="str">
        <f>IFERROR(VLOOKUP(AA167,DAY!$A$2:$E$2452,5,0),0)</f>
        <v/>
      </c>
      <c r="AB61" s="36" t="str">
        <f>IFERROR(VLOOKUP(AB167,DAY!$A$2:$E$2452,5,0),0)</f>
        <v/>
      </c>
      <c r="AC61" s="36" t="str">
        <f>IFERROR(VLOOKUP(AC167,DAY!$A$2:$E$2452,5,0),0)</f>
        <v/>
      </c>
      <c r="AD61" s="36" t="str">
        <f>IFERROR(VLOOKUP(AD167,DAY!$A$2:$E$2452,5,0),0)</f>
        <v/>
      </c>
      <c r="AE61" s="392"/>
      <c r="AF61" s="394"/>
      <c r="AG61" s="261"/>
      <c r="AH61" s="392"/>
      <c r="AI61" s="394"/>
      <c r="AJ61" s="261"/>
      <c r="AM61" s="150"/>
      <c r="AN61" s="150"/>
      <c r="AQ61" s="141">
        <f>IFERROR(VLOOKUP(AQ168,DAY!$A$2:$E$196,4,0),0)</f>
        <v>0</v>
      </c>
    </row>
    <row r="62" spans="1:43" ht="27.75" customHeight="1" x14ac:dyDescent="0.45">
      <c r="A62" s="389"/>
      <c r="B62" s="143" t="s">
        <v>4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211">
        <f>IF(COUNT(C62:AD62)=0,+(COUNTIF(C62:AD62,"作業"))+(COUNTIF(C62:AD62,"休日")),"")</f>
        <v>0</v>
      </c>
      <c r="AF62" s="213">
        <f>IF(+COUNT(C62:AD62)=0,(COUNTIF(C62:AD62,"休日")),"")</f>
        <v>0</v>
      </c>
      <c r="AG62" s="359"/>
      <c r="AH62" s="211">
        <f>IF(COUNT(C63:AD63)=0,+(COUNTIF(C63:AD63,"作業"))+(COUNTIF(C63:AD63,"休日")),"")</f>
        <v>0</v>
      </c>
      <c r="AI62" s="213">
        <f>IF(COUNT(C63:AD63)=0,(COUNTIF(C63:AD63,"休日")),"")</f>
        <v>0</v>
      </c>
      <c r="AJ62" s="355"/>
      <c r="AL62" s="144"/>
      <c r="AM62" s="137" t="str">
        <f>IF(ISTEXT(C62),"集計期間","集計期間外")</f>
        <v>集計期間外</v>
      </c>
      <c r="AN62" s="137"/>
      <c r="AQ62" s="142">
        <f>IFERROR(VLOOKUP(AQ168,DAY!$A$2:$E$196,5,0),0)</f>
        <v>0</v>
      </c>
    </row>
    <row r="63" spans="1:43" ht="27.75" customHeight="1" thickBot="1" x14ac:dyDescent="0.5">
      <c r="A63" s="390"/>
      <c r="B63" s="145" t="s">
        <v>5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357">
        <f>IFERROR(AM63,0)</f>
        <v>0</v>
      </c>
      <c r="AF63" s="358"/>
      <c r="AG63" s="360"/>
      <c r="AH63" s="357">
        <f>IFERROR(AN63,0)</f>
        <v>0</v>
      </c>
      <c r="AI63" s="358"/>
      <c r="AJ63" s="356"/>
      <c r="AM63" s="146" t="e">
        <f>ROUND(AF62/AE62,3)</f>
        <v>#DIV/0!</v>
      </c>
      <c r="AN63" s="147" t="e">
        <f>ROUND(AI62/AH62,3)</f>
        <v>#DIV/0!</v>
      </c>
      <c r="AQ63" s="148">
        <f>IFERROR(VLOOKUP(AQ168,DAY!$A$2:$E$196,6,0),0)</f>
        <v>0</v>
      </c>
    </row>
    <row r="64" spans="1:43" ht="27.75" customHeight="1" thickBot="1" x14ac:dyDescent="0.5">
      <c r="A64" s="388" t="s">
        <v>70</v>
      </c>
      <c r="B64" s="135" t="s">
        <v>0</v>
      </c>
      <c r="C64" s="44">
        <f>IFERROR(VLOOKUP(C168,DAY!$A$2:$E$2452,2,0),0)</f>
        <v>5</v>
      </c>
      <c r="D64" s="44">
        <f>IFERROR(VLOOKUP(D168,DAY!$A$2:$E$2452,2,0),0)</f>
        <v>5</v>
      </c>
      <c r="E64" s="44">
        <f>IFERROR(VLOOKUP(E168,DAY!$A$2:$E$2452,2,0),0)</f>
        <v>5</v>
      </c>
      <c r="F64" s="44">
        <f>IFERROR(VLOOKUP(F168,DAY!$A$2:$E$2452,2,0),0)</f>
        <v>5</v>
      </c>
      <c r="G64" s="44">
        <f>IFERROR(VLOOKUP(G168,DAY!$A$2:$E$2452,2,0),0)</f>
        <v>5</v>
      </c>
      <c r="H64" s="44">
        <f>IFERROR(VLOOKUP(H168,DAY!$A$2:$E$2452,2,0),0)</f>
        <v>5</v>
      </c>
      <c r="I64" s="44">
        <f>IFERROR(VLOOKUP(I168,DAY!$A$2:$E$2452,2,0),0)</f>
        <v>5</v>
      </c>
      <c r="J64" s="44">
        <f>IFERROR(VLOOKUP(J168,DAY!$A$2:$E$2452,2,0),0)</f>
        <v>5</v>
      </c>
      <c r="K64" s="44">
        <f>IFERROR(VLOOKUP(K168,DAY!$A$2:$E$2452,2,0),0)</f>
        <v>5</v>
      </c>
      <c r="L64" s="44">
        <f>IFERROR(VLOOKUP(L168,DAY!$A$2:$E$2452,2,0),0)</f>
        <v>5</v>
      </c>
      <c r="M64" s="44">
        <f>IFERROR(VLOOKUP(M168,DAY!$A$2:$E$2452,2,0),0)</f>
        <v>5</v>
      </c>
      <c r="N64" s="44">
        <f>IFERROR(VLOOKUP(N168,DAY!$A$2:$E$2452,2,0),0)</f>
        <v>5</v>
      </c>
      <c r="O64" s="44">
        <f>IFERROR(VLOOKUP(O168,DAY!$A$2:$E$2452,2,0),0)</f>
        <v>5</v>
      </c>
      <c r="P64" s="44">
        <f>IFERROR(VLOOKUP(P168,DAY!$A$2:$E$2452,2,0),0)</f>
        <v>5</v>
      </c>
      <c r="Q64" s="44">
        <f>IFERROR(VLOOKUP(Q168,DAY!$A$2:$E$2452,2,0),0)</f>
        <v>5</v>
      </c>
      <c r="R64" s="44">
        <f>IFERROR(VLOOKUP(R168,DAY!$A$2:$E$2452,2,0),0)</f>
        <v>5</v>
      </c>
      <c r="S64" s="44">
        <f>IFERROR(VLOOKUP(S168,DAY!$A$2:$E$2452,2,0),0)</f>
        <v>5</v>
      </c>
      <c r="T64" s="44">
        <f>IFERROR(VLOOKUP(T168,DAY!$A$2:$E$2452,2,0),0)</f>
        <v>5</v>
      </c>
      <c r="U64" s="44">
        <f>IFERROR(VLOOKUP(U168,DAY!$A$2:$E$2452,2,0),0)</f>
        <v>5</v>
      </c>
      <c r="V64" s="44">
        <f>IFERROR(VLOOKUP(V168,DAY!$A$2:$E$2452,2,0),0)</f>
        <v>6</v>
      </c>
      <c r="W64" s="44">
        <f>IFERROR(VLOOKUP(W168,DAY!$A$2:$E$2452,2,0),0)</f>
        <v>6</v>
      </c>
      <c r="X64" s="44">
        <f>IFERROR(VLOOKUP(X168,DAY!$A$2:$E$2452,2,0),0)</f>
        <v>6</v>
      </c>
      <c r="Y64" s="44">
        <f>IFERROR(VLOOKUP(Y168,DAY!$A$2:$E$2452,2,0),0)</f>
        <v>6</v>
      </c>
      <c r="Z64" s="44">
        <f>IFERROR(VLOOKUP(Z168,DAY!$A$2:$E$2452,2,0),0)</f>
        <v>6</v>
      </c>
      <c r="AA64" s="44">
        <f>IFERROR(VLOOKUP(AA168,DAY!$A$2:$E$2452,2,0),0)</f>
        <v>6</v>
      </c>
      <c r="AB64" s="44">
        <f>IFERROR(VLOOKUP(AB168,DAY!$A$2:$E$2452,2,0),0)</f>
        <v>6</v>
      </c>
      <c r="AC64" s="44">
        <f>IFERROR(VLOOKUP(AC168,DAY!$A$2:$E$2452,2,0),0)</f>
        <v>6</v>
      </c>
      <c r="AD64" s="44">
        <f>IFERROR(VLOOKUP(AD168,DAY!$A$2:$E$2452,2,0),0)</f>
        <v>6</v>
      </c>
      <c r="AE64" s="391" t="s">
        <v>11</v>
      </c>
      <c r="AF64" s="393" t="s">
        <v>12</v>
      </c>
      <c r="AG64" s="214" t="str">
        <f>IF($AE$4="完全週休２日", "週", IF($AE$4="月単位", "月", ""))</f>
        <v/>
      </c>
      <c r="AH64" s="395" t="s">
        <v>11</v>
      </c>
      <c r="AI64" s="396" t="s">
        <v>13</v>
      </c>
      <c r="AJ64" s="226" t="str">
        <f>IF($AE$4="完全週休２日", "週", IF($AE$4="月単位", "月", ""))</f>
        <v/>
      </c>
      <c r="AK64" s="144"/>
      <c r="AM64" s="137"/>
      <c r="AN64" s="137"/>
      <c r="AQ64" s="149">
        <f>IFERROR(VLOOKUP(AQ168,DAY!$A$2:$E$196,7,0),0)</f>
        <v>0</v>
      </c>
    </row>
    <row r="65" spans="1:43" ht="27.75" customHeight="1" x14ac:dyDescent="0.45">
      <c r="A65" s="389"/>
      <c r="B65" s="136" t="s">
        <v>1</v>
      </c>
      <c r="C65" s="32">
        <f>IFERROR(VLOOKUP(C168,DAY!$A$2:$E$2452,3,0),0)</f>
        <v>13</v>
      </c>
      <c r="D65" s="32">
        <f>IFERROR(VLOOKUP(D168,DAY!$A$2:$E$2452,3,0),0)</f>
        <v>14</v>
      </c>
      <c r="E65" s="32">
        <f>IFERROR(VLOOKUP(E168,DAY!$A$2:$E$2452,3,0),0)</f>
        <v>15</v>
      </c>
      <c r="F65" s="32">
        <f>IFERROR(VLOOKUP(F168,DAY!$A$2:$E$2452,3,0),0)</f>
        <v>16</v>
      </c>
      <c r="G65" s="32">
        <f>IFERROR(VLOOKUP(G168,DAY!$A$2:$E$2452,3,0),0)</f>
        <v>17</v>
      </c>
      <c r="H65" s="32">
        <f>IFERROR(VLOOKUP(H168,DAY!$A$2:$E$2452,3,0),0)</f>
        <v>18</v>
      </c>
      <c r="I65" s="32">
        <f>IFERROR(VLOOKUP(I168,DAY!$A$2:$E$2452,3,0),0)</f>
        <v>19</v>
      </c>
      <c r="J65" s="32">
        <f>IFERROR(VLOOKUP(J168,DAY!$A$2:$E$2452,3,0),0)</f>
        <v>20</v>
      </c>
      <c r="K65" s="32">
        <f>IFERROR(VLOOKUP(K168,DAY!$A$2:$E$2452,3,0),0)</f>
        <v>21</v>
      </c>
      <c r="L65" s="32">
        <f>IFERROR(VLOOKUP(L168,DAY!$A$2:$E$2452,3,0),0)</f>
        <v>22</v>
      </c>
      <c r="M65" s="32">
        <f>IFERROR(VLOOKUP(M168,DAY!$A$2:$E$2452,3,0),0)</f>
        <v>23</v>
      </c>
      <c r="N65" s="32">
        <f>IFERROR(VLOOKUP(N168,DAY!$A$2:$E$2452,3,0),0)</f>
        <v>24</v>
      </c>
      <c r="O65" s="32">
        <f>IFERROR(VLOOKUP(O168,DAY!$A$2:$E$2452,3,0),0)</f>
        <v>25</v>
      </c>
      <c r="P65" s="32">
        <f>IFERROR(VLOOKUP(P168,DAY!$A$2:$E$2452,3,0),0)</f>
        <v>26</v>
      </c>
      <c r="Q65" s="32">
        <f>IFERROR(VLOOKUP(Q168,DAY!$A$2:$E$2452,3,0),0)</f>
        <v>27</v>
      </c>
      <c r="R65" s="32">
        <f>IFERROR(VLOOKUP(R168,DAY!$A$2:$E$2452,3,0),0)</f>
        <v>28</v>
      </c>
      <c r="S65" s="32">
        <f>IFERROR(VLOOKUP(S168,DAY!$A$2:$E$2452,3,0),0)</f>
        <v>29</v>
      </c>
      <c r="T65" s="32">
        <f>IFERROR(VLOOKUP(T168,DAY!$A$2:$E$2452,3,0),0)</f>
        <v>30</v>
      </c>
      <c r="U65" s="32">
        <f>IFERROR(VLOOKUP(U168,DAY!$A$2:$E$2452,3,0),0)</f>
        <v>31</v>
      </c>
      <c r="V65" s="32">
        <f>IFERROR(VLOOKUP(V168,DAY!$A$2:$E$2452,3,0),0)</f>
        <v>1</v>
      </c>
      <c r="W65" s="32">
        <f>IFERROR(VLOOKUP(W168,DAY!$A$2:$E$2452,3,0),0)</f>
        <v>2</v>
      </c>
      <c r="X65" s="32">
        <f>IFERROR(VLOOKUP(X168,DAY!$A$2:$E$2452,3,0),0)</f>
        <v>3</v>
      </c>
      <c r="Y65" s="32">
        <f>IFERROR(VLOOKUP(Y168,DAY!$A$2:$E$2452,3,0),0)</f>
        <v>4</v>
      </c>
      <c r="Z65" s="32">
        <f>IFERROR(VLOOKUP(Z168,DAY!$A$2:$E$2452,3,0),0)</f>
        <v>5</v>
      </c>
      <c r="AA65" s="32">
        <f>IFERROR(VLOOKUP(AA168,DAY!$A$2:$E$2452,3,0),0)</f>
        <v>6</v>
      </c>
      <c r="AB65" s="32">
        <f>IFERROR(VLOOKUP(AB168,DAY!$A$2:$E$2452,3,0),0)</f>
        <v>7</v>
      </c>
      <c r="AC65" s="32">
        <f>IFERROR(VLOOKUP(AC168,DAY!$A$2:$E$2452,3,0),0)</f>
        <v>8</v>
      </c>
      <c r="AD65" s="32">
        <f>IFERROR(VLOOKUP(AD168,DAY!$A$2:$E$2452,3,0),0)</f>
        <v>9</v>
      </c>
      <c r="AE65" s="392"/>
      <c r="AF65" s="394"/>
      <c r="AG65" s="260" t="s">
        <v>144</v>
      </c>
      <c r="AH65" s="392"/>
      <c r="AI65" s="394"/>
      <c r="AJ65" s="260" t="s">
        <v>144</v>
      </c>
      <c r="AM65" s="137"/>
      <c r="AN65" s="137"/>
      <c r="AQ65" s="139">
        <f>IFERROR(VLOOKUP(AQ169,DAY!$A$2:$E$196,2,0),0)</f>
        <v>0</v>
      </c>
    </row>
    <row r="66" spans="1:43" ht="27.75" customHeight="1" x14ac:dyDescent="0.45">
      <c r="A66" s="389"/>
      <c r="B66" s="139" t="s">
        <v>2</v>
      </c>
      <c r="C66" s="35" t="str">
        <f>IFERROR(VLOOKUP(C168,DAY!$A$2:$E$2452,4,0),0)</f>
        <v>水</v>
      </c>
      <c r="D66" s="35" t="str">
        <f>IFERROR(VLOOKUP(D168,DAY!$A$2:$E$2452,4,0),0)</f>
        <v>木</v>
      </c>
      <c r="E66" s="35" t="str">
        <f>IFERROR(VLOOKUP(E168,DAY!$A$2:$E$2452,4,0),0)</f>
        <v>金</v>
      </c>
      <c r="F66" s="35" t="str">
        <f>IFERROR(VLOOKUP(F168,DAY!$A$2:$E$2452,4,0),0)</f>
        <v>土</v>
      </c>
      <c r="G66" s="35" t="str">
        <f>IFERROR(VLOOKUP(G168,DAY!$A$2:$E$2452,4,0),0)</f>
        <v>日</v>
      </c>
      <c r="H66" s="35" t="str">
        <f>IFERROR(VLOOKUP(H168,DAY!$A$2:$E$2452,4,0),0)</f>
        <v>月</v>
      </c>
      <c r="I66" s="35" t="str">
        <f>IFERROR(VLOOKUP(I168,DAY!$A$2:$E$2452,4,0),0)</f>
        <v>火</v>
      </c>
      <c r="J66" s="35" t="str">
        <f>IFERROR(VLOOKUP(J168,DAY!$A$2:$E$2452,4,0),0)</f>
        <v>水</v>
      </c>
      <c r="K66" s="35" t="str">
        <f>IFERROR(VLOOKUP(K168,DAY!$A$2:$E$2452,4,0),0)</f>
        <v>木</v>
      </c>
      <c r="L66" s="35" t="str">
        <f>IFERROR(VLOOKUP(L168,DAY!$A$2:$E$2452,4,0),0)</f>
        <v>金</v>
      </c>
      <c r="M66" s="35" t="str">
        <f>IFERROR(VLOOKUP(M168,DAY!$A$2:$E$2452,4,0),0)</f>
        <v>土</v>
      </c>
      <c r="N66" s="35" t="str">
        <f>IFERROR(VLOOKUP(N168,DAY!$A$2:$E$2452,4,0),0)</f>
        <v>日</v>
      </c>
      <c r="O66" s="35" t="str">
        <f>IFERROR(VLOOKUP(O168,DAY!$A$2:$E$2452,4,0),0)</f>
        <v>月</v>
      </c>
      <c r="P66" s="35" t="str">
        <f>IFERROR(VLOOKUP(P168,DAY!$A$2:$E$2452,4,0),0)</f>
        <v>火</v>
      </c>
      <c r="Q66" s="35" t="str">
        <f>IFERROR(VLOOKUP(Q168,DAY!$A$2:$E$2452,4,0),0)</f>
        <v>水</v>
      </c>
      <c r="R66" s="35" t="str">
        <f>IFERROR(VLOOKUP(R168,DAY!$A$2:$E$2452,4,0),0)</f>
        <v>木</v>
      </c>
      <c r="S66" s="35" t="str">
        <f>IFERROR(VLOOKUP(S168,DAY!$A$2:$E$2452,4,0),0)</f>
        <v>金</v>
      </c>
      <c r="T66" s="35" t="str">
        <f>IFERROR(VLOOKUP(T168,DAY!$A$2:$E$2452,4,0),0)</f>
        <v>土</v>
      </c>
      <c r="U66" s="35" t="str">
        <f>IFERROR(VLOOKUP(U168,DAY!$A$2:$E$2452,4,0),0)</f>
        <v>日</v>
      </c>
      <c r="V66" s="35" t="str">
        <f>IFERROR(VLOOKUP(V168,DAY!$A$2:$E$2452,4,0),0)</f>
        <v>月</v>
      </c>
      <c r="W66" s="35" t="str">
        <f>IFERROR(VLOOKUP(W168,DAY!$A$2:$E$2452,4,0),0)</f>
        <v>火</v>
      </c>
      <c r="X66" s="35" t="str">
        <f>IFERROR(VLOOKUP(X168,DAY!$A$2:$E$2452,4,0),0)</f>
        <v>水</v>
      </c>
      <c r="Y66" s="35" t="str">
        <f>IFERROR(VLOOKUP(Y168,DAY!$A$2:$E$2452,4,0),0)</f>
        <v>木</v>
      </c>
      <c r="Z66" s="35" t="str">
        <f>IFERROR(VLOOKUP(Z168,DAY!$A$2:$E$2452,4,0),0)</f>
        <v>金</v>
      </c>
      <c r="AA66" s="35" t="str">
        <f>IFERROR(VLOOKUP(AA168,DAY!$A$2:$E$2452,4,0),0)</f>
        <v>土</v>
      </c>
      <c r="AB66" s="35" t="str">
        <f>IFERROR(VLOOKUP(AB168,DAY!$A$2:$E$2452,4,0),0)</f>
        <v>日</v>
      </c>
      <c r="AC66" s="35" t="str">
        <f>IFERROR(VLOOKUP(AC168,DAY!$A$2:$E$2452,4,0),0)</f>
        <v>月</v>
      </c>
      <c r="AD66" s="35" t="str">
        <f>IFERROR(VLOOKUP(AD168,DAY!$A$2:$E$2452,4,0),0)</f>
        <v>火</v>
      </c>
      <c r="AE66" s="392"/>
      <c r="AF66" s="394"/>
      <c r="AG66" s="260"/>
      <c r="AH66" s="392"/>
      <c r="AI66" s="394"/>
      <c r="AJ66" s="260"/>
      <c r="AM66" s="137"/>
      <c r="AN66" s="137"/>
      <c r="AQ66" s="141">
        <f>IFERROR(VLOOKUP(AQ169,DAY!$A$2:$E$196,3,0),0)</f>
        <v>0</v>
      </c>
    </row>
    <row r="67" spans="1:43" ht="89.25" customHeight="1" x14ac:dyDescent="0.45">
      <c r="A67" s="389"/>
      <c r="B67" s="142" t="s">
        <v>3</v>
      </c>
      <c r="C67" s="36" t="str">
        <f>IFERROR(VLOOKUP(C168,DAY!$A$2:$E$2452,5,0),0)</f>
        <v/>
      </c>
      <c r="D67" s="36" t="str">
        <f>IFERROR(VLOOKUP(D168,DAY!$A$2:$E$2452,5,0),0)</f>
        <v/>
      </c>
      <c r="E67" s="36" t="str">
        <f>IFERROR(VLOOKUP(E168,DAY!$A$2:$E$2452,5,0),0)</f>
        <v/>
      </c>
      <c r="F67" s="36" t="str">
        <f>IFERROR(VLOOKUP(F168,DAY!$A$2:$E$2452,5,0),0)</f>
        <v/>
      </c>
      <c r="G67" s="36" t="str">
        <f>IFERROR(VLOOKUP(G168,DAY!$A$2:$E$2452,5,0),0)</f>
        <v/>
      </c>
      <c r="H67" s="36" t="str">
        <f>IFERROR(VLOOKUP(H168,DAY!$A$2:$E$2452,5,0),0)</f>
        <v/>
      </c>
      <c r="I67" s="36" t="str">
        <f>IFERROR(VLOOKUP(I168,DAY!$A$2:$E$2452,5,0),0)</f>
        <v/>
      </c>
      <c r="J67" s="36" t="str">
        <f>IFERROR(VLOOKUP(J168,DAY!$A$2:$E$2452,5,0),0)</f>
        <v/>
      </c>
      <c r="K67" s="36" t="str">
        <f>IFERROR(VLOOKUP(K168,DAY!$A$2:$E$2452,5,0),0)</f>
        <v/>
      </c>
      <c r="L67" s="36" t="str">
        <f>IFERROR(VLOOKUP(L168,DAY!$A$2:$E$2452,5,0),0)</f>
        <v/>
      </c>
      <c r="M67" s="36" t="str">
        <f>IFERROR(VLOOKUP(M168,DAY!$A$2:$E$2452,5,0),0)</f>
        <v/>
      </c>
      <c r="N67" s="36" t="str">
        <f>IFERROR(VLOOKUP(N168,DAY!$A$2:$E$2452,5,0),0)</f>
        <v/>
      </c>
      <c r="O67" s="36" t="str">
        <f>IFERROR(VLOOKUP(O168,DAY!$A$2:$E$2452,5,0),0)</f>
        <v/>
      </c>
      <c r="P67" s="36" t="str">
        <f>IFERROR(VLOOKUP(P168,DAY!$A$2:$E$2452,5,0),0)</f>
        <v/>
      </c>
      <c r="Q67" s="36" t="str">
        <f>IFERROR(VLOOKUP(Q168,DAY!$A$2:$E$2452,5,0),0)</f>
        <v/>
      </c>
      <c r="R67" s="36" t="str">
        <f>IFERROR(VLOOKUP(R168,DAY!$A$2:$E$2452,5,0),0)</f>
        <v/>
      </c>
      <c r="S67" s="36" t="str">
        <f>IFERROR(VLOOKUP(S168,DAY!$A$2:$E$2452,5,0),0)</f>
        <v/>
      </c>
      <c r="T67" s="36" t="str">
        <f>IFERROR(VLOOKUP(T168,DAY!$A$2:$E$2452,5,0),0)</f>
        <v/>
      </c>
      <c r="U67" s="36" t="str">
        <f>IFERROR(VLOOKUP(U168,DAY!$A$2:$E$2452,5,0),0)</f>
        <v/>
      </c>
      <c r="V67" s="36" t="str">
        <f>IFERROR(VLOOKUP(V168,DAY!$A$2:$E$2452,5,0),0)</f>
        <v/>
      </c>
      <c r="W67" s="36" t="str">
        <f>IFERROR(VLOOKUP(W168,DAY!$A$2:$E$2452,5,0),0)</f>
        <v/>
      </c>
      <c r="X67" s="36" t="str">
        <f>IFERROR(VLOOKUP(X168,DAY!$A$2:$E$2452,5,0),0)</f>
        <v/>
      </c>
      <c r="Y67" s="36" t="str">
        <f>IFERROR(VLOOKUP(Y168,DAY!$A$2:$E$2452,5,0),0)</f>
        <v/>
      </c>
      <c r="Z67" s="36" t="str">
        <f>IFERROR(VLOOKUP(Z168,DAY!$A$2:$E$2452,5,0),0)</f>
        <v/>
      </c>
      <c r="AA67" s="36" t="str">
        <f>IFERROR(VLOOKUP(AA168,DAY!$A$2:$E$2452,5,0),0)</f>
        <v/>
      </c>
      <c r="AB67" s="36" t="str">
        <f>IFERROR(VLOOKUP(AB168,DAY!$A$2:$E$2452,5,0),0)</f>
        <v/>
      </c>
      <c r="AC67" s="36" t="str">
        <f>IFERROR(VLOOKUP(AC168,DAY!$A$2:$E$2452,5,0),0)</f>
        <v/>
      </c>
      <c r="AD67" s="36" t="str">
        <f>IFERROR(VLOOKUP(AD168,DAY!$A$2:$E$2452,5,0),0)</f>
        <v/>
      </c>
      <c r="AE67" s="392"/>
      <c r="AF67" s="394"/>
      <c r="AG67" s="261"/>
      <c r="AH67" s="392"/>
      <c r="AI67" s="394"/>
      <c r="AJ67" s="261"/>
      <c r="AM67" s="150"/>
      <c r="AN67" s="150"/>
      <c r="AQ67" s="141">
        <f>IFERROR(VLOOKUP(AQ169,DAY!$A$2:$E$196,4,0),0)</f>
        <v>0</v>
      </c>
    </row>
    <row r="68" spans="1:43" ht="27.75" customHeight="1" x14ac:dyDescent="0.45">
      <c r="A68" s="389"/>
      <c r="B68" s="143" t="s">
        <v>4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211">
        <f>IF(COUNT(C68:AD68)=0,+(COUNTIF(C68:AD68,"作業"))+(COUNTIF(C68:AD68,"休日")),"")</f>
        <v>0</v>
      </c>
      <c r="AF68" s="213">
        <f>IF(+COUNT(C68:AD68)=0,(COUNTIF(C68:AD68,"休日")),"")</f>
        <v>0</v>
      </c>
      <c r="AG68" s="359"/>
      <c r="AH68" s="211">
        <f>IF(COUNT(C69:AD69)=0,+(COUNTIF(C69:AD69,"作業"))+(COUNTIF(C69:AD69,"休日")),"")</f>
        <v>0</v>
      </c>
      <c r="AI68" s="213">
        <f>IF(COUNT(C69:AD69)=0,(COUNTIF(C69:AD69,"休日")),"")</f>
        <v>0</v>
      </c>
      <c r="AJ68" s="355"/>
      <c r="AL68" s="150"/>
      <c r="AM68" s="137" t="str">
        <f>IF(ISTEXT(C68),"集計期間","集計期間外")</f>
        <v>集計期間外</v>
      </c>
      <c r="AN68" s="137"/>
      <c r="AQ68" s="142">
        <f>IFERROR(VLOOKUP(AQ169,DAY!$A$2:$E$196,5,0),0)</f>
        <v>0</v>
      </c>
    </row>
    <row r="69" spans="1:43" ht="27.75" customHeight="1" thickBot="1" x14ac:dyDescent="0.5">
      <c r="A69" s="390"/>
      <c r="B69" s="145" t="s">
        <v>5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357">
        <f>IFERROR(AM69,0)</f>
        <v>0</v>
      </c>
      <c r="AF69" s="358"/>
      <c r="AG69" s="360"/>
      <c r="AH69" s="357">
        <f>IFERROR(AN69,0)</f>
        <v>0</v>
      </c>
      <c r="AI69" s="358"/>
      <c r="AJ69" s="356"/>
      <c r="AM69" s="146" t="e">
        <f>ROUND(AF68/AE68,3)</f>
        <v>#DIV/0!</v>
      </c>
      <c r="AN69" s="147" t="e">
        <f>ROUND(AI68/AH68,3)</f>
        <v>#DIV/0!</v>
      </c>
      <c r="AQ69" s="148">
        <f>IFERROR(VLOOKUP(AQ169,DAY!$A$2:$E$196,6,0),0)</f>
        <v>0</v>
      </c>
    </row>
    <row r="70" spans="1:43" ht="27.75" customHeight="1" thickBot="1" x14ac:dyDescent="0.5">
      <c r="A70" s="388" t="s">
        <v>71</v>
      </c>
      <c r="B70" s="135" t="s">
        <v>0</v>
      </c>
      <c r="C70" s="29">
        <f>IFERROR(VLOOKUP(C169,DAY!$A$2:$E$2452,2,0),0)</f>
        <v>6</v>
      </c>
      <c r="D70" s="29">
        <f>IFERROR(VLOOKUP(D169,DAY!$A$2:$E$2452,2,0),0)</f>
        <v>6</v>
      </c>
      <c r="E70" s="29">
        <f>IFERROR(VLOOKUP(E169,DAY!$A$2:$E$2452,2,0),0)</f>
        <v>6</v>
      </c>
      <c r="F70" s="29">
        <f>IFERROR(VLOOKUP(F169,DAY!$A$2:$E$2452,2,0),0)</f>
        <v>6</v>
      </c>
      <c r="G70" s="29">
        <f>IFERROR(VLOOKUP(G169,DAY!$A$2:$E$2452,2,0),0)</f>
        <v>6</v>
      </c>
      <c r="H70" s="29">
        <f>IFERROR(VLOOKUP(H169,DAY!$A$2:$E$2452,2,0),0)</f>
        <v>6</v>
      </c>
      <c r="I70" s="29">
        <f>IFERROR(VLOOKUP(I169,DAY!$A$2:$E$2452,2,0),0)</f>
        <v>6</v>
      </c>
      <c r="J70" s="29">
        <f>IFERROR(VLOOKUP(J169,DAY!$A$2:$E$2452,2,0),0)</f>
        <v>6</v>
      </c>
      <c r="K70" s="29">
        <f>IFERROR(VLOOKUP(K169,DAY!$A$2:$E$2452,2,0),0)</f>
        <v>6</v>
      </c>
      <c r="L70" s="29">
        <f>IFERROR(VLOOKUP(L169,DAY!$A$2:$E$2452,2,0),0)</f>
        <v>6</v>
      </c>
      <c r="M70" s="29">
        <f>IFERROR(VLOOKUP(M169,DAY!$A$2:$E$2452,2,0),0)</f>
        <v>6</v>
      </c>
      <c r="N70" s="29">
        <f>IFERROR(VLOOKUP(N169,DAY!$A$2:$E$2452,2,0),0)</f>
        <v>6</v>
      </c>
      <c r="O70" s="29">
        <f>IFERROR(VLOOKUP(O169,DAY!$A$2:$E$2452,2,0),0)</f>
        <v>6</v>
      </c>
      <c r="P70" s="29">
        <f>IFERROR(VLOOKUP(P169,DAY!$A$2:$E$2452,2,0),0)</f>
        <v>6</v>
      </c>
      <c r="Q70" s="29">
        <f>IFERROR(VLOOKUP(Q169,DAY!$A$2:$E$2452,2,0),0)</f>
        <v>6</v>
      </c>
      <c r="R70" s="29">
        <f>IFERROR(VLOOKUP(R169,DAY!$A$2:$E$2452,2,0),0)</f>
        <v>6</v>
      </c>
      <c r="S70" s="29">
        <f>IFERROR(VLOOKUP(S169,DAY!$A$2:$E$2452,2,0),0)</f>
        <v>6</v>
      </c>
      <c r="T70" s="29">
        <f>IFERROR(VLOOKUP(T169,DAY!$A$2:$E$2452,2,0),0)</f>
        <v>6</v>
      </c>
      <c r="U70" s="29">
        <f>IFERROR(VLOOKUP(U169,DAY!$A$2:$E$2452,2,0),0)</f>
        <v>6</v>
      </c>
      <c r="V70" s="29">
        <f>IFERROR(VLOOKUP(V169,DAY!$A$2:$E$2452,2,0),0)</f>
        <v>6</v>
      </c>
      <c r="W70" s="29">
        <f>IFERROR(VLOOKUP(W169,DAY!$A$2:$E$2452,2,0),0)</f>
        <v>6</v>
      </c>
      <c r="X70" s="29">
        <f>IFERROR(VLOOKUP(X169,DAY!$A$2:$E$2452,2,0),0)</f>
        <v>7</v>
      </c>
      <c r="Y70" s="29">
        <f>IFERROR(VLOOKUP(Y169,DAY!$A$2:$E$2452,2,0),0)</f>
        <v>7</v>
      </c>
      <c r="Z70" s="29">
        <f>IFERROR(VLOOKUP(Z169,DAY!$A$2:$E$2452,2,0),0)</f>
        <v>7</v>
      </c>
      <c r="AA70" s="29">
        <f>IFERROR(VLOOKUP(AA169,DAY!$A$2:$E$2452,2,0),0)</f>
        <v>7</v>
      </c>
      <c r="AB70" s="29">
        <f>IFERROR(VLOOKUP(AB169,DAY!$A$2:$E$2452,2,0),0)</f>
        <v>7</v>
      </c>
      <c r="AC70" s="29">
        <f>IFERROR(VLOOKUP(AC169,DAY!$A$2:$E$2452,2,0),0)</f>
        <v>7</v>
      </c>
      <c r="AD70" s="29">
        <f>IFERROR(VLOOKUP(AD169,DAY!$A$2:$E$2452,2,0),0)</f>
        <v>7</v>
      </c>
      <c r="AE70" s="391" t="s">
        <v>11</v>
      </c>
      <c r="AF70" s="393" t="s">
        <v>12</v>
      </c>
      <c r="AG70" s="214" t="str">
        <f>IF($AE$4="完全週休２日", "週", IF($AE$4="月単位", "月", ""))</f>
        <v/>
      </c>
      <c r="AH70" s="395" t="s">
        <v>11</v>
      </c>
      <c r="AI70" s="396" t="s">
        <v>13</v>
      </c>
      <c r="AJ70" s="226" t="str">
        <f>IF($AE$4="完全週休２日", "週", IF($AE$4="月単位", "月", ""))</f>
        <v/>
      </c>
      <c r="AK70" s="144"/>
      <c r="AM70" s="137"/>
      <c r="AN70" s="137"/>
      <c r="AQ70" s="152">
        <f>IFERROR(VLOOKUP(AQ169,DAY!$A$2:$E$196,7,0),0)</f>
        <v>0</v>
      </c>
    </row>
    <row r="71" spans="1:43" ht="27.75" customHeight="1" x14ac:dyDescent="0.45">
      <c r="A71" s="389"/>
      <c r="B71" s="136" t="s">
        <v>1</v>
      </c>
      <c r="C71" s="32">
        <f>IFERROR(VLOOKUP(C169,DAY!$A$2:$E$2452,3,0),0)</f>
        <v>10</v>
      </c>
      <c r="D71" s="32">
        <f>IFERROR(VLOOKUP(D169,DAY!$A$2:$E$2452,3,0),0)</f>
        <v>11</v>
      </c>
      <c r="E71" s="32">
        <f>IFERROR(VLOOKUP(E169,DAY!$A$2:$E$2452,3,0),0)</f>
        <v>12</v>
      </c>
      <c r="F71" s="32">
        <f>IFERROR(VLOOKUP(F169,DAY!$A$2:$E$2452,3,0),0)</f>
        <v>13</v>
      </c>
      <c r="G71" s="32">
        <f>IFERROR(VLOOKUP(G169,DAY!$A$2:$E$2452,3,0),0)</f>
        <v>14</v>
      </c>
      <c r="H71" s="32">
        <f>IFERROR(VLOOKUP(H169,DAY!$A$2:$E$2452,3,0),0)</f>
        <v>15</v>
      </c>
      <c r="I71" s="32">
        <f>IFERROR(VLOOKUP(I169,DAY!$A$2:$E$2452,3,0),0)</f>
        <v>16</v>
      </c>
      <c r="J71" s="32">
        <f>IFERROR(VLOOKUP(J169,DAY!$A$2:$E$2452,3,0),0)</f>
        <v>17</v>
      </c>
      <c r="K71" s="32">
        <f>IFERROR(VLOOKUP(K169,DAY!$A$2:$E$2452,3,0),0)</f>
        <v>18</v>
      </c>
      <c r="L71" s="32">
        <f>IFERROR(VLOOKUP(L169,DAY!$A$2:$E$2452,3,0),0)</f>
        <v>19</v>
      </c>
      <c r="M71" s="32">
        <f>IFERROR(VLOOKUP(M169,DAY!$A$2:$E$2452,3,0),0)</f>
        <v>20</v>
      </c>
      <c r="N71" s="32">
        <f>IFERROR(VLOOKUP(N169,DAY!$A$2:$E$2452,3,0),0)</f>
        <v>21</v>
      </c>
      <c r="O71" s="32">
        <f>IFERROR(VLOOKUP(O169,DAY!$A$2:$E$2452,3,0),0)</f>
        <v>22</v>
      </c>
      <c r="P71" s="32">
        <f>IFERROR(VLOOKUP(P169,DAY!$A$2:$E$2452,3,0),0)</f>
        <v>23</v>
      </c>
      <c r="Q71" s="32">
        <f>IFERROR(VLOOKUP(Q169,DAY!$A$2:$E$2452,3,0),0)</f>
        <v>24</v>
      </c>
      <c r="R71" s="32">
        <f>IFERROR(VLOOKUP(R169,DAY!$A$2:$E$2452,3,0),0)</f>
        <v>25</v>
      </c>
      <c r="S71" s="32">
        <f>IFERROR(VLOOKUP(S169,DAY!$A$2:$E$2452,3,0),0)</f>
        <v>26</v>
      </c>
      <c r="T71" s="32">
        <f>IFERROR(VLOOKUP(T169,DAY!$A$2:$E$2452,3,0),0)</f>
        <v>27</v>
      </c>
      <c r="U71" s="32">
        <f>IFERROR(VLOOKUP(U169,DAY!$A$2:$E$2452,3,0),0)</f>
        <v>28</v>
      </c>
      <c r="V71" s="32">
        <f>IFERROR(VLOOKUP(V169,DAY!$A$2:$E$2452,3,0),0)</f>
        <v>29</v>
      </c>
      <c r="W71" s="32">
        <f>IFERROR(VLOOKUP(W169,DAY!$A$2:$E$2452,3,0),0)</f>
        <v>30</v>
      </c>
      <c r="X71" s="32">
        <f>IFERROR(VLOOKUP(X169,DAY!$A$2:$E$2452,3,0),0)</f>
        <v>1</v>
      </c>
      <c r="Y71" s="32">
        <f>IFERROR(VLOOKUP(Y169,DAY!$A$2:$E$2452,3,0),0)</f>
        <v>2</v>
      </c>
      <c r="Z71" s="32">
        <f>IFERROR(VLOOKUP(Z169,DAY!$A$2:$E$2452,3,0),0)</f>
        <v>3</v>
      </c>
      <c r="AA71" s="32">
        <f>IFERROR(VLOOKUP(AA169,DAY!$A$2:$E$2452,3,0),0)</f>
        <v>4</v>
      </c>
      <c r="AB71" s="32">
        <f>IFERROR(VLOOKUP(AB169,DAY!$A$2:$E$2452,3,0),0)</f>
        <v>5</v>
      </c>
      <c r="AC71" s="32">
        <f>IFERROR(VLOOKUP(AC169,DAY!$A$2:$E$2452,3,0),0)</f>
        <v>6</v>
      </c>
      <c r="AD71" s="32">
        <f>IFERROR(VLOOKUP(AD169,DAY!$A$2:$E$2452,3,0),0)</f>
        <v>7</v>
      </c>
      <c r="AE71" s="392"/>
      <c r="AF71" s="394"/>
      <c r="AG71" s="260" t="s">
        <v>144</v>
      </c>
      <c r="AH71" s="392"/>
      <c r="AI71" s="394"/>
      <c r="AJ71" s="260" t="s">
        <v>144</v>
      </c>
      <c r="AM71" s="137"/>
      <c r="AN71" s="137"/>
      <c r="AQ71" s="138">
        <f>IFERROR(VLOOKUP(AQ170,DAY!$A$2:$E$196,2,0),0)</f>
        <v>0</v>
      </c>
    </row>
    <row r="72" spans="1:43" ht="27.75" customHeight="1" x14ac:dyDescent="0.45">
      <c r="A72" s="389"/>
      <c r="B72" s="139" t="s">
        <v>2</v>
      </c>
      <c r="C72" s="35" t="str">
        <f>IFERROR(VLOOKUP(C169,DAY!$A$2:$E$2452,4,0),0)</f>
        <v>水</v>
      </c>
      <c r="D72" s="35" t="str">
        <f>IFERROR(VLOOKUP(D169,DAY!$A$2:$E$2452,4,0),0)</f>
        <v>木</v>
      </c>
      <c r="E72" s="35" t="str">
        <f>IFERROR(VLOOKUP(E169,DAY!$A$2:$E$2452,4,0),0)</f>
        <v>金</v>
      </c>
      <c r="F72" s="35" t="str">
        <f>IFERROR(VLOOKUP(F169,DAY!$A$2:$E$2452,4,0),0)</f>
        <v>土</v>
      </c>
      <c r="G72" s="35" t="str">
        <f>IFERROR(VLOOKUP(G169,DAY!$A$2:$E$2452,4,0),0)</f>
        <v>日</v>
      </c>
      <c r="H72" s="35" t="str">
        <f>IFERROR(VLOOKUP(H169,DAY!$A$2:$E$2452,4,0),0)</f>
        <v>月</v>
      </c>
      <c r="I72" s="35" t="str">
        <f>IFERROR(VLOOKUP(I169,DAY!$A$2:$E$2452,4,0),0)</f>
        <v>火</v>
      </c>
      <c r="J72" s="35" t="str">
        <f>IFERROR(VLOOKUP(J169,DAY!$A$2:$E$2452,4,0),0)</f>
        <v>水</v>
      </c>
      <c r="K72" s="35" t="str">
        <f>IFERROR(VLOOKUP(K169,DAY!$A$2:$E$2452,4,0),0)</f>
        <v>木</v>
      </c>
      <c r="L72" s="35" t="str">
        <f>IFERROR(VLOOKUP(L169,DAY!$A$2:$E$2452,4,0),0)</f>
        <v>金</v>
      </c>
      <c r="M72" s="35" t="str">
        <f>IFERROR(VLOOKUP(M169,DAY!$A$2:$E$2452,4,0),0)</f>
        <v>土</v>
      </c>
      <c r="N72" s="35" t="str">
        <f>IFERROR(VLOOKUP(N169,DAY!$A$2:$E$2452,4,0),0)</f>
        <v>日</v>
      </c>
      <c r="O72" s="35" t="str">
        <f>IFERROR(VLOOKUP(O169,DAY!$A$2:$E$2452,4,0),0)</f>
        <v>月</v>
      </c>
      <c r="P72" s="35" t="str">
        <f>IFERROR(VLOOKUP(P169,DAY!$A$2:$E$2452,4,0),0)</f>
        <v>火</v>
      </c>
      <c r="Q72" s="35" t="str">
        <f>IFERROR(VLOOKUP(Q169,DAY!$A$2:$E$2452,4,0),0)</f>
        <v>水</v>
      </c>
      <c r="R72" s="35" t="str">
        <f>IFERROR(VLOOKUP(R169,DAY!$A$2:$E$2452,4,0),0)</f>
        <v>木</v>
      </c>
      <c r="S72" s="35" t="str">
        <f>IFERROR(VLOOKUP(S169,DAY!$A$2:$E$2452,4,0),0)</f>
        <v>金</v>
      </c>
      <c r="T72" s="35" t="str">
        <f>IFERROR(VLOOKUP(T169,DAY!$A$2:$E$2452,4,0),0)</f>
        <v>土</v>
      </c>
      <c r="U72" s="35" t="str">
        <f>IFERROR(VLOOKUP(U169,DAY!$A$2:$E$2452,4,0),0)</f>
        <v>日</v>
      </c>
      <c r="V72" s="35" t="str">
        <f>IFERROR(VLOOKUP(V169,DAY!$A$2:$E$2452,4,0),0)</f>
        <v>月</v>
      </c>
      <c r="W72" s="35" t="str">
        <f>IFERROR(VLOOKUP(W169,DAY!$A$2:$E$2452,4,0),0)</f>
        <v>火</v>
      </c>
      <c r="X72" s="35" t="str">
        <f>IFERROR(VLOOKUP(X169,DAY!$A$2:$E$2452,4,0),0)</f>
        <v>水</v>
      </c>
      <c r="Y72" s="35" t="str">
        <f>IFERROR(VLOOKUP(Y169,DAY!$A$2:$E$2452,4,0),0)</f>
        <v>木</v>
      </c>
      <c r="Z72" s="35" t="str">
        <f>IFERROR(VLOOKUP(Z169,DAY!$A$2:$E$2452,4,0),0)</f>
        <v>金</v>
      </c>
      <c r="AA72" s="35" t="str">
        <f>IFERROR(VLOOKUP(AA169,DAY!$A$2:$E$2452,4,0),0)</f>
        <v>土</v>
      </c>
      <c r="AB72" s="35" t="str">
        <f>IFERROR(VLOOKUP(AB169,DAY!$A$2:$E$2452,4,0),0)</f>
        <v>日</v>
      </c>
      <c r="AC72" s="35" t="str">
        <f>IFERROR(VLOOKUP(AC169,DAY!$A$2:$E$2452,4,0),0)</f>
        <v>月</v>
      </c>
      <c r="AD72" s="35" t="str">
        <f>IFERROR(VLOOKUP(AD169,DAY!$A$2:$E$2452,4,0),0)</f>
        <v>火</v>
      </c>
      <c r="AE72" s="392"/>
      <c r="AF72" s="394"/>
      <c r="AG72" s="260"/>
      <c r="AH72" s="392"/>
      <c r="AI72" s="394"/>
      <c r="AJ72" s="260"/>
      <c r="AM72" s="137"/>
      <c r="AN72" s="137"/>
      <c r="AQ72" s="141">
        <f>IFERROR(VLOOKUP(AQ170,DAY!$A$2:$E$196,3,0),0)</f>
        <v>0</v>
      </c>
    </row>
    <row r="73" spans="1:43" ht="89.25" customHeight="1" x14ac:dyDescent="0.45">
      <c r="A73" s="389"/>
      <c r="B73" s="142" t="s">
        <v>3</v>
      </c>
      <c r="C73" s="36" t="str">
        <f>IFERROR(VLOOKUP(C169,DAY!$A$2:$E$2452,5,0),0)</f>
        <v/>
      </c>
      <c r="D73" s="36" t="str">
        <f>IFERROR(VLOOKUP(D169,DAY!$A$2:$E$2452,5,0),0)</f>
        <v/>
      </c>
      <c r="E73" s="36" t="str">
        <f>IFERROR(VLOOKUP(E169,DAY!$A$2:$E$2452,5,0),0)</f>
        <v/>
      </c>
      <c r="F73" s="36" t="str">
        <f>IFERROR(VLOOKUP(F169,DAY!$A$2:$E$2452,5,0),0)</f>
        <v/>
      </c>
      <c r="G73" s="36" t="str">
        <f>IFERROR(VLOOKUP(G169,DAY!$A$2:$E$2452,5,0),0)</f>
        <v/>
      </c>
      <c r="H73" s="36" t="str">
        <f>IFERROR(VLOOKUP(H169,DAY!$A$2:$E$2452,5,0),0)</f>
        <v/>
      </c>
      <c r="I73" s="36" t="str">
        <f>IFERROR(VLOOKUP(I169,DAY!$A$2:$E$2452,5,0),0)</f>
        <v/>
      </c>
      <c r="J73" s="36" t="str">
        <f>IFERROR(VLOOKUP(J169,DAY!$A$2:$E$2452,5,0),0)</f>
        <v/>
      </c>
      <c r="K73" s="36" t="str">
        <f>IFERROR(VLOOKUP(K169,DAY!$A$2:$E$2452,5,0),0)</f>
        <v/>
      </c>
      <c r="L73" s="36" t="str">
        <f>IFERROR(VLOOKUP(L169,DAY!$A$2:$E$2452,5,0),0)</f>
        <v/>
      </c>
      <c r="M73" s="36" t="str">
        <f>IFERROR(VLOOKUP(M169,DAY!$A$2:$E$2452,5,0),0)</f>
        <v/>
      </c>
      <c r="N73" s="36" t="str">
        <f>IFERROR(VLOOKUP(N169,DAY!$A$2:$E$2452,5,0),0)</f>
        <v/>
      </c>
      <c r="O73" s="36" t="str">
        <f>IFERROR(VLOOKUP(O169,DAY!$A$2:$E$2452,5,0),0)</f>
        <v/>
      </c>
      <c r="P73" s="36" t="str">
        <f>IFERROR(VLOOKUP(P169,DAY!$A$2:$E$2452,5,0),0)</f>
        <v/>
      </c>
      <c r="Q73" s="36" t="str">
        <f>IFERROR(VLOOKUP(Q169,DAY!$A$2:$E$2452,5,0),0)</f>
        <v/>
      </c>
      <c r="R73" s="36" t="str">
        <f>IFERROR(VLOOKUP(R169,DAY!$A$2:$E$2452,5,0),0)</f>
        <v/>
      </c>
      <c r="S73" s="36" t="str">
        <f>IFERROR(VLOOKUP(S169,DAY!$A$2:$E$2452,5,0),0)</f>
        <v/>
      </c>
      <c r="T73" s="36" t="str">
        <f>IFERROR(VLOOKUP(T169,DAY!$A$2:$E$2452,5,0),0)</f>
        <v/>
      </c>
      <c r="U73" s="36" t="str">
        <f>IFERROR(VLOOKUP(U169,DAY!$A$2:$E$2452,5,0),0)</f>
        <v/>
      </c>
      <c r="V73" s="36" t="str">
        <f>IFERROR(VLOOKUP(V169,DAY!$A$2:$E$2452,5,0),0)</f>
        <v/>
      </c>
      <c r="W73" s="36" t="str">
        <f>IFERROR(VLOOKUP(W169,DAY!$A$2:$E$2452,5,0),0)</f>
        <v/>
      </c>
      <c r="X73" s="36" t="str">
        <f>IFERROR(VLOOKUP(X169,DAY!$A$2:$E$2452,5,0),0)</f>
        <v/>
      </c>
      <c r="Y73" s="36" t="str">
        <f>IFERROR(VLOOKUP(Y169,DAY!$A$2:$E$2452,5,0),0)</f>
        <v/>
      </c>
      <c r="Z73" s="36" t="str">
        <f>IFERROR(VLOOKUP(Z169,DAY!$A$2:$E$2452,5,0),0)</f>
        <v/>
      </c>
      <c r="AA73" s="36" t="str">
        <f>IFERROR(VLOOKUP(AA169,DAY!$A$2:$E$2452,5,0),0)</f>
        <v/>
      </c>
      <c r="AB73" s="36" t="str">
        <f>IFERROR(VLOOKUP(AB169,DAY!$A$2:$E$2452,5,0),0)</f>
        <v/>
      </c>
      <c r="AC73" s="36" t="str">
        <f>IFERROR(VLOOKUP(AC169,DAY!$A$2:$E$2452,5,0),0)</f>
        <v/>
      </c>
      <c r="AD73" s="36" t="str">
        <f>IFERROR(VLOOKUP(AD169,DAY!$A$2:$E$2452,5,0),0)</f>
        <v/>
      </c>
      <c r="AE73" s="392"/>
      <c r="AF73" s="394"/>
      <c r="AG73" s="261"/>
      <c r="AH73" s="392"/>
      <c r="AI73" s="394"/>
      <c r="AJ73" s="261"/>
      <c r="AM73" s="150"/>
      <c r="AN73" s="150"/>
      <c r="AQ73" s="141">
        <f>IFERROR(VLOOKUP(AQ170,DAY!$A$2:$E$196,4,0),0)</f>
        <v>0</v>
      </c>
    </row>
    <row r="74" spans="1:43" ht="27.75" customHeight="1" x14ac:dyDescent="0.45">
      <c r="A74" s="389"/>
      <c r="B74" s="143" t="s">
        <v>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211">
        <f>IF(COUNT(C74:AD74)=0,+(COUNTIF(C74:AD74,"作業"))+(COUNTIF(C74:AD74,"休日")),"")</f>
        <v>0</v>
      </c>
      <c r="AF74" s="213">
        <f>IF(+COUNT(C74:AD74)=0,(COUNTIF(C74:AD74,"休日")),"")</f>
        <v>0</v>
      </c>
      <c r="AG74" s="359"/>
      <c r="AH74" s="211">
        <f>IF(COUNT(C75:AD75)=0,+(COUNTIF(C75:AD75,"作業"))+(COUNTIF(C75:AD75,"休日")),"")</f>
        <v>0</v>
      </c>
      <c r="AI74" s="213">
        <f>IF(COUNT(C75:AD75)=0,(COUNTIF(C75:AD75,"休日")),"")</f>
        <v>0</v>
      </c>
      <c r="AJ74" s="355"/>
      <c r="AL74" s="144"/>
      <c r="AM74" s="137" t="str">
        <f>IF(ISTEXT(C74),"集計期間","集計期間外")</f>
        <v>集計期間外</v>
      </c>
      <c r="AN74" s="137"/>
      <c r="AQ74" s="142">
        <f>IFERROR(VLOOKUP(AQ170,DAY!$A$2:$E$196,5,0),0)</f>
        <v>0</v>
      </c>
    </row>
    <row r="75" spans="1:43" ht="27.75" customHeight="1" thickBot="1" x14ac:dyDescent="0.5">
      <c r="A75" s="390"/>
      <c r="B75" s="145" t="s">
        <v>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357">
        <f>IFERROR(AM75,0)</f>
        <v>0</v>
      </c>
      <c r="AF75" s="358"/>
      <c r="AG75" s="360"/>
      <c r="AH75" s="357">
        <f>IFERROR(AN75,0)</f>
        <v>0</v>
      </c>
      <c r="AI75" s="358"/>
      <c r="AJ75" s="356"/>
      <c r="AM75" s="146" t="e">
        <f>ROUND(AF74/AE74,3)</f>
        <v>#DIV/0!</v>
      </c>
      <c r="AN75" s="147" t="e">
        <f>ROUND(AI74/AH74,3)</f>
        <v>#DIV/0!</v>
      </c>
      <c r="AQ75" s="148">
        <f>IFERROR(VLOOKUP(AQ170,DAY!$A$2:$E$196,6,0),0)</f>
        <v>0</v>
      </c>
    </row>
    <row r="76" spans="1:43" ht="27.75" customHeight="1" thickBot="1" x14ac:dyDescent="0.5">
      <c r="A76" s="388" t="s">
        <v>72</v>
      </c>
      <c r="B76" s="151" t="s">
        <v>0</v>
      </c>
      <c r="C76" s="44">
        <f>IFERROR(VLOOKUP(C170,DAY!$A$2:$E$2452,2,0),0)</f>
        <v>7</v>
      </c>
      <c r="D76" s="44">
        <f>IFERROR(VLOOKUP(D170,DAY!$A$2:$E$2452,2,0),0)</f>
        <v>7</v>
      </c>
      <c r="E76" s="44">
        <f>IFERROR(VLOOKUP(E170,DAY!$A$2:$E$2452,2,0),0)</f>
        <v>7</v>
      </c>
      <c r="F76" s="44">
        <f>IFERROR(VLOOKUP(F170,DAY!$A$2:$E$2452,2,0),0)</f>
        <v>7</v>
      </c>
      <c r="G76" s="44">
        <f>IFERROR(VLOOKUP(G170,DAY!$A$2:$E$2452,2,0),0)</f>
        <v>7</v>
      </c>
      <c r="H76" s="44">
        <f>IFERROR(VLOOKUP(H170,DAY!$A$2:$E$2452,2,0),0)</f>
        <v>7</v>
      </c>
      <c r="I76" s="44">
        <f>IFERROR(VLOOKUP(I170,DAY!$A$2:$E$2452,2,0),0)</f>
        <v>7</v>
      </c>
      <c r="J76" s="44">
        <f>IFERROR(VLOOKUP(J170,DAY!$A$2:$E$2452,2,0),0)</f>
        <v>7</v>
      </c>
      <c r="K76" s="44">
        <f>IFERROR(VLOOKUP(K170,DAY!$A$2:$E$2452,2,0),0)</f>
        <v>7</v>
      </c>
      <c r="L76" s="44">
        <f>IFERROR(VLOOKUP(L170,DAY!$A$2:$E$2452,2,0),0)</f>
        <v>7</v>
      </c>
      <c r="M76" s="44">
        <f>IFERROR(VLOOKUP(M170,DAY!$A$2:$E$2452,2,0),0)</f>
        <v>7</v>
      </c>
      <c r="N76" s="44">
        <f>IFERROR(VLOOKUP(N170,DAY!$A$2:$E$2452,2,0),0)</f>
        <v>7</v>
      </c>
      <c r="O76" s="44">
        <f>IFERROR(VLOOKUP(O170,DAY!$A$2:$E$2452,2,0),0)</f>
        <v>7</v>
      </c>
      <c r="P76" s="44">
        <f>IFERROR(VLOOKUP(P170,DAY!$A$2:$E$2452,2,0),0)</f>
        <v>7</v>
      </c>
      <c r="Q76" s="44">
        <f>IFERROR(VLOOKUP(Q170,DAY!$A$2:$E$2452,2,0),0)</f>
        <v>7</v>
      </c>
      <c r="R76" s="44">
        <f>IFERROR(VLOOKUP(R170,DAY!$A$2:$E$2452,2,0),0)</f>
        <v>7</v>
      </c>
      <c r="S76" s="44">
        <f>IFERROR(VLOOKUP(S170,DAY!$A$2:$E$2452,2,0),0)</f>
        <v>7</v>
      </c>
      <c r="T76" s="44">
        <f>IFERROR(VLOOKUP(T170,DAY!$A$2:$E$2452,2,0),0)</f>
        <v>7</v>
      </c>
      <c r="U76" s="44">
        <f>IFERROR(VLOOKUP(U170,DAY!$A$2:$E$2452,2,0),0)</f>
        <v>7</v>
      </c>
      <c r="V76" s="44">
        <f>IFERROR(VLOOKUP(V170,DAY!$A$2:$E$2452,2,0),0)</f>
        <v>7</v>
      </c>
      <c r="W76" s="44">
        <f>IFERROR(VLOOKUP(W170,DAY!$A$2:$E$2452,2,0),0)</f>
        <v>7</v>
      </c>
      <c r="X76" s="44">
        <f>IFERROR(VLOOKUP(X170,DAY!$A$2:$E$2452,2,0),0)</f>
        <v>7</v>
      </c>
      <c r="Y76" s="44">
        <f>IFERROR(VLOOKUP(Y170,DAY!$A$2:$E$2452,2,0),0)</f>
        <v>7</v>
      </c>
      <c r="Z76" s="44">
        <f>IFERROR(VLOOKUP(Z170,DAY!$A$2:$E$2452,2,0),0)</f>
        <v>7</v>
      </c>
      <c r="AA76" s="44">
        <f>IFERROR(VLOOKUP(AA170,DAY!$A$2:$E$2452,2,0),0)</f>
        <v>8</v>
      </c>
      <c r="AB76" s="44">
        <f>IFERROR(VLOOKUP(AB170,DAY!$A$2:$E$2452,2,0),0)</f>
        <v>8</v>
      </c>
      <c r="AC76" s="44">
        <f>IFERROR(VLOOKUP(AC170,DAY!$A$2:$E$2452,2,0),0)</f>
        <v>8</v>
      </c>
      <c r="AD76" s="44">
        <f>IFERROR(VLOOKUP(AD170,DAY!$A$2:$E$2452,2,0),0)</f>
        <v>8</v>
      </c>
      <c r="AE76" s="391" t="s">
        <v>11</v>
      </c>
      <c r="AF76" s="393" t="s">
        <v>12</v>
      </c>
      <c r="AG76" s="214" t="str">
        <f>IF($AE$4="完全週休２日", "週", IF($AE$4="月単位", "月", ""))</f>
        <v/>
      </c>
      <c r="AH76" s="395" t="s">
        <v>11</v>
      </c>
      <c r="AI76" s="396" t="s">
        <v>13</v>
      </c>
      <c r="AJ76" s="226" t="str">
        <f>IF($AE$4="完全週休２日", "週", IF($AE$4="月単位", "月", ""))</f>
        <v/>
      </c>
      <c r="AK76" s="144"/>
      <c r="AM76" s="137"/>
      <c r="AN76" s="137"/>
      <c r="AQ76" s="149">
        <f>IFERROR(VLOOKUP(AQ170,DAY!$A$2:$E$196,7,0),0)</f>
        <v>0</v>
      </c>
    </row>
    <row r="77" spans="1:43" ht="27.75" customHeight="1" x14ac:dyDescent="0.45">
      <c r="A77" s="389"/>
      <c r="B77" s="136" t="s">
        <v>1</v>
      </c>
      <c r="C77" s="32">
        <f>IFERROR(VLOOKUP(C170,DAY!$A$2:$E$2452,3,0),0)</f>
        <v>8</v>
      </c>
      <c r="D77" s="32">
        <f>IFERROR(VLOOKUP(D170,DAY!$A$2:$E$2452,3,0),0)</f>
        <v>9</v>
      </c>
      <c r="E77" s="32">
        <f>IFERROR(VLOOKUP(E170,DAY!$A$2:$E$2452,3,0),0)</f>
        <v>10</v>
      </c>
      <c r="F77" s="32">
        <f>IFERROR(VLOOKUP(F170,DAY!$A$2:$E$2452,3,0),0)</f>
        <v>11</v>
      </c>
      <c r="G77" s="32">
        <f>IFERROR(VLOOKUP(G170,DAY!$A$2:$E$2452,3,0),0)</f>
        <v>12</v>
      </c>
      <c r="H77" s="32">
        <f>IFERROR(VLOOKUP(H170,DAY!$A$2:$E$2452,3,0),0)</f>
        <v>13</v>
      </c>
      <c r="I77" s="32">
        <f>IFERROR(VLOOKUP(I170,DAY!$A$2:$E$2452,3,0),0)</f>
        <v>14</v>
      </c>
      <c r="J77" s="32">
        <f>IFERROR(VLOOKUP(J170,DAY!$A$2:$E$2452,3,0),0)</f>
        <v>15</v>
      </c>
      <c r="K77" s="32">
        <f>IFERROR(VLOOKUP(K170,DAY!$A$2:$E$2452,3,0),0)</f>
        <v>16</v>
      </c>
      <c r="L77" s="32">
        <f>IFERROR(VLOOKUP(L170,DAY!$A$2:$E$2452,3,0),0)</f>
        <v>17</v>
      </c>
      <c r="M77" s="32">
        <f>IFERROR(VLOOKUP(M170,DAY!$A$2:$E$2452,3,0),0)</f>
        <v>18</v>
      </c>
      <c r="N77" s="32">
        <f>IFERROR(VLOOKUP(N170,DAY!$A$2:$E$2452,3,0),0)</f>
        <v>19</v>
      </c>
      <c r="O77" s="32">
        <f>IFERROR(VLOOKUP(O170,DAY!$A$2:$E$2452,3,0),0)</f>
        <v>20</v>
      </c>
      <c r="P77" s="32">
        <f>IFERROR(VLOOKUP(P170,DAY!$A$2:$E$2452,3,0),0)</f>
        <v>21</v>
      </c>
      <c r="Q77" s="32">
        <f>IFERROR(VLOOKUP(Q170,DAY!$A$2:$E$2452,3,0),0)</f>
        <v>22</v>
      </c>
      <c r="R77" s="32">
        <f>IFERROR(VLOOKUP(R170,DAY!$A$2:$E$2452,3,0),0)</f>
        <v>23</v>
      </c>
      <c r="S77" s="32">
        <f>IFERROR(VLOOKUP(S170,DAY!$A$2:$E$2452,3,0),0)</f>
        <v>24</v>
      </c>
      <c r="T77" s="32">
        <f>IFERROR(VLOOKUP(T170,DAY!$A$2:$E$2452,3,0),0)</f>
        <v>25</v>
      </c>
      <c r="U77" s="32">
        <f>IFERROR(VLOOKUP(U170,DAY!$A$2:$E$2452,3,0),0)</f>
        <v>26</v>
      </c>
      <c r="V77" s="32">
        <f>IFERROR(VLOOKUP(V170,DAY!$A$2:$E$2452,3,0),0)</f>
        <v>27</v>
      </c>
      <c r="W77" s="32">
        <f>IFERROR(VLOOKUP(W170,DAY!$A$2:$E$2452,3,0),0)</f>
        <v>28</v>
      </c>
      <c r="X77" s="32">
        <f>IFERROR(VLOOKUP(X170,DAY!$A$2:$E$2452,3,0),0)</f>
        <v>29</v>
      </c>
      <c r="Y77" s="32">
        <f>IFERROR(VLOOKUP(Y170,DAY!$A$2:$E$2452,3,0),0)</f>
        <v>30</v>
      </c>
      <c r="Z77" s="32">
        <f>IFERROR(VLOOKUP(Z170,DAY!$A$2:$E$2452,3,0),0)</f>
        <v>31</v>
      </c>
      <c r="AA77" s="32">
        <f>IFERROR(VLOOKUP(AA170,DAY!$A$2:$E$2452,3,0),0)</f>
        <v>1</v>
      </c>
      <c r="AB77" s="32">
        <f>IFERROR(VLOOKUP(AB170,DAY!$A$2:$E$2452,3,0),0)</f>
        <v>2</v>
      </c>
      <c r="AC77" s="32">
        <f>IFERROR(VLOOKUP(AC170,DAY!$A$2:$E$2452,3,0),0)</f>
        <v>3</v>
      </c>
      <c r="AD77" s="32">
        <f>IFERROR(VLOOKUP(AD170,DAY!$A$2:$E$2452,3,0),0)</f>
        <v>4</v>
      </c>
      <c r="AE77" s="392"/>
      <c r="AF77" s="394"/>
      <c r="AG77" s="260" t="s">
        <v>144</v>
      </c>
      <c r="AH77" s="392"/>
      <c r="AI77" s="394"/>
      <c r="AJ77" s="260" t="s">
        <v>144</v>
      </c>
      <c r="AM77" s="137"/>
      <c r="AN77" s="137"/>
      <c r="AQ77" s="139">
        <f>IFERROR(VLOOKUP(AQ171,DAY!$A$2:$E$196,2,0),0)</f>
        <v>0</v>
      </c>
    </row>
    <row r="78" spans="1:43" ht="27.75" customHeight="1" x14ac:dyDescent="0.45">
      <c r="A78" s="389"/>
      <c r="B78" s="139" t="s">
        <v>2</v>
      </c>
      <c r="C78" s="35" t="str">
        <f>IFERROR(VLOOKUP(C170,DAY!$A$2:$E$2452,4,0),0)</f>
        <v>水</v>
      </c>
      <c r="D78" s="35" t="str">
        <f>IFERROR(VLOOKUP(D170,DAY!$A$2:$E$2452,4,0),0)</f>
        <v>木</v>
      </c>
      <c r="E78" s="35" t="str">
        <f>IFERROR(VLOOKUP(E170,DAY!$A$2:$E$2452,4,0),0)</f>
        <v>金</v>
      </c>
      <c r="F78" s="35" t="str">
        <f>IFERROR(VLOOKUP(F170,DAY!$A$2:$E$2452,4,0),0)</f>
        <v>土</v>
      </c>
      <c r="G78" s="35" t="str">
        <f>IFERROR(VLOOKUP(G170,DAY!$A$2:$E$2452,4,0),0)</f>
        <v>日</v>
      </c>
      <c r="H78" s="35" t="str">
        <f>IFERROR(VLOOKUP(H170,DAY!$A$2:$E$2452,4,0),0)</f>
        <v>月</v>
      </c>
      <c r="I78" s="35" t="str">
        <f>IFERROR(VLOOKUP(I170,DAY!$A$2:$E$2452,4,0),0)</f>
        <v>火</v>
      </c>
      <c r="J78" s="35" t="str">
        <f>IFERROR(VLOOKUP(J170,DAY!$A$2:$E$2452,4,0),0)</f>
        <v>水</v>
      </c>
      <c r="K78" s="35" t="str">
        <f>IFERROR(VLOOKUP(K170,DAY!$A$2:$E$2452,4,0),0)</f>
        <v>木</v>
      </c>
      <c r="L78" s="35" t="str">
        <f>IFERROR(VLOOKUP(L170,DAY!$A$2:$E$2452,4,0),0)</f>
        <v>金</v>
      </c>
      <c r="M78" s="35" t="str">
        <f>IFERROR(VLOOKUP(M170,DAY!$A$2:$E$2452,4,0),0)</f>
        <v>土</v>
      </c>
      <c r="N78" s="35" t="str">
        <f>IFERROR(VLOOKUP(N170,DAY!$A$2:$E$2452,4,0),0)</f>
        <v>日</v>
      </c>
      <c r="O78" s="35" t="str">
        <f>IFERROR(VLOOKUP(O170,DAY!$A$2:$E$2452,4,0),0)</f>
        <v>月</v>
      </c>
      <c r="P78" s="35" t="str">
        <f>IFERROR(VLOOKUP(P170,DAY!$A$2:$E$2452,4,0),0)</f>
        <v>火</v>
      </c>
      <c r="Q78" s="35" t="str">
        <f>IFERROR(VLOOKUP(Q170,DAY!$A$2:$E$2452,4,0),0)</f>
        <v>水</v>
      </c>
      <c r="R78" s="35" t="str">
        <f>IFERROR(VLOOKUP(R170,DAY!$A$2:$E$2452,4,0),0)</f>
        <v>木</v>
      </c>
      <c r="S78" s="35" t="str">
        <f>IFERROR(VLOOKUP(S170,DAY!$A$2:$E$2452,4,0),0)</f>
        <v>金</v>
      </c>
      <c r="T78" s="35" t="str">
        <f>IFERROR(VLOOKUP(T170,DAY!$A$2:$E$2452,4,0),0)</f>
        <v>土</v>
      </c>
      <c r="U78" s="35" t="str">
        <f>IFERROR(VLOOKUP(U170,DAY!$A$2:$E$2452,4,0),0)</f>
        <v>日</v>
      </c>
      <c r="V78" s="35" t="str">
        <f>IFERROR(VLOOKUP(V170,DAY!$A$2:$E$2452,4,0),0)</f>
        <v>月</v>
      </c>
      <c r="W78" s="35" t="str">
        <f>IFERROR(VLOOKUP(W170,DAY!$A$2:$E$2452,4,0),0)</f>
        <v>火</v>
      </c>
      <c r="X78" s="35" t="str">
        <f>IFERROR(VLOOKUP(X170,DAY!$A$2:$E$2452,4,0),0)</f>
        <v>水</v>
      </c>
      <c r="Y78" s="35" t="str">
        <f>IFERROR(VLOOKUP(Y170,DAY!$A$2:$E$2452,4,0),0)</f>
        <v>木</v>
      </c>
      <c r="Z78" s="35" t="str">
        <f>IFERROR(VLOOKUP(Z170,DAY!$A$2:$E$2452,4,0),0)</f>
        <v>金</v>
      </c>
      <c r="AA78" s="35" t="str">
        <f>IFERROR(VLOOKUP(AA170,DAY!$A$2:$E$2452,4,0),0)</f>
        <v>土</v>
      </c>
      <c r="AB78" s="35" t="str">
        <f>IFERROR(VLOOKUP(AB170,DAY!$A$2:$E$2452,4,0),0)</f>
        <v>日</v>
      </c>
      <c r="AC78" s="35" t="str">
        <f>IFERROR(VLOOKUP(AC170,DAY!$A$2:$E$2452,4,0),0)</f>
        <v>月</v>
      </c>
      <c r="AD78" s="35" t="str">
        <f>IFERROR(VLOOKUP(AD170,DAY!$A$2:$E$2452,4,0),0)</f>
        <v>火</v>
      </c>
      <c r="AE78" s="392"/>
      <c r="AF78" s="394"/>
      <c r="AG78" s="260"/>
      <c r="AH78" s="392"/>
      <c r="AI78" s="394"/>
      <c r="AJ78" s="260"/>
      <c r="AM78" s="137"/>
      <c r="AN78" s="137"/>
      <c r="AQ78" s="141">
        <f>IFERROR(VLOOKUP(AQ171,DAY!$A$2:$E$196,3,0),0)</f>
        <v>0</v>
      </c>
    </row>
    <row r="79" spans="1:43" ht="89.25" customHeight="1" x14ac:dyDescent="0.45">
      <c r="A79" s="389"/>
      <c r="B79" s="142" t="s">
        <v>3</v>
      </c>
      <c r="C79" s="36" t="str">
        <f>IFERROR(VLOOKUP(C170,DAY!$A$2:$E$2452,5,0),0)</f>
        <v/>
      </c>
      <c r="D79" s="36" t="str">
        <f>IFERROR(VLOOKUP(D170,DAY!$A$2:$E$2452,5,0),0)</f>
        <v/>
      </c>
      <c r="E79" s="36" t="str">
        <f>IFERROR(VLOOKUP(E170,DAY!$A$2:$E$2452,5,0),0)</f>
        <v/>
      </c>
      <c r="F79" s="36" t="str">
        <f>IFERROR(VLOOKUP(F170,DAY!$A$2:$E$2452,5,0),0)</f>
        <v/>
      </c>
      <c r="G79" s="36" t="str">
        <f>IFERROR(VLOOKUP(G170,DAY!$A$2:$E$2452,5,0),0)</f>
        <v/>
      </c>
      <c r="H79" s="36" t="str">
        <f>IFERROR(VLOOKUP(H170,DAY!$A$2:$E$2452,5,0),0)</f>
        <v/>
      </c>
      <c r="I79" s="36" t="str">
        <f>IFERROR(VLOOKUP(I170,DAY!$A$2:$E$2452,5,0),0)</f>
        <v/>
      </c>
      <c r="J79" s="36" t="str">
        <f>IFERROR(VLOOKUP(J170,DAY!$A$2:$E$2452,5,0),0)</f>
        <v/>
      </c>
      <c r="K79" s="36" t="str">
        <f>IFERROR(VLOOKUP(K170,DAY!$A$2:$E$2452,5,0),0)</f>
        <v/>
      </c>
      <c r="L79" s="36" t="str">
        <f>IFERROR(VLOOKUP(L170,DAY!$A$2:$E$2452,5,0),0)</f>
        <v/>
      </c>
      <c r="M79" s="36" t="str">
        <f>IFERROR(VLOOKUP(M170,DAY!$A$2:$E$2452,5,0),0)</f>
        <v/>
      </c>
      <c r="N79" s="36" t="str">
        <f>IFERROR(VLOOKUP(N170,DAY!$A$2:$E$2452,5,0),0)</f>
        <v/>
      </c>
      <c r="O79" s="36" t="str">
        <f>IFERROR(VLOOKUP(O170,DAY!$A$2:$E$2452,5,0),0)</f>
        <v>海の日</v>
      </c>
      <c r="P79" s="36" t="str">
        <f>IFERROR(VLOOKUP(P170,DAY!$A$2:$E$2452,5,0),0)</f>
        <v/>
      </c>
      <c r="Q79" s="36" t="str">
        <f>IFERROR(VLOOKUP(Q170,DAY!$A$2:$E$2452,5,0),0)</f>
        <v/>
      </c>
      <c r="R79" s="36" t="str">
        <f>IFERROR(VLOOKUP(R170,DAY!$A$2:$E$2452,5,0),0)</f>
        <v/>
      </c>
      <c r="S79" s="36" t="str">
        <f>IFERROR(VLOOKUP(S170,DAY!$A$2:$E$2452,5,0),0)</f>
        <v/>
      </c>
      <c r="T79" s="36" t="str">
        <f>IFERROR(VLOOKUP(T170,DAY!$A$2:$E$2452,5,0),0)</f>
        <v/>
      </c>
      <c r="U79" s="36" t="str">
        <f>IFERROR(VLOOKUP(U170,DAY!$A$2:$E$2452,5,0),0)</f>
        <v/>
      </c>
      <c r="V79" s="36" t="str">
        <f>IFERROR(VLOOKUP(V170,DAY!$A$2:$E$2452,5,0),0)</f>
        <v/>
      </c>
      <c r="W79" s="36" t="str">
        <f>IFERROR(VLOOKUP(W170,DAY!$A$2:$E$2452,5,0),0)</f>
        <v/>
      </c>
      <c r="X79" s="36" t="str">
        <f>IFERROR(VLOOKUP(X170,DAY!$A$2:$E$2452,5,0),0)</f>
        <v/>
      </c>
      <c r="Y79" s="36" t="str">
        <f>IFERROR(VLOOKUP(Y170,DAY!$A$2:$E$2452,5,0),0)</f>
        <v/>
      </c>
      <c r="Z79" s="36" t="str">
        <f>IFERROR(VLOOKUP(Z170,DAY!$A$2:$E$2452,5,0),0)</f>
        <v/>
      </c>
      <c r="AA79" s="36" t="str">
        <f>IFERROR(VLOOKUP(AA170,DAY!$A$2:$E$2452,5,0),0)</f>
        <v/>
      </c>
      <c r="AB79" s="36" t="str">
        <f>IFERROR(VLOOKUP(AB170,DAY!$A$2:$E$2452,5,0),0)</f>
        <v/>
      </c>
      <c r="AC79" s="36" t="str">
        <f>IFERROR(VLOOKUP(AC170,DAY!$A$2:$E$2452,5,0),0)</f>
        <v/>
      </c>
      <c r="AD79" s="36" t="str">
        <f>IFERROR(VLOOKUP(AD170,DAY!$A$2:$E$2452,5,0),0)</f>
        <v/>
      </c>
      <c r="AE79" s="392"/>
      <c r="AF79" s="394"/>
      <c r="AG79" s="261"/>
      <c r="AH79" s="392"/>
      <c r="AI79" s="394"/>
      <c r="AJ79" s="261"/>
      <c r="AM79" s="150"/>
      <c r="AN79" s="150"/>
      <c r="AQ79" s="141">
        <f>IFERROR(VLOOKUP(AQ171,DAY!$A$2:$E$196,4,0),0)</f>
        <v>0</v>
      </c>
    </row>
    <row r="80" spans="1:43" ht="27.75" customHeight="1" x14ac:dyDescent="0.45">
      <c r="A80" s="389"/>
      <c r="B80" s="143" t="s">
        <v>4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211">
        <f>IF(COUNT(C80:AD80)=0,+(COUNTIF(C80:AD80,"作業"))+(COUNTIF(C80:AD80,"休日")),"")</f>
        <v>0</v>
      </c>
      <c r="AF80" s="213">
        <f>IF(+COUNT(C80:AD80)=0,(COUNTIF(C80:AD80,"休日")),"")</f>
        <v>0</v>
      </c>
      <c r="AG80" s="359"/>
      <c r="AH80" s="211">
        <f>IF(COUNT(C81:AD81)=0,+(COUNTIF(C81:AD81,"作業"))+(COUNTIF(C81:AD81,"休日")),"")</f>
        <v>0</v>
      </c>
      <c r="AI80" s="213">
        <f>IF(COUNT(C81:AD81)=0,(COUNTIF(C81:AD81,"休日")),"")</f>
        <v>0</v>
      </c>
      <c r="AJ80" s="355"/>
      <c r="AL80" s="144"/>
      <c r="AM80" s="137" t="str">
        <f>IF(ISTEXT(C80),"集計期間","集計期間外")</f>
        <v>集計期間外</v>
      </c>
      <c r="AN80" s="137"/>
      <c r="AQ80" s="142">
        <f>IFERROR(VLOOKUP(AQ171,DAY!$A$2:$E$196,5,0),0)</f>
        <v>0</v>
      </c>
    </row>
    <row r="81" spans="1:43" ht="27.75" customHeight="1" thickBot="1" x14ac:dyDescent="0.5">
      <c r="A81" s="390"/>
      <c r="B81" s="145" t="s">
        <v>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357">
        <f>IFERROR(AM81,0)</f>
        <v>0</v>
      </c>
      <c r="AF81" s="358"/>
      <c r="AG81" s="360"/>
      <c r="AH81" s="357">
        <f>IFERROR(AN81,0)</f>
        <v>0</v>
      </c>
      <c r="AI81" s="358"/>
      <c r="AJ81" s="356"/>
      <c r="AM81" s="146" t="e">
        <f>ROUND(AF80/AE80,3)</f>
        <v>#DIV/0!</v>
      </c>
      <c r="AN81" s="147" t="e">
        <f>ROUND(AI80/AH80,3)</f>
        <v>#DIV/0!</v>
      </c>
      <c r="AQ81" s="148">
        <f>IFERROR(VLOOKUP(AQ171,DAY!$A$2:$E$196,6,0),0)</f>
        <v>0</v>
      </c>
    </row>
    <row r="82" spans="1:43" ht="27.75" customHeight="1" thickBot="1" x14ac:dyDescent="0.5">
      <c r="A82" s="388" t="s">
        <v>73</v>
      </c>
      <c r="B82" s="135" t="s">
        <v>0</v>
      </c>
      <c r="C82" s="29">
        <f>IFERROR(VLOOKUP(C171,DAY!$A$2:$E$2452,2,0),0)</f>
        <v>8</v>
      </c>
      <c r="D82" s="29">
        <f>IFERROR(VLOOKUP(D171,DAY!$A$2:$E$2452,2,0),0)</f>
        <v>8</v>
      </c>
      <c r="E82" s="29">
        <f>IFERROR(VLOOKUP(E171,DAY!$A$2:$E$2452,2,0),0)</f>
        <v>8</v>
      </c>
      <c r="F82" s="29">
        <f>IFERROR(VLOOKUP(F171,DAY!$A$2:$E$2452,2,0),0)</f>
        <v>8</v>
      </c>
      <c r="G82" s="29">
        <f>IFERROR(VLOOKUP(G171,DAY!$A$2:$E$2452,2,0),0)</f>
        <v>8</v>
      </c>
      <c r="H82" s="29">
        <f>IFERROR(VLOOKUP(H171,DAY!$A$2:$E$2452,2,0),0)</f>
        <v>8</v>
      </c>
      <c r="I82" s="29">
        <f>IFERROR(VLOOKUP(I171,DAY!$A$2:$E$2452,2,0),0)</f>
        <v>8</v>
      </c>
      <c r="J82" s="29">
        <f>IFERROR(VLOOKUP(J171,DAY!$A$2:$E$2452,2,0),0)</f>
        <v>8</v>
      </c>
      <c r="K82" s="29">
        <f>IFERROR(VLOOKUP(K171,DAY!$A$2:$E$2452,2,0),0)</f>
        <v>8</v>
      </c>
      <c r="L82" s="29">
        <f>IFERROR(VLOOKUP(L171,DAY!$A$2:$E$2452,2,0),0)</f>
        <v>8</v>
      </c>
      <c r="M82" s="29">
        <f>IFERROR(VLOOKUP(M171,DAY!$A$2:$E$2452,2,0),0)</f>
        <v>8</v>
      </c>
      <c r="N82" s="29">
        <f>IFERROR(VLOOKUP(N171,DAY!$A$2:$E$2452,2,0),0)</f>
        <v>8</v>
      </c>
      <c r="O82" s="29">
        <f>IFERROR(VLOOKUP(O171,DAY!$A$2:$E$2452,2,0),0)</f>
        <v>8</v>
      </c>
      <c r="P82" s="29">
        <f>IFERROR(VLOOKUP(P171,DAY!$A$2:$E$2452,2,0),0)</f>
        <v>8</v>
      </c>
      <c r="Q82" s="29">
        <f>IFERROR(VLOOKUP(Q171,DAY!$A$2:$E$2452,2,0),0)</f>
        <v>8</v>
      </c>
      <c r="R82" s="29">
        <f>IFERROR(VLOOKUP(R171,DAY!$A$2:$E$2452,2,0),0)</f>
        <v>8</v>
      </c>
      <c r="S82" s="29">
        <f>IFERROR(VLOOKUP(S171,DAY!$A$2:$E$2452,2,0),0)</f>
        <v>8</v>
      </c>
      <c r="T82" s="29">
        <f>IFERROR(VLOOKUP(T171,DAY!$A$2:$E$2452,2,0),0)</f>
        <v>8</v>
      </c>
      <c r="U82" s="29">
        <f>IFERROR(VLOOKUP(U171,DAY!$A$2:$E$2452,2,0),0)</f>
        <v>8</v>
      </c>
      <c r="V82" s="29">
        <f>IFERROR(VLOOKUP(V171,DAY!$A$2:$E$2452,2,0),0)</f>
        <v>8</v>
      </c>
      <c r="W82" s="29">
        <f>IFERROR(VLOOKUP(W171,DAY!$A$2:$E$2452,2,0),0)</f>
        <v>8</v>
      </c>
      <c r="X82" s="29">
        <f>IFERROR(VLOOKUP(X171,DAY!$A$2:$E$2452,2,0),0)</f>
        <v>8</v>
      </c>
      <c r="Y82" s="29">
        <f>IFERROR(VLOOKUP(Y171,DAY!$A$2:$E$2452,2,0),0)</f>
        <v>8</v>
      </c>
      <c r="Z82" s="29">
        <f>IFERROR(VLOOKUP(Z171,DAY!$A$2:$E$2452,2,0),0)</f>
        <v>8</v>
      </c>
      <c r="AA82" s="29">
        <f>IFERROR(VLOOKUP(AA171,DAY!$A$2:$E$2452,2,0),0)</f>
        <v>8</v>
      </c>
      <c r="AB82" s="29">
        <f>IFERROR(VLOOKUP(AB171,DAY!$A$2:$E$2452,2,0),0)</f>
        <v>8</v>
      </c>
      <c r="AC82" s="29">
        <f>IFERROR(VLOOKUP(AC171,DAY!$A$2:$E$2452,2,0),0)</f>
        <v>8</v>
      </c>
      <c r="AD82" s="29">
        <f>IFERROR(VLOOKUP(AD171,DAY!$A$2:$E$2452,2,0),0)</f>
        <v>9</v>
      </c>
      <c r="AE82" s="391" t="s">
        <v>11</v>
      </c>
      <c r="AF82" s="393" t="s">
        <v>12</v>
      </c>
      <c r="AG82" s="214" t="str">
        <f>IF($AE$4="完全週休２日", "週", IF($AE$4="月単位", "月", ""))</f>
        <v/>
      </c>
      <c r="AH82" s="395" t="s">
        <v>11</v>
      </c>
      <c r="AI82" s="396" t="s">
        <v>13</v>
      </c>
      <c r="AJ82" s="226" t="str">
        <f>IF($AE$4="完全週休２日", "週", IF($AE$4="月単位", "月", ""))</f>
        <v/>
      </c>
      <c r="AK82" s="144"/>
      <c r="AM82" s="137"/>
      <c r="AN82" s="137"/>
      <c r="AQ82" s="152">
        <f>IFERROR(VLOOKUP(AQ171,DAY!$A$2:$E$196,7,0),0)</f>
        <v>0</v>
      </c>
    </row>
    <row r="83" spans="1:43" ht="27.75" customHeight="1" x14ac:dyDescent="0.45">
      <c r="A83" s="389"/>
      <c r="B83" s="136" t="s">
        <v>1</v>
      </c>
      <c r="C83" s="32">
        <f>IFERROR(VLOOKUP(C171,DAY!$A$2:$E$2452,3,0),0)</f>
        <v>5</v>
      </c>
      <c r="D83" s="32">
        <f>IFERROR(VLOOKUP(D171,DAY!$A$2:$E$2452,3,0),0)</f>
        <v>6</v>
      </c>
      <c r="E83" s="32">
        <f>IFERROR(VLOOKUP(E171,DAY!$A$2:$E$2452,3,0),0)</f>
        <v>7</v>
      </c>
      <c r="F83" s="32">
        <f>IFERROR(VLOOKUP(F171,DAY!$A$2:$E$2452,3,0),0)</f>
        <v>8</v>
      </c>
      <c r="G83" s="32">
        <f>IFERROR(VLOOKUP(G171,DAY!$A$2:$E$2452,3,0),0)</f>
        <v>9</v>
      </c>
      <c r="H83" s="32">
        <f>IFERROR(VLOOKUP(H171,DAY!$A$2:$E$2452,3,0),0)</f>
        <v>10</v>
      </c>
      <c r="I83" s="32">
        <f>IFERROR(VLOOKUP(I171,DAY!$A$2:$E$2452,3,0),0)</f>
        <v>11</v>
      </c>
      <c r="J83" s="32">
        <f>IFERROR(VLOOKUP(J171,DAY!$A$2:$E$2452,3,0),0)</f>
        <v>12</v>
      </c>
      <c r="K83" s="32">
        <f>IFERROR(VLOOKUP(K171,DAY!$A$2:$E$2452,3,0),0)</f>
        <v>13</v>
      </c>
      <c r="L83" s="32">
        <f>IFERROR(VLOOKUP(L171,DAY!$A$2:$E$2452,3,0),0)</f>
        <v>14</v>
      </c>
      <c r="M83" s="32">
        <f>IFERROR(VLOOKUP(M171,DAY!$A$2:$E$2452,3,0),0)</f>
        <v>15</v>
      </c>
      <c r="N83" s="32">
        <f>IFERROR(VLOOKUP(N171,DAY!$A$2:$E$2452,3,0),0)</f>
        <v>16</v>
      </c>
      <c r="O83" s="32">
        <f>IFERROR(VLOOKUP(O171,DAY!$A$2:$E$2452,3,0),0)</f>
        <v>17</v>
      </c>
      <c r="P83" s="32">
        <f>IFERROR(VLOOKUP(P171,DAY!$A$2:$E$2452,3,0),0)</f>
        <v>18</v>
      </c>
      <c r="Q83" s="32">
        <f>IFERROR(VLOOKUP(Q171,DAY!$A$2:$E$2452,3,0),0)</f>
        <v>19</v>
      </c>
      <c r="R83" s="32">
        <f>IFERROR(VLOOKUP(R171,DAY!$A$2:$E$2452,3,0),0)</f>
        <v>20</v>
      </c>
      <c r="S83" s="32">
        <f>IFERROR(VLOOKUP(S171,DAY!$A$2:$E$2452,3,0),0)</f>
        <v>21</v>
      </c>
      <c r="T83" s="32">
        <f>IFERROR(VLOOKUP(T171,DAY!$A$2:$E$2452,3,0),0)</f>
        <v>22</v>
      </c>
      <c r="U83" s="32">
        <f>IFERROR(VLOOKUP(U171,DAY!$A$2:$E$2452,3,0),0)</f>
        <v>23</v>
      </c>
      <c r="V83" s="32">
        <f>IFERROR(VLOOKUP(V171,DAY!$A$2:$E$2452,3,0),0)</f>
        <v>24</v>
      </c>
      <c r="W83" s="32">
        <f>IFERROR(VLOOKUP(W171,DAY!$A$2:$E$2452,3,0),0)</f>
        <v>25</v>
      </c>
      <c r="X83" s="32">
        <f>IFERROR(VLOOKUP(X171,DAY!$A$2:$E$2452,3,0),0)</f>
        <v>26</v>
      </c>
      <c r="Y83" s="32">
        <f>IFERROR(VLOOKUP(Y171,DAY!$A$2:$E$2452,3,0),0)</f>
        <v>27</v>
      </c>
      <c r="Z83" s="32">
        <f>IFERROR(VLOOKUP(Z171,DAY!$A$2:$E$2452,3,0),0)</f>
        <v>28</v>
      </c>
      <c r="AA83" s="32">
        <f>IFERROR(VLOOKUP(AA171,DAY!$A$2:$E$2452,3,0),0)</f>
        <v>29</v>
      </c>
      <c r="AB83" s="32">
        <f>IFERROR(VLOOKUP(AB171,DAY!$A$2:$E$2452,3,0),0)</f>
        <v>30</v>
      </c>
      <c r="AC83" s="32">
        <f>IFERROR(VLOOKUP(AC171,DAY!$A$2:$E$2452,3,0),0)</f>
        <v>31</v>
      </c>
      <c r="AD83" s="32">
        <f>IFERROR(VLOOKUP(AD171,DAY!$A$2:$E$2452,3,0),0)</f>
        <v>1</v>
      </c>
      <c r="AE83" s="392"/>
      <c r="AF83" s="394"/>
      <c r="AG83" s="260" t="s">
        <v>144</v>
      </c>
      <c r="AH83" s="392"/>
      <c r="AI83" s="394"/>
      <c r="AJ83" s="260" t="s">
        <v>144</v>
      </c>
      <c r="AM83" s="137"/>
      <c r="AN83" s="137"/>
      <c r="AQ83" s="138">
        <f>IFERROR(VLOOKUP(AQ172,DAY!$A$2:$E$196,2,0),0)</f>
        <v>0</v>
      </c>
    </row>
    <row r="84" spans="1:43" ht="27.75" customHeight="1" x14ac:dyDescent="0.45">
      <c r="A84" s="389"/>
      <c r="B84" s="139" t="s">
        <v>2</v>
      </c>
      <c r="C84" s="35" t="str">
        <f>IFERROR(VLOOKUP(C171,DAY!$A$2:$E$2452,4,0),0)</f>
        <v>水</v>
      </c>
      <c r="D84" s="35" t="str">
        <f>IFERROR(VLOOKUP(D171,DAY!$A$2:$E$2452,4,0),0)</f>
        <v>木</v>
      </c>
      <c r="E84" s="35" t="str">
        <f>IFERROR(VLOOKUP(E171,DAY!$A$2:$E$2452,4,0),0)</f>
        <v>金</v>
      </c>
      <c r="F84" s="35" t="str">
        <f>IFERROR(VLOOKUP(F171,DAY!$A$2:$E$2452,4,0),0)</f>
        <v>土</v>
      </c>
      <c r="G84" s="35" t="str">
        <f>IFERROR(VLOOKUP(G171,DAY!$A$2:$E$2452,4,0),0)</f>
        <v>日</v>
      </c>
      <c r="H84" s="35" t="str">
        <f>IFERROR(VLOOKUP(H171,DAY!$A$2:$E$2452,4,0),0)</f>
        <v>月</v>
      </c>
      <c r="I84" s="35" t="str">
        <f>IFERROR(VLOOKUP(I171,DAY!$A$2:$E$2452,4,0),0)</f>
        <v>火</v>
      </c>
      <c r="J84" s="35" t="str">
        <f>IFERROR(VLOOKUP(J171,DAY!$A$2:$E$2452,4,0),0)</f>
        <v>水</v>
      </c>
      <c r="K84" s="35" t="str">
        <f>IFERROR(VLOOKUP(K171,DAY!$A$2:$E$2452,4,0),0)</f>
        <v>木</v>
      </c>
      <c r="L84" s="35" t="str">
        <f>IFERROR(VLOOKUP(L171,DAY!$A$2:$E$2452,4,0),0)</f>
        <v>金</v>
      </c>
      <c r="M84" s="35" t="str">
        <f>IFERROR(VLOOKUP(M171,DAY!$A$2:$E$2452,4,0),0)</f>
        <v>土</v>
      </c>
      <c r="N84" s="35" t="str">
        <f>IFERROR(VLOOKUP(N171,DAY!$A$2:$E$2452,4,0),0)</f>
        <v>日</v>
      </c>
      <c r="O84" s="35" t="str">
        <f>IFERROR(VLOOKUP(O171,DAY!$A$2:$E$2452,4,0),0)</f>
        <v>月</v>
      </c>
      <c r="P84" s="35" t="str">
        <f>IFERROR(VLOOKUP(P171,DAY!$A$2:$E$2452,4,0),0)</f>
        <v>火</v>
      </c>
      <c r="Q84" s="35" t="str">
        <f>IFERROR(VLOOKUP(Q171,DAY!$A$2:$E$2452,4,0),0)</f>
        <v>水</v>
      </c>
      <c r="R84" s="35" t="str">
        <f>IFERROR(VLOOKUP(R171,DAY!$A$2:$E$2452,4,0),0)</f>
        <v>木</v>
      </c>
      <c r="S84" s="35" t="str">
        <f>IFERROR(VLOOKUP(S171,DAY!$A$2:$E$2452,4,0),0)</f>
        <v>金</v>
      </c>
      <c r="T84" s="35" t="str">
        <f>IFERROR(VLOOKUP(T171,DAY!$A$2:$E$2452,4,0),0)</f>
        <v>土</v>
      </c>
      <c r="U84" s="35" t="str">
        <f>IFERROR(VLOOKUP(U171,DAY!$A$2:$E$2452,4,0),0)</f>
        <v>日</v>
      </c>
      <c r="V84" s="35" t="str">
        <f>IFERROR(VLOOKUP(V171,DAY!$A$2:$E$2452,4,0),0)</f>
        <v>月</v>
      </c>
      <c r="W84" s="35" t="str">
        <f>IFERROR(VLOOKUP(W171,DAY!$A$2:$E$2452,4,0),0)</f>
        <v>火</v>
      </c>
      <c r="X84" s="35" t="str">
        <f>IFERROR(VLOOKUP(X171,DAY!$A$2:$E$2452,4,0),0)</f>
        <v>水</v>
      </c>
      <c r="Y84" s="35" t="str">
        <f>IFERROR(VLOOKUP(Y171,DAY!$A$2:$E$2452,4,0),0)</f>
        <v>木</v>
      </c>
      <c r="Z84" s="35" t="str">
        <f>IFERROR(VLOOKUP(Z171,DAY!$A$2:$E$2452,4,0),0)</f>
        <v>金</v>
      </c>
      <c r="AA84" s="35" t="str">
        <f>IFERROR(VLOOKUP(AA171,DAY!$A$2:$E$2452,4,0),0)</f>
        <v>土</v>
      </c>
      <c r="AB84" s="35" t="str">
        <f>IFERROR(VLOOKUP(AB171,DAY!$A$2:$E$2452,4,0),0)</f>
        <v>日</v>
      </c>
      <c r="AC84" s="35" t="str">
        <f>IFERROR(VLOOKUP(AC171,DAY!$A$2:$E$2452,4,0),0)</f>
        <v>月</v>
      </c>
      <c r="AD84" s="35" t="str">
        <f>IFERROR(VLOOKUP(AD171,DAY!$A$2:$E$2452,4,0),0)</f>
        <v>火</v>
      </c>
      <c r="AE84" s="392"/>
      <c r="AF84" s="394"/>
      <c r="AG84" s="260"/>
      <c r="AH84" s="392"/>
      <c r="AI84" s="394"/>
      <c r="AJ84" s="260"/>
      <c r="AM84" s="137"/>
      <c r="AN84" s="137"/>
      <c r="AQ84" s="141">
        <f>IFERROR(VLOOKUP(AQ172,DAY!$A$2:$E$196,3,0),0)</f>
        <v>0</v>
      </c>
    </row>
    <row r="85" spans="1:43" ht="89.25" customHeight="1" x14ac:dyDescent="0.45">
      <c r="A85" s="389"/>
      <c r="B85" s="142" t="s">
        <v>3</v>
      </c>
      <c r="C85" s="36" t="str">
        <f>IFERROR(VLOOKUP(C171,DAY!$A$2:$E$2452,5,0),0)</f>
        <v/>
      </c>
      <c r="D85" s="36" t="str">
        <f>IFERROR(VLOOKUP(D171,DAY!$A$2:$E$2452,5,0),0)</f>
        <v/>
      </c>
      <c r="E85" s="36" t="str">
        <f>IFERROR(VLOOKUP(E171,DAY!$A$2:$E$2452,5,0),0)</f>
        <v/>
      </c>
      <c r="F85" s="36" t="str">
        <f>IFERROR(VLOOKUP(F171,DAY!$A$2:$E$2452,5,0),0)</f>
        <v/>
      </c>
      <c r="G85" s="36" t="str">
        <f>IFERROR(VLOOKUP(G171,DAY!$A$2:$E$2452,5,0),0)</f>
        <v/>
      </c>
      <c r="H85" s="36" t="str">
        <f>IFERROR(VLOOKUP(H171,DAY!$A$2:$E$2452,5,0),0)</f>
        <v/>
      </c>
      <c r="I85" s="36" t="str">
        <f>IFERROR(VLOOKUP(I171,DAY!$A$2:$E$2452,5,0),0)</f>
        <v>山の日</v>
      </c>
      <c r="J85" s="36" t="str">
        <f>IFERROR(VLOOKUP(J171,DAY!$A$2:$E$2452,5,0),0)</f>
        <v/>
      </c>
      <c r="K85" s="36" t="str">
        <f>IFERROR(VLOOKUP(K171,DAY!$A$2:$E$2452,5,0),0)</f>
        <v/>
      </c>
      <c r="L85" s="36" t="str">
        <f>IFERROR(VLOOKUP(L171,DAY!$A$2:$E$2452,5,0),0)</f>
        <v/>
      </c>
      <c r="M85" s="36" t="str">
        <f>IFERROR(VLOOKUP(M171,DAY!$A$2:$E$2452,5,0),0)</f>
        <v/>
      </c>
      <c r="N85" s="36" t="str">
        <f>IFERROR(VLOOKUP(N171,DAY!$A$2:$E$2452,5,0),0)</f>
        <v/>
      </c>
      <c r="O85" s="36" t="str">
        <f>IFERROR(VLOOKUP(O171,DAY!$A$2:$E$2452,5,0),0)</f>
        <v/>
      </c>
      <c r="P85" s="36" t="str">
        <f>IFERROR(VLOOKUP(P171,DAY!$A$2:$E$2452,5,0),0)</f>
        <v/>
      </c>
      <c r="Q85" s="36" t="str">
        <f>IFERROR(VLOOKUP(Q171,DAY!$A$2:$E$2452,5,0),0)</f>
        <v/>
      </c>
      <c r="R85" s="36" t="str">
        <f>IFERROR(VLOOKUP(R171,DAY!$A$2:$E$2452,5,0),0)</f>
        <v/>
      </c>
      <c r="S85" s="36" t="str">
        <f>IFERROR(VLOOKUP(S171,DAY!$A$2:$E$2452,5,0),0)</f>
        <v/>
      </c>
      <c r="T85" s="36" t="str">
        <f>IFERROR(VLOOKUP(T171,DAY!$A$2:$E$2452,5,0),0)</f>
        <v/>
      </c>
      <c r="U85" s="36" t="str">
        <f>IFERROR(VLOOKUP(U171,DAY!$A$2:$E$2452,5,0),0)</f>
        <v/>
      </c>
      <c r="V85" s="36" t="str">
        <f>IFERROR(VLOOKUP(V171,DAY!$A$2:$E$2452,5,0),0)</f>
        <v/>
      </c>
      <c r="W85" s="36" t="str">
        <f>IFERROR(VLOOKUP(W171,DAY!$A$2:$E$2452,5,0),0)</f>
        <v/>
      </c>
      <c r="X85" s="36" t="str">
        <f>IFERROR(VLOOKUP(X171,DAY!$A$2:$E$2452,5,0),0)</f>
        <v/>
      </c>
      <c r="Y85" s="36" t="str">
        <f>IFERROR(VLOOKUP(Y171,DAY!$A$2:$E$2452,5,0),0)</f>
        <v/>
      </c>
      <c r="Z85" s="36" t="str">
        <f>IFERROR(VLOOKUP(Z171,DAY!$A$2:$E$2452,5,0),0)</f>
        <v/>
      </c>
      <c r="AA85" s="36" t="str">
        <f>IFERROR(VLOOKUP(AA171,DAY!$A$2:$E$2452,5,0),0)</f>
        <v/>
      </c>
      <c r="AB85" s="36" t="str">
        <f>IFERROR(VLOOKUP(AB171,DAY!$A$2:$E$2452,5,0),0)</f>
        <v/>
      </c>
      <c r="AC85" s="36" t="str">
        <f>IFERROR(VLOOKUP(AC171,DAY!$A$2:$E$2452,5,0),0)</f>
        <v/>
      </c>
      <c r="AD85" s="36" t="str">
        <f>IFERROR(VLOOKUP(AD171,DAY!$A$2:$E$2452,5,0),0)</f>
        <v/>
      </c>
      <c r="AE85" s="392"/>
      <c r="AF85" s="394"/>
      <c r="AG85" s="261"/>
      <c r="AH85" s="392"/>
      <c r="AI85" s="394"/>
      <c r="AJ85" s="261"/>
      <c r="AM85" s="150"/>
      <c r="AN85" s="150"/>
      <c r="AQ85" s="141">
        <f>IFERROR(VLOOKUP(AQ172,DAY!$A$2:$E$196,4,0),0)</f>
        <v>0</v>
      </c>
    </row>
    <row r="86" spans="1:43" ht="27.75" customHeight="1" x14ac:dyDescent="0.45">
      <c r="A86" s="389"/>
      <c r="B86" s="143" t="s">
        <v>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211">
        <f>IF(COUNT(C86:AD86)=0,+(COUNTIF(C86:AD86,"作業"))+(COUNTIF(C86:AD86,"休日")),"")</f>
        <v>0</v>
      </c>
      <c r="AF86" s="213">
        <f>IF(+COUNT(C86:AD86)=0,(COUNTIF(C86:AD86,"休日")),"")</f>
        <v>0</v>
      </c>
      <c r="AG86" s="359"/>
      <c r="AH86" s="211">
        <f>IF(COUNT(C87:AD87)=0,+(COUNTIF(C87:AD87,"作業"))+(COUNTIF(C87:AD87,"休日")),"")</f>
        <v>0</v>
      </c>
      <c r="AI86" s="213">
        <f>IF(COUNT(C87:AD87)=0,(COUNTIF(C87:AD87,"休日")),"")</f>
        <v>0</v>
      </c>
      <c r="AJ86" s="355"/>
      <c r="AL86" s="144"/>
      <c r="AM86" s="137" t="str">
        <f>IF(ISTEXT(C86),"集計期間","集計期間外")</f>
        <v>集計期間外</v>
      </c>
      <c r="AN86" s="137"/>
      <c r="AQ86" s="142">
        <f>IFERROR(VLOOKUP(AQ172,DAY!$A$2:$E$196,5,0),0)</f>
        <v>0</v>
      </c>
    </row>
    <row r="87" spans="1:43" ht="27.75" customHeight="1" thickBot="1" x14ac:dyDescent="0.5">
      <c r="A87" s="390"/>
      <c r="B87" s="145" t="s">
        <v>5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357">
        <f>IFERROR(AM87,0)</f>
        <v>0</v>
      </c>
      <c r="AF87" s="358"/>
      <c r="AG87" s="360"/>
      <c r="AH87" s="357">
        <f>IFERROR(AN87,0)</f>
        <v>0</v>
      </c>
      <c r="AI87" s="358"/>
      <c r="AJ87" s="356"/>
      <c r="AM87" s="146" t="e">
        <f>ROUND(AF86/AE86,3)</f>
        <v>#DIV/0!</v>
      </c>
      <c r="AN87" s="147" t="e">
        <f>ROUND(AI86/AH86,3)</f>
        <v>#DIV/0!</v>
      </c>
      <c r="AQ87" s="148">
        <f>IFERROR(VLOOKUP(AQ172,DAY!$A$2:$E$196,6,0),0)</f>
        <v>0</v>
      </c>
    </row>
    <row r="88" spans="1:43" ht="27.75" customHeight="1" thickBot="1" x14ac:dyDescent="0.5">
      <c r="A88" s="388" t="s">
        <v>74</v>
      </c>
      <c r="B88" s="151" t="s">
        <v>0</v>
      </c>
      <c r="C88" s="44">
        <f>IFERROR(VLOOKUP(C172,DAY!$A$2:$E$2452,2,0),0)</f>
        <v>9</v>
      </c>
      <c r="D88" s="44">
        <f>IFERROR(VLOOKUP(D172,DAY!$A$2:$E$2452,2,0),0)</f>
        <v>9</v>
      </c>
      <c r="E88" s="44">
        <f>IFERROR(VLOOKUP(E172,DAY!$A$2:$E$2452,2,0),0)</f>
        <v>9</v>
      </c>
      <c r="F88" s="44">
        <f>IFERROR(VLOOKUP(F172,DAY!$A$2:$E$2452,2,0),0)</f>
        <v>9</v>
      </c>
      <c r="G88" s="44">
        <f>IFERROR(VLOOKUP(G172,DAY!$A$2:$E$2452,2,0),0)</f>
        <v>9</v>
      </c>
      <c r="H88" s="44">
        <f>IFERROR(VLOOKUP(H172,DAY!$A$2:$E$2452,2,0),0)</f>
        <v>9</v>
      </c>
      <c r="I88" s="44">
        <f>IFERROR(VLOOKUP(I172,DAY!$A$2:$E$2452,2,0),0)</f>
        <v>9</v>
      </c>
      <c r="J88" s="44">
        <f>IFERROR(VLOOKUP(J172,DAY!$A$2:$E$2452,2,0),0)</f>
        <v>9</v>
      </c>
      <c r="K88" s="44">
        <f>IFERROR(VLOOKUP(K172,DAY!$A$2:$E$2452,2,0),0)</f>
        <v>9</v>
      </c>
      <c r="L88" s="44">
        <f>IFERROR(VLOOKUP(L172,DAY!$A$2:$E$2452,2,0),0)</f>
        <v>9</v>
      </c>
      <c r="M88" s="44">
        <f>IFERROR(VLOOKUP(M172,DAY!$A$2:$E$2452,2,0),0)</f>
        <v>9</v>
      </c>
      <c r="N88" s="44">
        <f>IFERROR(VLOOKUP(N172,DAY!$A$2:$E$2452,2,0),0)</f>
        <v>9</v>
      </c>
      <c r="O88" s="44">
        <f>IFERROR(VLOOKUP(O172,DAY!$A$2:$E$2452,2,0),0)</f>
        <v>9</v>
      </c>
      <c r="P88" s="44">
        <f>IFERROR(VLOOKUP(P172,DAY!$A$2:$E$2452,2,0),0)</f>
        <v>9</v>
      </c>
      <c r="Q88" s="44">
        <f>IFERROR(VLOOKUP(Q172,DAY!$A$2:$E$2452,2,0),0)</f>
        <v>9</v>
      </c>
      <c r="R88" s="44">
        <f>IFERROR(VLOOKUP(R172,DAY!$A$2:$E$2452,2,0),0)</f>
        <v>9</v>
      </c>
      <c r="S88" s="44">
        <f>IFERROR(VLOOKUP(S172,DAY!$A$2:$E$2452,2,0),0)</f>
        <v>9</v>
      </c>
      <c r="T88" s="44">
        <f>IFERROR(VLOOKUP(T172,DAY!$A$2:$E$2452,2,0),0)</f>
        <v>9</v>
      </c>
      <c r="U88" s="44">
        <f>IFERROR(VLOOKUP(U172,DAY!$A$2:$E$2452,2,0),0)</f>
        <v>9</v>
      </c>
      <c r="V88" s="44">
        <f>IFERROR(VLOOKUP(V172,DAY!$A$2:$E$2452,2,0),0)</f>
        <v>9</v>
      </c>
      <c r="W88" s="44">
        <f>IFERROR(VLOOKUP(W172,DAY!$A$2:$E$2452,2,0),0)</f>
        <v>9</v>
      </c>
      <c r="X88" s="44">
        <f>IFERROR(VLOOKUP(X172,DAY!$A$2:$E$2452,2,0),0)</f>
        <v>9</v>
      </c>
      <c r="Y88" s="44">
        <f>IFERROR(VLOOKUP(Y172,DAY!$A$2:$E$2452,2,0),0)</f>
        <v>9</v>
      </c>
      <c r="Z88" s="44">
        <f>IFERROR(VLOOKUP(Z172,DAY!$A$2:$E$2452,2,0),0)</f>
        <v>9</v>
      </c>
      <c r="AA88" s="44">
        <f>IFERROR(VLOOKUP(AA172,DAY!$A$2:$E$2452,2,0),0)</f>
        <v>9</v>
      </c>
      <c r="AB88" s="44">
        <f>IFERROR(VLOOKUP(AB172,DAY!$A$2:$E$2452,2,0),0)</f>
        <v>9</v>
      </c>
      <c r="AC88" s="44">
        <f>IFERROR(VLOOKUP(AC172,DAY!$A$2:$E$2452,2,0),0)</f>
        <v>9</v>
      </c>
      <c r="AD88" s="44">
        <f>IFERROR(VLOOKUP(AD172,DAY!$A$2:$E$2452,2,0),0)</f>
        <v>9</v>
      </c>
      <c r="AE88" s="391" t="s">
        <v>11</v>
      </c>
      <c r="AF88" s="393" t="s">
        <v>12</v>
      </c>
      <c r="AG88" s="214" t="str">
        <f>IF($AE$4="完全週休２日", "週", IF($AE$4="月単位", "月", ""))</f>
        <v/>
      </c>
      <c r="AH88" s="395" t="s">
        <v>11</v>
      </c>
      <c r="AI88" s="396" t="s">
        <v>13</v>
      </c>
      <c r="AJ88" s="226" t="str">
        <f>IF($AE$4="完全週休２日", "週", IF($AE$4="月単位", "月", ""))</f>
        <v/>
      </c>
      <c r="AK88" s="144"/>
      <c r="AM88" s="137"/>
      <c r="AN88" s="137"/>
      <c r="AQ88" s="149">
        <f>IFERROR(VLOOKUP(AQ172,DAY!$A$2:$E$196,7,0),0)</f>
        <v>0</v>
      </c>
    </row>
    <row r="89" spans="1:43" ht="27.75" customHeight="1" x14ac:dyDescent="0.45">
      <c r="A89" s="389"/>
      <c r="B89" s="136" t="s">
        <v>1</v>
      </c>
      <c r="C89" s="32">
        <f>IFERROR(VLOOKUP(C172,DAY!$A$2:$E$2452,3,0),0)</f>
        <v>2</v>
      </c>
      <c r="D89" s="32">
        <f>IFERROR(VLOOKUP(D172,DAY!$A$2:$E$2452,3,0),0)</f>
        <v>3</v>
      </c>
      <c r="E89" s="32">
        <f>IFERROR(VLOOKUP(E172,DAY!$A$2:$E$2452,3,0),0)</f>
        <v>4</v>
      </c>
      <c r="F89" s="32">
        <f>IFERROR(VLOOKUP(F172,DAY!$A$2:$E$2452,3,0),0)</f>
        <v>5</v>
      </c>
      <c r="G89" s="32">
        <f>IFERROR(VLOOKUP(G172,DAY!$A$2:$E$2452,3,0),0)</f>
        <v>6</v>
      </c>
      <c r="H89" s="32">
        <f>IFERROR(VLOOKUP(H172,DAY!$A$2:$E$2452,3,0),0)</f>
        <v>7</v>
      </c>
      <c r="I89" s="32">
        <f>IFERROR(VLOOKUP(I172,DAY!$A$2:$E$2452,3,0),0)</f>
        <v>8</v>
      </c>
      <c r="J89" s="32">
        <f>IFERROR(VLOOKUP(J172,DAY!$A$2:$E$2452,3,0),0)</f>
        <v>9</v>
      </c>
      <c r="K89" s="32">
        <f>IFERROR(VLOOKUP(K172,DAY!$A$2:$E$2452,3,0),0)</f>
        <v>10</v>
      </c>
      <c r="L89" s="32">
        <f>IFERROR(VLOOKUP(L172,DAY!$A$2:$E$2452,3,0),0)</f>
        <v>11</v>
      </c>
      <c r="M89" s="32">
        <f>IFERROR(VLOOKUP(M172,DAY!$A$2:$E$2452,3,0),0)</f>
        <v>12</v>
      </c>
      <c r="N89" s="32">
        <f>IFERROR(VLOOKUP(N172,DAY!$A$2:$E$2452,3,0),0)</f>
        <v>13</v>
      </c>
      <c r="O89" s="32">
        <f>IFERROR(VLOOKUP(O172,DAY!$A$2:$E$2452,3,0),0)</f>
        <v>14</v>
      </c>
      <c r="P89" s="32">
        <f>IFERROR(VLOOKUP(P172,DAY!$A$2:$E$2452,3,0),0)</f>
        <v>15</v>
      </c>
      <c r="Q89" s="32">
        <f>IFERROR(VLOOKUP(Q172,DAY!$A$2:$E$2452,3,0),0)</f>
        <v>16</v>
      </c>
      <c r="R89" s="32">
        <f>IFERROR(VLOOKUP(R172,DAY!$A$2:$E$2452,3,0),0)</f>
        <v>17</v>
      </c>
      <c r="S89" s="32">
        <f>IFERROR(VLOOKUP(S172,DAY!$A$2:$E$2452,3,0),0)</f>
        <v>18</v>
      </c>
      <c r="T89" s="32">
        <f>IFERROR(VLOOKUP(T172,DAY!$A$2:$E$2452,3,0),0)</f>
        <v>19</v>
      </c>
      <c r="U89" s="32">
        <f>IFERROR(VLOOKUP(U172,DAY!$A$2:$E$2452,3,0),0)</f>
        <v>20</v>
      </c>
      <c r="V89" s="32">
        <f>IFERROR(VLOOKUP(V172,DAY!$A$2:$E$2452,3,0),0)</f>
        <v>21</v>
      </c>
      <c r="W89" s="32">
        <f>IFERROR(VLOOKUP(W172,DAY!$A$2:$E$2452,3,0),0)</f>
        <v>22</v>
      </c>
      <c r="X89" s="32">
        <f>IFERROR(VLOOKUP(X172,DAY!$A$2:$E$2452,3,0),0)</f>
        <v>23</v>
      </c>
      <c r="Y89" s="32">
        <f>IFERROR(VLOOKUP(Y172,DAY!$A$2:$E$2452,3,0),0)</f>
        <v>24</v>
      </c>
      <c r="Z89" s="32">
        <f>IFERROR(VLOOKUP(Z172,DAY!$A$2:$E$2452,3,0),0)</f>
        <v>25</v>
      </c>
      <c r="AA89" s="32">
        <f>IFERROR(VLOOKUP(AA172,DAY!$A$2:$E$2452,3,0),0)</f>
        <v>26</v>
      </c>
      <c r="AB89" s="32">
        <f>IFERROR(VLOOKUP(AB172,DAY!$A$2:$E$2452,3,0),0)</f>
        <v>27</v>
      </c>
      <c r="AC89" s="32">
        <f>IFERROR(VLOOKUP(AC172,DAY!$A$2:$E$2452,3,0),0)</f>
        <v>28</v>
      </c>
      <c r="AD89" s="32">
        <f>IFERROR(VLOOKUP(AD172,DAY!$A$2:$E$2452,3,0),0)</f>
        <v>29</v>
      </c>
      <c r="AE89" s="392"/>
      <c r="AF89" s="394"/>
      <c r="AG89" s="260" t="s">
        <v>144</v>
      </c>
      <c r="AH89" s="392"/>
      <c r="AI89" s="394"/>
      <c r="AJ89" s="260" t="s">
        <v>144</v>
      </c>
      <c r="AM89" s="137"/>
      <c r="AN89" s="137"/>
      <c r="AQ89" s="139">
        <f>IFERROR(VLOOKUP(AQ173,DAY!$A$2:$E$196,2,0),0)</f>
        <v>0</v>
      </c>
    </row>
    <row r="90" spans="1:43" ht="27.75" customHeight="1" x14ac:dyDescent="0.45">
      <c r="A90" s="389"/>
      <c r="B90" s="139" t="s">
        <v>2</v>
      </c>
      <c r="C90" s="35" t="str">
        <f>IFERROR(VLOOKUP(C172,DAY!$A$2:$E$2452,4,0),0)</f>
        <v>水</v>
      </c>
      <c r="D90" s="35" t="str">
        <f>IFERROR(VLOOKUP(D172,DAY!$A$2:$E$2452,4,0),0)</f>
        <v>木</v>
      </c>
      <c r="E90" s="35" t="str">
        <f>IFERROR(VLOOKUP(E172,DAY!$A$2:$E$2452,4,0),0)</f>
        <v>金</v>
      </c>
      <c r="F90" s="35" t="str">
        <f>IFERROR(VLOOKUP(F172,DAY!$A$2:$E$2452,4,0),0)</f>
        <v>土</v>
      </c>
      <c r="G90" s="35" t="str">
        <f>IFERROR(VLOOKUP(G172,DAY!$A$2:$E$2452,4,0),0)</f>
        <v>日</v>
      </c>
      <c r="H90" s="35" t="str">
        <f>IFERROR(VLOOKUP(H172,DAY!$A$2:$E$2452,4,0),0)</f>
        <v>月</v>
      </c>
      <c r="I90" s="35" t="str">
        <f>IFERROR(VLOOKUP(I172,DAY!$A$2:$E$2452,4,0),0)</f>
        <v>火</v>
      </c>
      <c r="J90" s="35" t="str">
        <f>IFERROR(VLOOKUP(J172,DAY!$A$2:$E$2452,4,0),0)</f>
        <v>水</v>
      </c>
      <c r="K90" s="35" t="str">
        <f>IFERROR(VLOOKUP(K172,DAY!$A$2:$E$2452,4,0),0)</f>
        <v>木</v>
      </c>
      <c r="L90" s="35" t="str">
        <f>IFERROR(VLOOKUP(L172,DAY!$A$2:$E$2452,4,0),0)</f>
        <v>金</v>
      </c>
      <c r="M90" s="35" t="str">
        <f>IFERROR(VLOOKUP(M172,DAY!$A$2:$E$2452,4,0),0)</f>
        <v>土</v>
      </c>
      <c r="N90" s="35" t="str">
        <f>IFERROR(VLOOKUP(N172,DAY!$A$2:$E$2452,4,0),0)</f>
        <v>日</v>
      </c>
      <c r="O90" s="35" t="str">
        <f>IFERROR(VLOOKUP(O172,DAY!$A$2:$E$2452,4,0),0)</f>
        <v>月</v>
      </c>
      <c r="P90" s="35" t="str">
        <f>IFERROR(VLOOKUP(P172,DAY!$A$2:$E$2452,4,0),0)</f>
        <v>火</v>
      </c>
      <c r="Q90" s="35" t="str">
        <f>IFERROR(VLOOKUP(Q172,DAY!$A$2:$E$2452,4,0),0)</f>
        <v>水</v>
      </c>
      <c r="R90" s="35" t="str">
        <f>IFERROR(VLOOKUP(R172,DAY!$A$2:$E$2452,4,0),0)</f>
        <v>木</v>
      </c>
      <c r="S90" s="35" t="str">
        <f>IFERROR(VLOOKUP(S172,DAY!$A$2:$E$2452,4,0),0)</f>
        <v>金</v>
      </c>
      <c r="T90" s="35" t="str">
        <f>IFERROR(VLOOKUP(T172,DAY!$A$2:$E$2452,4,0),0)</f>
        <v>土</v>
      </c>
      <c r="U90" s="35" t="str">
        <f>IFERROR(VLOOKUP(U172,DAY!$A$2:$E$2452,4,0),0)</f>
        <v>日</v>
      </c>
      <c r="V90" s="35" t="str">
        <f>IFERROR(VLOOKUP(V172,DAY!$A$2:$E$2452,4,0),0)</f>
        <v>月</v>
      </c>
      <c r="W90" s="35" t="str">
        <f>IFERROR(VLOOKUP(W172,DAY!$A$2:$E$2452,4,0),0)</f>
        <v>火</v>
      </c>
      <c r="X90" s="35" t="str">
        <f>IFERROR(VLOOKUP(X172,DAY!$A$2:$E$2452,4,0),0)</f>
        <v>水</v>
      </c>
      <c r="Y90" s="35" t="str">
        <f>IFERROR(VLOOKUP(Y172,DAY!$A$2:$E$2452,4,0),0)</f>
        <v>木</v>
      </c>
      <c r="Z90" s="35" t="str">
        <f>IFERROR(VLOOKUP(Z172,DAY!$A$2:$E$2452,4,0),0)</f>
        <v>金</v>
      </c>
      <c r="AA90" s="35" t="str">
        <f>IFERROR(VLOOKUP(AA172,DAY!$A$2:$E$2452,4,0),0)</f>
        <v>土</v>
      </c>
      <c r="AB90" s="35" t="str">
        <f>IFERROR(VLOOKUP(AB172,DAY!$A$2:$E$2452,4,0),0)</f>
        <v>日</v>
      </c>
      <c r="AC90" s="35" t="str">
        <f>IFERROR(VLOOKUP(AC172,DAY!$A$2:$E$2452,4,0),0)</f>
        <v>月</v>
      </c>
      <c r="AD90" s="35" t="str">
        <f>IFERROR(VLOOKUP(AD172,DAY!$A$2:$E$2452,4,0),0)</f>
        <v>火</v>
      </c>
      <c r="AE90" s="392"/>
      <c r="AF90" s="394"/>
      <c r="AG90" s="260"/>
      <c r="AH90" s="392"/>
      <c r="AI90" s="394"/>
      <c r="AJ90" s="260"/>
      <c r="AM90" s="137"/>
      <c r="AN90" s="137"/>
      <c r="AQ90" s="141">
        <f>IFERROR(VLOOKUP(AQ173,DAY!$A$2:$E$196,3,0),0)</f>
        <v>0</v>
      </c>
    </row>
    <row r="91" spans="1:43" ht="89.25" customHeight="1" x14ac:dyDescent="0.45">
      <c r="A91" s="389"/>
      <c r="B91" s="142" t="s">
        <v>3</v>
      </c>
      <c r="C91" s="36" t="str">
        <f>IFERROR(VLOOKUP(C172,DAY!$A$2:$E$2452,5,0),0)</f>
        <v/>
      </c>
      <c r="D91" s="36" t="str">
        <f>IFERROR(VLOOKUP(D172,DAY!$A$2:$E$2452,5,0),0)</f>
        <v/>
      </c>
      <c r="E91" s="36" t="str">
        <f>IFERROR(VLOOKUP(E172,DAY!$A$2:$E$2452,5,0),0)</f>
        <v/>
      </c>
      <c r="F91" s="36" t="str">
        <f>IFERROR(VLOOKUP(F172,DAY!$A$2:$E$2452,5,0),0)</f>
        <v/>
      </c>
      <c r="G91" s="36" t="str">
        <f>IFERROR(VLOOKUP(G172,DAY!$A$2:$E$2452,5,0),0)</f>
        <v/>
      </c>
      <c r="H91" s="36" t="str">
        <f>IFERROR(VLOOKUP(H172,DAY!$A$2:$E$2452,5,0),0)</f>
        <v/>
      </c>
      <c r="I91" s="36" t="str">
        <f>IFERROR(VLOOKUP(I172,DAY!$A$2:$E$2452,5,0),0)</f>
        <v/>
      </c>
      <c r="J91" s="36" t="str">
        <f>IFERROR(VLOOKUP(J172,DAY!$A$2:$E$2452,5,0),0)</f>
        <v/>
      </c>
      <c r="K91" s="36" t="str">
        <f>IFERROR(VLOOKUP(K172,DAY!$A$2:$E$2452,5,0),0)</f>
        <v/>
      </c>
      <c r="L91" s="36" t="str">
        <f>IFERROR(VLOOKUP(L172,DAY!$A$2:$E$2452,5,0),0)</f>
        <v/>
      </c>
      <c r="M91" s="36" t="str">
        <f>IFERROR(VLOOKUP(M172,DAY!$A$2:$E$2452,5,0),0)</f>
        <v/>
      </c>
      <c r="N91" s="36" t="str">
        <f>IFERROR(VLOOKUP(N172,DAY!$A$2:$E$2452,5,0),0)</f>
        <v/>
      </c>
      <c r="O91" s="36" t="str">
        <f>IFERROR(VLOOKUP(O172,DAY!$A$2:$E$2452,5,0),0)</f>
        <v/>
      </c>
      <c r="P91" s="36" t="str">
        <f>IFERROR(VLOOKUP(P172,DAY!$A$2:$E$2452,5,0),0)</f>
        <v/>
      </c>
      <c r="Q91" s="36" t="str">
        <f>IFERROR(VLOOKUP(Q172,DAY!$A$2:$E$2452,5,0),0)</f>
        <v/>
      </c>
      <c r="R91" s="36" t="str">
        <f>IFERROR(VLOOKUP(R172,DAY!$A$2:$E$2452,5,0),0)</f>
        <v/>
      </c>
      <c r="S91" s="36" t="str">
        <f>IFERROR(VLOOKUP(S172,DAY!$A$2:$E$2452,5,0),0)</f>
        <v/>
      </c>
      <c r="T91" s="36" t="str">
        <f>IFERROR(VLOOKUP(T172,DAY!$A$2:$E$2452,5,0),0)</f>
        <v/>
      </c>
      <c r="U91" s="36" t="str">
        <f>IFERROR(VLOOKUP(U172,DAY!$A$2:$E$2452,5,0),0)</f>
        <v/>
      </c>
      <c r="V91" s="36" t="str">
        <f>IFERROR(VLOOKUP(V172,DAY!$A$2:$E$2452,5,0),0)</f>
        <v>敬老の日</v>
      </c>
      <c r="W91" s="36" t="str">
        <f>IFERROR(VLOOKUP(W172,DAY!$A$2:$E$2452,5,0),0)</f>
        <v>国民の休日</v>
      </c>
      <c r="X91" s="36" t="str">
        <f>IFERROR(VLOOKUP(X172,DAY!$A$2:$E$2452,5,0),0)</f>
        <v>秋分の日</v>
      </c>
      <c r="Y91" s="36" t="str">
        <f>IFERROR(VLOOKUP(Y172,DAY!$A$2:$E$2452,5,0),0)</f>
        <v/>
      </c>
      <c r="Z91" s="36" t="str">
        <f>IFERROR(VLOOKUP(Z172,DAY!$A$2:$E$2452,5,0),0)</f>
        <v/>
      </c>
      <c r="AA91" s="36" t="str">
        <f>IFERROR(VLOOKUP(AA172,DAY!$A$2:$E$2452,5,0),0)</f>
        <v/>
      </c>
      <c r="AB91" s="36" t="str">
        <f>IFERROR(VLOOKUP(AB172,DAY!$A$2:$E$2452,5,0),0)</f>
        <v/>
      </c>
      <c r="AC91" s="36" t="str">
        <f>IFERROR(VLOOKUP(AC172,DAY!$A$2:$E$2452,5,0),0)</f>
        <v/>
      </c>
      <c r="AD91" s="36" t="str">
        <f>IFERROR(VLOOKUP(AD172,DAY!$A$2:$E$2452,5,0),0)</f>
        <v/>
      </c>
      <c r="AE91" s="392"/>
      <c r="AF91" s="394"/>
      <c r="AG91" s="261"/>
      <c r="AH91" s="392"/>
      <c r="AI91" s="394"/>
      <c r="AJ91" s="261"/>
      <c r="AM91" s="150"/>
      <c r="AN91" s="150"/>
      <c r="AQ91" s="141">
        <f>IFERROR(VLOOKUP(AQ173,DAY!$A$2:$E$196,4,0),0)</f>
        <v>0</v>
      </c>
    </row>
    <row r="92" spans="1:43" ht="27.75" customHeight="1" x14ac:dyDescent="0.45">
      <c r="A92" s="389"/>
      <c r="B92" s="143" t="s">
        <v>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211">
        <f>IF(COUNT(C92:AD92)=0,+(COUNTIF(C92:AD92,"作業"))+(COUNTIF(C92:AD92,"休日")),"")</f>
        <v>0</v>
      </c>
      <c r="AF92" s="213">
        <f>IF(+COUNT(C92:AD92)=0,(COUNTIF(C92:AD92,"休日")),"")</f>
        <v>0</v>
      </c>
      <c r="AG92" s="359"/>
      <c r="AH92" s="211">
        <f>IF(COUNT(C93:AD93)=0,+(COUNTIF(C93:AD93,"作業"))+(COUNTIF(C93:AD93,"休日")),"")</f>
        <v>0</v>
      </c>
      <c r="AI92" s="213">
        <f>IF(COUNT(C93:AD93)=0,(COUNTIF(C93:AD93,"休日")),"")</f>
        <v>0</v>
      </c>
      <c r="AJ92" s="355"/>
      <c r="AL92" s="144"/>
      <c r="AM92" s="137" t="str">
        <f>IF(ISTEXT(C92),"集計期間","集計期間外")</f>
        <v>集計期間外</v>
      </c>
      <c r="AN92" s="137"/>
      <c r="AQ92" s="142">
        <f>IFERROR(VLOOKUP(AQ173,DAY!$A$2:$E$196,5,0),0)</f>
        <v>0</v>
      </c>
    </row>
    <row r="93" spans="1:43" ht="27.75" customHeight="1" thickBot="1" x14ac:dyDescent="0.5">
      <c r="A93" s="390"/>
      <c r="B93" s="145" t="s">
        <v>5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357">
        <f>IFERROR(AM93,0)</f>
        <v>0</v>
      </c>
      <c r="AF93" s="358"/>
      <c r="AG93" s="360"/>
      <c r="AH93" s="357">
        <f>IFERROR(AN93,0)</f>
        <v>0</v>
      </c>
      <c r="AI93" s="358"/>
      <c r="AJ93" s="356"/>
      <c r="AM93" s="146" t="e">
        <f>ROUND(AF92/AE92,3)</f>
        <v>#DIV/0!</v>
      </c>
      <c r="AN93" s="147" t="e">
        <f>ROUND(AI92/AH92,3)</f>
        <v>#DIV/0!</v>
      </c>
      <c r="AQ93" s="148">
        <f>IFERROR(VLOOKUP(AQ173,DAY!$A$2:$E$196,6,0),0)</f>
        <v>0</v>
      </c>
    </row>
    <row r="94" spans="1:43" ht="27.75" customHeight="1" thickBot="1" x14ac:dyDescent="0.5">
      <c r="A94" s="388" t="s">
        <v>75</v>
      </c>
      <c r="B94" s="135" t="s">
        <v>0</v>
      </c>
      <c r="C94" s="29">
        <f>IFERROR(VLOOKUP(C173,DAY!$A$2:$E$2452,2,0),0)</f>
        <v>9</v>
      </c>
      <c r="D94" s="29">
        <f>IFERROR(VLOOKUP(D173,DAY!$A$2:$E$2452,2,0),0)</f>
        <v>10</v>
      </c>
      <c r="E94" s="29">
        <f>IFERROR(VLOOKUP(E173,DAY!$A$2:$E$2452,2,0),0)</f>
        <v>10</v>
      </c>
      <c r="F94" s="29">
        <f>IFERROR(VLOOKUP(F173,DAY!$A$2:$E$2452,2,0),0)</f>
        <v>10</v>
      </c>
      <c r="G94" s="29">
        <f>IFERROR(VLOOKUP(G173,DAY!$A$2:$E$2452,2,0),0)</f>
        <v>10</v>
      </c>
      <c r="H94" s="29">
        <f>IFERROR(VLOOKUP(H173,DAY!$A$2:$E$2452,2,0),0)</f>
        <v>10</v>
      </c>
      <c r="I94" s="29">
        <f>IFERROR(VLOOKUP(I173,DAY!$A$2:$E$2452,2,0),0)</f>
        <v>10</v>
      </c>
      <c r="J94" s="29">
        <f>IFERROR(VLOOKUP(J173,DAY!$A$2:$E$2452,2,0),0)</f>
        <v>10</v>
      </c>
      <c r="K94" s="29">
        <f>IFERROR(VLOOKUP(K173,DAY!$A$2:$E$2452,2,0),0)</f>
        <v>10</v>
      </c>
      <c r="L94" s="29">
        <f>IFERROR(VLOOKUP(L173,DAY!$A$2:$E$2452,2,0),0)</f>
        <v>10</v>
      </c>
      <c r="M94" s="29">
        <f>IFERROR(VLOOKUP(M173,DAY!$A$2:$E$2452,2,0),0)</f>
        <v>10</v>
      </c>
      <c r="N94" s="29">
        <f>IFERROR(VLOOKUP(N173,DAY!$A$2:$E$2452,2,0),0)</f>
        <v>10</v>
      </c>
      <c r="O94" s="29">
        <f>IFERROR(VLOOKUP(O173,DAY!$A$2:$E$2452,2,0),0)</f>
        <v>10</v>
      </c>
      <c r="P94" s="29">
        <f>IFERROR(VLOOKUP(P173,DAY!$A$2:$E$2452,2,0),0)</f>
        <v>10</v>
      </c>
      <c r="Q94" s="29">
        <f>IFERROR(VLOOKUP(Q173,DAY!$A$2:$E$2452,2,0),0)</f>
        <v>10</v>
      </c>
      <c r="R94" s="29">
        <f>IFERROR(VLOOKUP(R173,DAY!$A$2:$E$2452,2,0),0)</f>
        <v>10</v>
      </c>
      <c r="S94" s="29">
        <f>IFERROR(VLOOKUP(S173,DAY!$A$2:$E$2452,2,0),0)</f>
        <v>10</v>
      </c>
      <c r="T94" s="29">
        <f>IFERROR(VLOOKUP(T173,DAY!$A$2:$E$2452,2,0),0)</f>
        <v>10</v>
      </c>
      <c r="U94" s="29">
        <f>IFERROR(VLOOKUP(U173,DAY!$A$2:$E$2452,2,0),0)</f>
        <v>10</v>
      </c>
      <c r="V94" s="29">
        <f>IFERROR(VLOOKUP(V173,DAY!$A$2:$E$2452,2,0),0)</f>
        <v>10</v>
      </c>
      <c r="W94" s="29">
        <f>IFERROR(VLOOKUP(W173,DAY!$A$2:$E$2452,2,0),0)</f>
        <v>10</v>
      </c>
      <c r="X94" s="29">
        <f>IFERROR(VLOOKUP(X173,DAY!$A$2:$E$2452,2,0),0)</f>
        <v>10</v>
      </c>
      <c r="Y94" s="29">
        <f>IFERROR(VLOOKUP(Y173,DAY!$A$2:$E$2452,2,0),0)</f>
        <v>10</v>
      </c>
      <c r="Z94" s="29">
        <f>IFERROR(VLOOKUP(Z173,DAY!$A$2:$E$2452,2,0),0)</f>
        <v>10</v>
      </c>
      <c r="AA94" s="29">
        <f>IFERROR(VLOOKUP(AA173,DAY!$A$2:$E$2452,2,0),0)</f>
        <v>10</v>
      </c>
      <c r="AB94" s="29">
        <f>IFERROR(VLOOKUP(AB173,DAY!$A$2:$E$2452,2,0),0)</f>
        <v>10</v>
      </c>
      <c r="AC94" s="29">
        <f>IFERROR(VLOOKUP(AC173,DAY!$A$2:$E$2452,2,0),0)</f>
        <v>10</v>
      </c>
      <c r="AD94" s="29">
        <f>IFERROR(VLOOKUP(AD173,DAY!$A$2:$E$2452,2,0),0)</f>
        <v>10</v>
      </c>
      <c r="AE94" s="391" t="s">
        <v>11</v>
      </c>
      <c r="AF94" s="393" t="s">
        <v>12</v>
      </c>
      <c r="AG94" s="214" t="str">
        <f>IF($AE$4="完全週休２日", "週", IF($AE$4="月単位", "月", ""))</f>
        <v/>
      </c>
      <c r="AH94" s="395" t="s">
        <v>11</v>
      </c>
      <c r="AI94" s="396" t="s">
        <v>13</v>
      </c>
      <c r="AJ94" s="226" t="str">
        <f>IF($AE$4="完全週休２日", "週", IF($AE$4="月単位", "月", ""))</f>
        <v/>
      </c>
      <c r="AK94" s="144"/>
      <c r="AM94" s="137"/>
      <c r="AN94" s="137"/>
      <c r="AQ94" s="152">
        <f>IFERROR(VLOOKUP(AQ173,DAY!$A$2:$E$196,7,0),0)</f>
        <v>0</v>
      </c>
    </row>
    <row r="95" spans="1:43" ht="27.75" customHeight="1" x14ac:dyDescent="0.45">
      <c r="A95" s="389"/>
      <c r="B95" s="136" t="s">
        <v>1</v>
      </c>
      <c r="C95" s="32">
        <f>IFERROR(VLOOKUP(C173,DAY!$A$2:$E$2452,3,0),0)</f>
        <v>30</v>
      </c>
      <c r="D95" s="32">
        <f>IFERROR(VLOOKUP(D173,DAY!$A$2:$E$2452,3,0),0)</f>
        <v>1</v>
      </c>
      <c r="E95" s="32">
        <f>IFERROR(VLOOKUP(E173,DAY!$A$2:$E$2452,3,0),0)</f>
        <v>2</v>
      </c>
      <c r="F95" s="32">
        <f>IFERROR(VLOOKUP(F173,DAY!$A$2:$E$2452,3,0),0)</f>
        <v>3</v>
      </c>
      <c r="G95" s="32">
        <f>IFERROR(VLOOKUP(G173,DAY!$A$2:$E$2452,3,0),0)</f>
        <v>4</v>
      </c>
      <c r="H95" s="32">
        <f>IFERROR(VLOOKUP(H173,DAY!$A$2:$E$2452,3,0),0)</f>
        <v>5</v>
      </c>
      <c r="I95" s="32">
        <f>IFERROR(VLOOKUP(I173,DAY!$A$2:$E$2452,3,0),0)</f>
        <v>6</v>
      </c>
      <c r="J95" s="32">
        <f>IFERROR(VLOOKUP(J173,DAY!$A$2:$E$2452,3,0),0)</f>
        <v>7</v>
      </c>
      <c r="K95" s="32">
        <f>IFERROR(VLOOKUP(K173,DAY!$A$2:$E$2452,3,0),0)</f>
        <v>8</v>
      </c>
      <c r="L95" s="32">
        <f>IFERROR(VLOOKUP(L173,DAY!$A$2:$E$2452,3,0),0)</f>
        <v>9</v>
      </c>
      <c r="M95" s="32">
        <f>IFERROR(VLOOKUP(M173,DAY!$A$2:$E$2452,3,0),0)</f>
        <v>10</v>
      </c>
      <c r="N95" s="32">
        <f>IFERROR(VLOOKUP(N173,DAY!$A$2:$E$2452,3,0),0)</f>
        <v>11</v>
      </c>
      <c r="O95" s="32">
        <f>IFERROR(VLOOKUP(O173,DAY!$A$2:$E$2452,3,0),0)</f>
        <v>12</v>
      </c>
      <c r="P95" s="32">
        <f>IFERROR(VLOOKUP(P173,DAY!$A$2:$E$2452,3,0),0)</f>
        <v>13</v>
      </c>
      <c r="Q95" s="32">
        <f>IFERROR(VLOOKUP(Q173,DAY!$A$2:$E$2452,3,0),0)</f>
        <v>14</v>
      </c>
      <c r="R95" s="32">
        <f>IFERROR(VLOOKUP(R173,DAY!$A$2:$E$2452,3,0),0)</f>
        <v>15</v>
      </c>
      <c r="S95" s="32">
        <f>IFERROR(VLOOKUP(S173,DAY!$A$2:$E$2452,3,0),0)</f>
        <v>16</v>
      </c>
      <c r="T95" s="32">
        <f>IFERROR(VLOOKUP(T173,DAY!$A$2:$E$2452,3,0),0)</f>
        <v>17</v>
      </c>
      <c r="U95" s="32">
        <f>IFERROR(VLOOKUP(U173,DAY!$A$2:$E$2452,3,0),0)</f>
        <v>18</v>
      </c>
      <c r="V95" s="32">
        <f>IFERROR(VLOOKUP(V173,DAY!$A$2:$E$2452,3,0),0)</f>
        <v>19</v>
      </c>
      <c r="W95" s="32">
        <f>IFERROR(VLOOKUP(W173,DAY!$A$2:$E$2452,3,0),0)</f>
        <v>20</v>
      </c>
      <c r="X95" s="32">
        <f>IFERROR(VLOOKUP(X173,DAY!$A$2:$E$2452,3,0),0)</f>
        <v>21</v>
      </c>
      <c r="Y95" s="32">
        <f>IFERROR(VLOOKUP(Y173,DAY!$A$2:$E$2452,3,0),0)</f>
        <v>22</v>
      </c>
      <c r="Z95" s="32">
        <f>IFERROR(VLOOKUP(Z173,DAY!$A$2:$E$2452,3,0),0)</f>
        <v>23</v>
      </c>
      <c r="AA95" s="32">
        <f>IFERROR(VLOOKUP(AA173,DAY!$A$2:$E$2452,3,0),0)</f>
        <v>24</v>
      </c>
      <c r="AB95" s="32">
        <f>IFERROR(VLOOKUP(AB173,DAY!$A$2:$E$2452,3,0),0)</f>
        <v>25</v>
      </c>
      <c r="AC95" s="32">
        <f>IFERROR(VLOOKUP(AC173,DAY!$A$2:$E$2452,3,0),0)</f>
        <v>26</v>
      </c>
      <c r="AD95" s="32">
        <f>IFERROR(VLOOKUP(AD173,DAY!$A$2:$E$2452,3,0),0)</f>
        <v>27</v>
      </c>
      <c r="AE95" s="392"/>
      <c r="AF95" s="394"/>
      <c r="AG95" s="260" t="s">
        <v>144</v>
      </c>
      <c r="AH95" s="392"/>
      <c r="AI95" s="394"/>
      <c r="AJ95" s="260" t="s">
        <v>144</v>
      </c>
      <c r="AM95" s="137"/>
      <c r="AN95" s="137"/>
      <c r="AQ95" s="138">
        <f>IFERROR(VLOOKUP(AQ174,DAY!$A$2:$E$196,2,0),0)</f>
        <v>0</v>
      </c>
    </row>
    <row r="96" spans="1:43" ht="27.75" customHeight="1" x14ac:dyDescent="0.45">
      <c r="A96" s="389"/>
      <c r="B96" s="139" t="s">
        <v>2</v>
      </c>
      <c r="C96" s="35" t="str">
        <f>IFERROR(VLOOKUP(C173,DAY!$A$2:$E$2452,4,0),0)</f>
        <v>水</v>
      </c>
      <c r="D96" s="35" t="str">
        <f>IFERROR(VLOOKUP(D173,DAY!$A$2:$E$2452,4,0),0)</f>
        <v>木</v>
      </c>
      <c r="E96" s="35" t="str">
        <f>IFERROR(VLOOKUP(E173,DAY!$A$2:$E$2452,4,0),0)</f>
        <v>金</v>
      </c>
      <c r="F96" s="35" t="str">
        <f>IFERROR(VLOOKUP(F173,DAY!$A$2:$E$2452,4,0),0)</f>
        <v>土</v>
      </c>
      <c r="G96" s="35" t="str">
        <f>IFERROR(VLOOKUP(G173,DAY!$A$2:$E$2452,4,0),0)</f>
        <v>日</v>
      </c>
      <c r="H96" s="35" t="str">
        <f>IFERROR(VLOOKUP(H173,DAY!$A$2:$E$2452,4,0),0)</f>
        <v>月</v>
      </c>
      <c r="I96" s="35" t="str">
        <f>IFERROR(VLOOKUP(I173,DAY!$A$2:$E$2452,4,0),0)</f>
        <v>火</v>
      </c>
      <c r="J96" s="35" t="str">
        <f>IFERROR(VLOOKUP(J173,DAY!$A$2:$E$2452,4,0),0)</f>
        <v>水</v>
      </c>
      <c r="K96" s="35" t="str">
        <f>IFERROR(VLOOKUP(K173,DAY!$A$2:$E$2452,4,0),0)</f>
        <v>木</v>
      </c>
      <c r="L96" s="35" t="str">
        <f>IFERROR(VLOOKUP(L173,DAY!$A$2:$E$2452,4,0),0)</f>
        <v>金</v>
      </c>
      <c r="M96" s="35" t="str">
        <f>IFERROR(VLOOKUP(M173,DAY!$A$2:$E$2452,4,0),0)</f>
        <v>土</v>
      </c>
      <c r="N96" s="35" t="str">
        <f>IFERROR(VLOOKUP(N173,DAY!$A$2:$E$2452,4,0),0)</f>
        <v>日</v>
      </c>
      <c r="O96" s="35" t="str">
        <f>IFERROR(VLOOKUP(O173,DAY!$A$2:$E$2452,4,0),0)</f>
        <v>月</v>
      </c>
      <c r="P96" s="35" t="str">
        <f>IFERROR(VLOOKUP(P173,DAY!$A$2:$E$2452,4,0),0)</f>
        <v>火</v>
      </c>
      <c r="Q96" s="35" t="str">
        <f>IFERROR(VLOOKUP(Q173,DAY!$A$2:$E$2452,4,0),0)</f>
        <v>水</v>
      </c>
      <c r="R96" s="35" t="str">
        <f>IFERROR(VLOOKUP(R173,DAY!$A$2:$E$2452,4,0),0)</f>
        <v>木</v>
      </c>
      <c r="S96" s="35" t="str">
        <f>IFERROR(VLOOKUP(S173,DAY!$A$2:$E$2452,4,0),0)</f>
        <v>金</v>
      </c>
      <c r="T96" s="35" t="str">
        <f>IFERROR(VLOOKUP(T173,DAY!$A$2:$E$2452,4,0),0)</f>
        <v>土</v>
      </c>
      <c r="U96" s="35" t="str">
        <f>IFERROR(VLOOKUP(U173,DAY!$A$2:$E$2452,4,0),0)</f>
        <v>日</v>
      </c>
      <c r="V96" s="35" t="str">
        <f>IFERROR(VLOOKUP(V173,DAY!$A$2:$E$2452,4,0),0)</f>
        <v>月</v>
      </c>
      <c r="W96" s="35" t="str">
        <f>IFERROR(VLOOKUP(W173,DAY!$A$2:$E$2452,4,0),0)</f>
        <v>火</v>
      </c>
      <c r="X96" s="35" t="str">
        <f>IFERROR(VLOOKUP(X173,DAY!$A$2:$E$2452,4,0),0)</f>
        <v>水</v>
      </c>
      <c r="Y96" s="35" t="str">
        <f>IFERROR(VLOOKUP(Y173,DAY!$A$2:$E$2452,4,0),0)</f>
        <v>木</v>
      </c>
      <c r="Z96" s="35" t="str">
        <f>IFERROR(VLOOKUP(Z173,DAY!$A$2:$E$2452,4,0),0)</f>
        <v>金</v>
      </c>
      <c r="AA96" s="35" t="str">
        <f>IFERROR(VLOOKUP(AA173,DAY!$A$2:$E$2452,4,0),0)</f>
        <v>土</v>
      </c>
      <c r="AB96" s="35" t="str">
        <f>IFERROR(VLOOKUP(AB173,DAY!$A$2:$E$2452,4,0),0)</f>
        <v>日</v>
      </c>
      <c r="AC96" s="35" t="str">
        <f>IFERROR(VLOOKUP(AC173,DAY!$A$2:$E$2452,4,0),0)</f>
        <v>月</v>
      </c>
      <c r="AD96" s="35" t="str">
        <f>IFERROR(VLOOKUP(AD173,DAY!$A$2:$E$2452,4,0),0)</f>
        <v>火</v>
      </c>
      <c r="AE96" s="392"/>
      <c r="AF96" s="394"/>
      <c r="AG96" s="260"/>
      <c r="AH96" s="392"/>
      <c r="AI96" s="394"/>
      <c r="AJ96" s="260"/>
      <c r="AM96" s="137"/>
      <c r="AN96" s="137"/>
      <c r="AQ96" s="141">
        <f>IFERROR(VLOOKUP(AQ174,DAY!$A$2:$E$196,3,0),0)</f>
        <v>0</v>
      </c>
    </row>
    <row r="97" spans="1:43" ht="89.25" customHeight="1" x14ac:dyDescent="0.45">
      <c r="A97" s="389"/>
      <c r="B97" s="142" t="s">
        <v>3</v>
      </c>
      <c r="C97" s="36" t="str">
        <f>IFERROR(VLOOKUP(C173,DAY!$A$2:$E$2452,5,0),0)</f>
        <v/>
      </c>
      <c r="D97" s="36" t="str">
        <f>IFERROR(VLOOKUP(D173,DAY!$A$2:$E$2452,5,0),0)</f>
        <v/>
      </c>
      <c r="E97" s="36" t="str">
        <f>IFERROR(VLOOKUP(E173,DAY!$A$2:$E$2452,5,0),0)</f>
        <v/>
      </c>
      <c r="F97" s="36" t="str">
        <f>IFERROR(VLOOKUP(F173,DAY!$A$2:$E$2452,5,0),0)</f>
        <v/>
      </c>
      <c r="G97" s="36" t="str">
        <f>IFERROR(VLOOKUP(G173,DAY!$A$2:$E$2452,5,0),0)</f>
        <v/>
      </c>
      <c r="H97" s="36" t="str">
        <f>IFERROR(VLOOKUP(H173,DAY!$A$2:$E$2452,5,0),0)</f>
        <v/>
      </c>
      <c r="I97" s="36" t="str">
        <f>IFERROR(VLOOKUP(I173,DAY!$A$2:$E$2452,5,0),0)</f>
        <v/>
      </c>
      <c r="J97" s="36" t="str">
        <f>IFERROR(VLOOKUP(J173,DAY!$A$2:$E$2452,5,0),0)</f>
        <v/>
      </c>
      <c r="K97" s="36" t="str">
        <f>IFERROR(VLOOKUP(K173,DAY!$A$2:$E$2452,5,0),0)</f>
        <v/>
      </c>
      <c r="L97" s="36" t="str">
        <f>IFERROR(VLOOKUP(L173,DAY!$A$2:$E$2452,5,0),0)</f>
        <v/>
      </c>
      <c r="M97" s="36" t="str">
        <f>IFERROR(VLOOKUP(M173,DAY!$A$2:$E$2452,5,0),0)</f>
        <v/>
      </c>
      <c r="N97" s="36" t="str">
        <f>IFERROR(VLOOKUP(N173,DAY!$A$2:$E$2452,5,0),0)</f>
        <v/>
      </c>
      <c r="O97" s="36" t="str">
        <f>IFERROR(VLOOKUP(O173,DAY!$A$2:$E$2452,5,0),0)</f>
        <v>スポーツの日</v>
      </c>
      <c r="P97" s="36" t="str">
        <f>IFERROR(VLOOKUP(P173,DAY!$A$2:$E$2452,5,0),0)</f>
        <v/>
      </c>
      <c r="Q97" s="36" t="str">
        <f>IFERROR(VLOOKUP(Q173,DAY!$A$2:$E$2452,5,0),0)</f>
        <v/>
      </c>
      <c r="R97" s="36" t="str">
        <f>IFERROR(VLOOKUP(R173,DAY!$A$2:$E$2452,5,0),0)</f>
        <v/>
      </c>
      <c r="S97" s="36" t="str">
        <f>IFERROR(VLOOKUP(S173,DAY!$A$2:$E$2452,5,0),0)</f>
        <v/>
      </c>
      <c r="T97" s="36" t="str">
        <f>IFERROR(VLOOKUP(T173,DAY!$A$2:$E$2452,5,0),0)</f>
        <v/>
      </c>
      <c r="U97" s="36" t="str">
        <f>IFERROR(VLOOKUP(U173,DAY!$A$2:$E$2452,5,0),0)</f>
        <v/>
      </c>
      <c r="V97" s="36" t="str">
        <f>IFERROR(VLOOKUP(V173,DAY!$A$2:$E$2452,5,0),0)</f>
        <v/>
      </c>
      <c r="W97" s="36" t="str">
        <f>IFERROR(VLOOKUP(W173,DAY!$A$2:$E$2452,5,0),0)</f>
        <v/>
      </c>
      <c r="X97" s="36" t="str">
        <f>IFERROR(VLOOKUP(X173,DAY!$A$2:$E$2452,5,0),0)</f>
        <v/>
      </c>
      <c r="Y97" s="36" t="str">
        <f>IFERROR(VLOOKUP(Y173,DAY!$A$2:$E$2452,5,0),0)</f>
        <v/>
      </c>
      <c r="Z97" s="36" t="str">
        <f>IFERROR(VLOOKUP(Z173,DAY!$A$2:$E$2452,5,0),0)</f>
        <v/>
      </c>
      <c r="AA97" s="36" t="str">
        <f>IFERROR(VLOOKUP(AA173,DAY!$A$2:$E$2452,5,0),0)</f>
        <v/>
      </c>
      <c r="AB97" s="36" t="str">
        <f>IFERROR(VLOOKUP(AB173,DAY!$A$2:$E$2452,5,0),0)</f>
        <v/>
      </c>
      <c r="AC97" s="36" t="str">
        <f>IFERROR(VLOOKUP(AC173,DAY!$A$2:$E$2452,5,0),0)</f>
        <v/>
      </c>
      <c r="AD97" s="36" t="str">
        <f>IFERROR(VLOOKUP(AD173,DAY!$A$2:$E$2452,5,0),0)</f>
        <v/>
      </c>
      <c r="AE97" s="392"/>
      <c r="AF97" s="394"/>
      <c r="AG97" s="261"/>
      <c r="AH97" s="392"/>
      <c r="AI97" s="394"/>
      <c r="AJ97" s="261"/>
      <c r="AM97" s="150"/>
      <c r="AN97" s="150"/>
      <c r="AQ97" s="141">
        <f>IFERROR(VLOOKUP(AQ174,DAY!$A$2:$E$196,4,0),0)</f>
        <v>0</v>
      </c>
    </row>
    <row r="98" spans="1:43" ht="27.75" customHeight="1" x14ac:dyDescent="0.45">
      <c r="A98" s="389"/>
      <c r="B98" s="143" t="s">
        <v>4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211">
        <f>IF(COUNT(C98:AD98)=0,+(COUNTIF(C98:AD98,"作業"))+(COUNTIF(C98:AD98,"休日")),"")</f>
        <v>0</v>
      </c>
      <c r="AF98" s="213">
        <f>IF(+COUNT(C98:AD98)=0,(COUNTIF(C98:AD98,"休日")),"")</f>
        <v>0</v>
      </c>
      <c r="AG98" s="359"/>
      <c r="AH98" s="211">
        <f>IF(COUNT(C99:AD99)=0,+(COUNTIF(C99:AD99,"作業"))+(COUNTIF(C99:AD99,"休日")),"")</f>
        <v>0</v>
      </c>
      <c r="AI98" s="213">
        <f>IF(COUNT(C99:AD99)=0,(COUNTIF(C99:AD99,"休日")),"")</f>
        <v>0</v>
      </c>
      <c r="AJ98" s="355"/>
      <c r="AL98" s="144"/>
      <c r="AM98" s="137" t="str">
        <f>IF(ISTEXT(C98),"集計期間","集計期間外")</f>
        <v>集計期間外</v>
      </c>
      <c r="AN98" s="137"/>
      <c r="AQ98" s="142">
        <f>IFERROR(VLOOKUP(AQ174,DAY!$A$2:$E$196,5,0),0)</f>
        <v>0</v>
      </c>
    </row>
    <row r="99" spans="1:43" ht="27.75" customHeight="1" thickBot="1" x14ac:dyDescent="0.5">
      <c r="A99" s="390"/>
      <c r="B99" s="145" t="s">
        <v>5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357">
        <f>IFERROR(AM99,0)</f>
        <v>0</v>
      </c>
      <c r="AF99" s="358"/>
      <c r="AG99" s="360"/>
      <c r="AH99" s="357">
        <f>IFERROR(AN99,0)</f>
        <v>0</v>
      </c>
      <c r="AI99" s="358"/>
      <c r="AJ99" s="356"/>
      <c r="AM99" s="146" t="e">
        <f>ROUND(AF98/AE98,3)</f>
        <v>#DIV/0!</v>
      </c>
      <c r="AN99" s="147" t="e">
        <f>ROUND(AI98/AH98,3)</f>
        <v>#DIV/0!</v>
      </c>
      <c r="AQ99" s="148">
        <f>IFERROR(VLOOKUP(AQ174,DAY!$A$2:$E$196,6,0),0)</f>
        <v>0</v>
      </c>
    </row>
    <row r="100" spans="1:43" ht="27.75" customHeight="1" thickBot="1" x14ac:dyDescent="0.5">
      <c r="A100" s="388" t="s">
        <v>76</v>
      </c>
      <c r="B100" s="135" t="s">
        <v>0</v>
      </c>
      <c r="C100" s="29">
        <f>IFERROR(VLOOKUP(C174,DAY!$A$2:$E$2452,2,0),0)</f>
        <v>10</v>
      </c>
      <c r="D100" s="29">
        <f>IFERROR(VLOOKUP(D174,DAY!$A$2:$E$2452,2,0),0)</f>
        <v>10</v>
      </c>
      <c r="E100" s="29">
        <f>IFERROR(VLOOKUP(E174,DAY!$A$2:$E$2452,2,0),0)</f>
        <v>10</v>
      </c>
      <c r="F100" s="29">
        <f>IFERROR(VLOOKUP(F174,DAY!$A$2:$E$2452,2,0),0)</f>
        <v>10</v>
      </c>
      <c r="G100" s="29">
        <f>IFERROR(VLOOKUP(G174,DAY!$A$2:$E$2452,2,0),0)</f>
        <v>11</v>
      </c>
      <c r="H100" s="29">
        <f>IFERROR(VLOOKUP(H174,DAY!$A$2:$E$2452,2,0),0)</f>
        <v>11</v>
      </c>
      <c r="I100" s="29">
        <f>IFERROR(VLOOKUP(I174,DAY!$A$2:$E$2452,2,0),0)</f>
        <v>11</v>
      </c>
      <c r="J100" s="29">
        <f>IFERROR(VLOOKUP(J174,DAY!$A$2:$E$2452,2,0),0)</f>
        <v>11</v>
      </c>
      <c r="K100" s="29">
        <f>IFERROR(VLOOKUP(K174,DAY!$A$2:$E$2452,2,0),0)</f>
        <v>11</v>
      </c>
      <c r="L100" s="29">
        <f>IFERROR(VLOOKUP(L174,DAY!$A$2:$E$2452,2,0),0)</f>
        <v>11</v>
      </c>
      <c r="M100" s="29">
        <f>IFERROR(VLOOKUP(M174,DAY!$A$2:$E$2452,2,0),0)</f>
        <v>11</v>
      </c>
      <c r="N100" s="29">
        <f>IFERROR(VLOOKUP(N174,DAY!$A$2:$E$2452,2,0),0)</f>
        <v>11</v>
      </c>
      <c r="O100" s="29">
        <f>IFERROR(VLOOKUP(O174,DAY!$A$2:$E$2452,2,0),0)</f>
        <v>11</v>
      </c>
      <c r="P100" s="29">
        <f>IFERROR(VLOOKUP(P174,DAY!$A$2:$E$2452,2,0),0)</f>
        <v>11</v>
      </c>
      <c r="Q100" s="29">
        <f>IFERROR(VLOOKUP(Q174,DAY!$A$2:$E$2452,2,0),0)</f>
        <v>11</v>
      </c>
      <c r="R100" s="29">
        <f>IFERROR(VLOOKUP(R174,DAY!$A$2:$E$2452,2,0),0)</f>
        <v>11</v>
      </c>
      <c r="S100" s="29">
        <f>IFERROR(VLOOKUP(S174,DAY!$A$2:$E$2452,2,0),0)</f>
        <v>11</v>
      </c>
      <c r="T100" s="29">
        <f>IFERROR(VLOOKUP(T174,DAY!$A$2:$E$2452,2,0),0)</f>
        <v>11</v>
      </c>
      <c r="U100" s="29">
        <f>IFERROR(VLOOKUP(U174,DAY!$A$2:$E$2452,2,0),0)</f>
        <v>11</v>
      </c>
      <c r="V100" s="29">
        <f>IFERROR(VLOOKUP(V174,DAY!$A$2:$E$2452,2,0),0)</f>
        <v>11</v>
      </c>
      <c r="W100" s="29">
        <f>IFERROR(VLOOKUP(W174,DAY!$A$2:$E$2452,2,0),0)</f>
        <v>11</v>
      </c>
      <c r="X100" s="29">
        <f>IFERROR(VLOOKUP(X174,DAY!$A$2:$E$2452,2,0),0)</f>
        <v>11</v>
      </c>
      <c r="Y100" s="29">
        <f>IFERROR(VLOOKUP(Y174,DAY!$A$2:$E$2452,2,0),0)</f>
        <v>11</v>
      </c>
      <c r="Z100" s="29">
        <f>IFERROR(VLOOKUP(Z174,DAY!$A$2:$E$2452,2,0),0)</f>
        <v>11</v>
      </c>
      <c r="AA100" s="29">
        <f>IFERROR(VLOOKUP(AA174,DAY!$A$2:$E$2452,2,0),0)</f>
        <v>11</v>
      </c>
      <c r="AB100" s="29">
        <f>IFERROR(VLOOKUP(AB174,DAY!$A$2:$E$2452,2,0),0)</f>
        <v>11</v>
      </c>
      <c r="AC100" s="29">
        <f>IFERROR(VLOOKUP(AC174,DAY!$A$2:$E$2452,2,0),0)</f>
        <v>11</v>
      </c>
      <c r="AD100" s="29">
        <f>IFERROR(VLOOKUP(AD174,DAY!$A$2:$E$2452,2,0),0)</f>
        <v>11</v>
      </c>
      <c r="AE100" s="391" t="s">
        <v>11</v>
      </c>
      <c r="AF100" s="393" t="s">
        <v>12</v>
      </c>
      <c r="AG100" s="214" t="str">
        <f>IF($AE$4="完全週休２日", "週", IF($AE$4="月単位", "月", ""))</f>
        <v/>
      </c>
      <c r="AH100" s="395" t="s">
        <v>11</v>
      </c>
      <c r="AI100" s="396" t="s">
        <v>13</v>
      </c>
      <c r="AJ100" s="226" t="str">
        <f>IF($AE$4="完全週休２日", "週", IF($AE$4="月単位", "月", ""))</f>
        <v/>
      </c>
      <c r="AK100" s="144"/>
      <c r="AM100" s="137"/>
      <c r="AN100" s="137"/>
      <c r="AQ100" s="149">
        <f>IFERROR(VLOOKUP(AQ174,DAY!$A$2:$E$196,7,0),0)</f>
        <v>0</v>
      </c>
    </row>
    <row r="101" spans="1:43" ht="27.75" customHeight="1" x14ac:dyDescent="0.45">
      <c r="A101" s="389"/>
      <c r="B101" s="136" t="s">
        <v>1</v>
      </c>
      <c r="C101" s="32">
        <f>IFERROR(VLOOKUP(C174,DAY!$A$2:$E$2452,3,0),0)</f>
        <v>28</v>
      </c>
      <c r="D101" s="32">
        <f>IFERROR(VLOOKUP(D174,DAY!$A$2:$E$2452,3,0),0)</f>
        <v>29</v>
      </c>
      <c r="E101" s="32">
        <f>IFERROR(VLOOKUP(E174,DAY!$A$2:$E$2452,3,0),0)</f>
        <v>30</v>
      </c>
      <c r="F101" s="32">
        <f>IFERROR(VLOOKUP(F174,DAY!$A$2:$E$2452,3,0),0)</f>
        <v>31</v>
      </c>
      <c r="G101" s="32">
        <f>IFERROR(VLOOKUP(G174,DAY!$A$2:$E$2452,3,0),0)</f>
        <v>1</v>
      </c>
      <c r="H101" s="32">
        <f>IFERROR(VLOOKUP(H174,DAY!$A$2:$E$2452,3,0),0)</f>
        <v>2</v>
      </c>
      <c r="I101" s="32">
        <f>IFERROR(VLOOKUP(I174,DAY!$A$2:$E$2452,3,0),0)</f>
        <v>3</v>
      </c>
      <c r="J101" s="32">
        <f>IFERROR(VLOOKUP(J174,DAY!$A$2:$E$2452,3,0),0)</f>
        <v>4</v>
      </c>
      <c r="K101" s="32">
        <f>IFERROR(VLOOKUP(K174,DAY!$A$2:$E$2452,3,0),0)</f>
        <v>5</v>
      </c>
      <c r="L101" s="32">
        <f>IFERROR(VLOOKUP(L174,DAY!$A$2:$E$2452,3,0),0)</f>
        <v>6</v>
      </c>
      <c r="M101" s="32">
        <f>IFERROR(VLOOKUP(M174,DAY!$A$2:$E$2452,3,0),0)</f>
        <v>7</v>
      </c>
      <c r="N101" s="32">
        <f>IFERROR(VLOOKUP(N174,DAY!$A$2:$E$2452,3,0),0)</f>
        <v>8</v>
      </c>
      <c r="O101" s="32">
        <f>IFERROR(VLOOKUP(O174,DAY!$A$2:$E$2452,3,0),0)</f>
        <v>9</v>
      </c>
      <c r="P101" s="32">
        <f>IFERROR(VLOOKUP(P174,DAY!$A$2:$E$2452,3,0),0)</f>
        <v>10</v>
      </c>
      <c r="Q101" s="32">
        <f>IFERROR(VLOOKUP(Q174,DAY!$A$2:$E$2452,3,0),0)</f>
        <v>11</v>
      </c>
      <c r="R101" s="32">
        <f>IFERROR(VLOOKUP(R174,DAY!$A$2:$E$2452,3,0),0)</f>
        <v>12</v>
      </c>
      <c r="S101" s="32">
        <f>IFERROR(VLOOKUP(S174,DAY!$A$2:$E$2452,3,0),0)</f>
        <v>13</v>
      </c>
      <c r="T101" s="32">
        <f>IFERROR(VLOOKUP(T174,DAY!$A$2:$E$2452,3,0),0)</f>
        <v>14</v>
      </c>
      <c r="U101" s="32">
        <f>IFERROR(VLOOKUP(U174,DAY!$A$2:$E$2452,3,0),0)</f>
        <v>15</v>
      </c>
      <c r="V101" s="32">
        <f>IFERROR(VLOOKUP(V174,DAY!$A$2:$E$2452,3,0),0)</f>
        <v>16</v>
      </c>
      <c r="W101" s="32">
        <f>IFERROR(VLOOKUP(W174,DAY!$A$2:$E$2452,3,0),0)</f>
        <v>17</v>
      </c>
      <c r="X101" s="32">
        <f>IFERROR(VLOOKUP(X174,DAY!$A$2:$E$2452,3,0),0)</f>
        <v>18</v>
      </c>
      <c r="Y101" s="32">
        <f>IFERROR(VLOOKUP(Y174,DAY!$A$2:$E$2452,3,0),0)</f>
        <v>19</v>
      </c>
      <c r="Z101" s="32">
        <f>IFERROR(VLOOKUP(Z174,DAY!$A$2:$E$2452,3,0),0)</f>
        <v>20</v>
      </c>
      <c r="AA101" s="32">
        <f>IFERROR(VLOOKUP(AA174,DAY!$A$2:$E$2452,3,0),0)</f>
        <v>21</v>
      </c>
      <c r="AB101" s="32">
        <f>IFERROR(VLOOKUP(AB174,DAY!$A$2:$E$2452,3,0),0)</f>
        <v>22</v>
      </c>
      <c r="AC101" s="32">
        <f>IFERROR(VLOOKUP(AC174,DAY!$A$2:$E$2452,3,0),0)</f>
        <v>23</v>
      </c>
      <c r="AD101" s="32">
        <f>IFERROR(VLOOKUP(AD174,DAY!$A$2:$E$2452,3,0),0)</f>
        <v>24</v>
      </c>
      <c r="AE101" s="392"/>
      <c r="AF101" s="394"/>
      <c r="AG101" s="260" t="s">
        <v>144</v>
      </c>
      <c r="AH101" s="392"/>
      <c r="AI101" s="394"/>
      <c r="AJ101" s="260" t="s">
        <v>144</v>
      </c>
      <c r="AM101" s="137"/>
      <c r="AN101" s="137"/>
      <c r="AQ101" s="138">
        <f>IFERROR(VLOOKUP(AQ180,DAY!$A$2:$E$196,2,0),0)</f>
        <v>0</v>
      </c>
    </row>
    <row r="102" spans="1:43" ht="27.75" customHeight="1" x14ac:dyDescent="0.45">
      <c r="A102" s="389"/>
      <c r="B102" s="139" t="s">
        <v>2</v>
      </c>
      <c r="C102" s="35" t="str">
        <f>IFERROR(VLOOKUP(C174,DAY!$A$2:$E$2452,4,0),0)</f>
        <v>水</v>
      </c>
      <c r="D102" s="35" t="str">
        <f>IFERROR(VLOOKUP(D174,DAY!$A$2:$E$2452,4,0),0)</f>
        <v>木</v>
      </c>
      <c r="E102" s="35" t="str">
        <f>IFERROR(VLOOKUP(E174,DAY!$A$2:$E$2452,4,0),0)</f>
        <v>金</v>
      </c>
      <c r="F102" s="35" t="str">
        <f>IFERROR(VLOOKUP(F174,DAY!$A$2:$E$2452,4,0),0)</f>
        <v>土</v>
      </c>
      <c r="G102" s="35" t="str">
        <f>IFERROR(VLOOKUP(G174,DAY!$A$2:$E$2452,4,0),0)</f>
        <v>日</v>
      </c>
      <c r="H102" s="35" t="str">
        <f>IFERROR(VLOOKUP(H174,DAY!$A$2:$E$2452,4,0),0)</f>
        <v>月</v>
      </c>
      <c r="I102" s="35" t="str">
        <f>IFERROR(VLOOKUP(I174,DAY!$A$2:$E$2452,4,0),0)</f>
        <v>火</v>
      </c>
      <c r="J102" s="35" t="str">
        <f>IFERROR(VLOOKUP(J174,DAY!$A$2:$E$2452,4,0),0)</f>
        <v>水</v>
      </c>
      <c r="K102" s="35" t="str">
        <f>IFERROR(VLOOKUP(K174,DAY!$A$2:$E$2452,4,0),0)</f>
        <v>木</v>
      </c>
      <c r="L102" s="35" t="str">
        <f>IFERROR(VLOOKUP(L174,DAY!$A$2:$E$2452,4,0),0)</f>
        <v>金</v>
      </c>
      <c r="M102" s="35" t="str">
        <f>IFERROR(VLOOKUP(M174,DAY!$A$2:$E$2452,4,0),0)</f>
        <v>土</v>
      </c>
      <c r="N102" s="35" t="str">
        <f>IFERROR(VLOOKUP(N174,DAY!$A$2:$E$2452,4,0),0)</f>
        <v>日</v>
      </c>
      <c r="O102" s="35" t="str">
        <f>IFERROR(VLOOKUP(O174,DAY!$A$2:$E$2452,4,0),0)</f>
        <v>月</v>
      </c>
      <c r="P102" s="35" t="str">
        <f>IFERROR(VLOOKUP(P174,DAY!$A$2:$E$2452,4,0),0)</f>
        <v>火</v>
      </c>
      <c r="Q102" s="35" t="str">
        <f>IFERROR(VLOOKUP(Q174,DAY!$A$2:$E$2452,4,0),0)</f>
        <v>水</v>
      </c>
      <c r="R102" s="35" t="str">
        <f>IFERROR(VLOOKUP(R174,DAY!$A$2:$E$2452,4,0),0)</f>
        <v>木</v>
      </c>
      <c r="S102" s="35" t="str">
        <f>IFERROR(VLOOKUP(S174,DAY!$A$2:$E$2452,4,0),0)</f>
        <v>金</v>
      </c>
      <c r="T102" s="35" t="str">
        <f>IFERROR(VLOOKUP(T174,DAY!$A$2:$E$2452,4,0),0)</f>
        <v>土</v>
      </c>
      <c r="U102" s="35" t="str">
        <f>IFERROR(VLOOKUP(U174,DAY!$A$2:$E$2452,4,0),0)</f>
        <v>日</v>
      </c>
      <c r="V102" s="35" t="str">
        <f>IFERROR(VLOOKUP(V174,DAY!$A$2:$E$2452,4,0),0)</f>
        <v>月</v>
      </c>
      <c r="W102" s="35" t="str">
        <f>IFERROR(VLOOKUP(W174,DAY!$A$2:$E$2452,4,0),0)</f>
        <v>火</v>
      </c>
      <c r="X102" s="35" t="str">
        <f>IFERROR(VLOOKUP(X174,DAY!$A$2:$E$2452,4,0),0)</f>
        <v>水</v>
      </c>
      <c r="Y102" s="35" t="str">
        <f>IFERROR(VLOOKUP(Y174,DAY!$A$2:$E$2452,4,0),0)</f>
        <v>木</v>
      </c>
      <c r="Z102" s="35" t="str">
        <f>IFERROR(VLOOKUP(Z174,DAY!$A$2:$E$2452,4,0),0)</f>
        <v>金</v>
      </c>
      <c r="AA102" s="35" t="str">
        <f>IFERROR(VLOOKUP(AA174,DAY!$A$2:$E$2452,4,0),0)</f>
        <v>土</v>
      </c>
      <c r="AB102" s="35" t="str">
        <f>IFERROR(VLOOKUP(AB174,DAY!$A$2:$E$2452,4,0),0)</f>
        <v>日</v>
      </c>
      <c r="AC102" s="35" t="str">
        <f>IFERROR(VLOOKUP(AC174,DAY!$A$2:$E$2452,4,0),0)</f>
        <v>月</v>
      </c>
      <c r="AD102" s="35" t="str">
        <f>IFERROR(VLOOKUP(AD174,DAY!$A$2:$E$2452,4,0),0)</f>
        <v>火</v>
      </c>
      <c r="AE102" s="392"/>
      <c r="AF102" s="394"/>
      <c r="AG102" s="260"/>
      <c r="AH102" s="392"/>
      <c r="AI102" s="394"/>
      <c r="AJ102" s="260"/>
      <c r="AM102" s="137"/>
      <c r="AN102" s="137"/>
      <c r="AQ102" s="141">
        <f>IFERROR(VLOOKUP(AQ180,DAY!$A$2:$E$196,3,0),0)</f>
        <v>0</v>
      </c>
    </row>
    <row r="103" spans="1:43" ht="89.25" customHeight="1" x14ac:dyDescent="0.45">
      <c r="A103" s="389"/>
      <c r="B103" s="142" t="s">
        <v>3</v>
      </c>
      <c r="C103" s="36" t="str">
        <f>IFERROR(VLOOKUP(C174,DAY!$A$2:$E$2452,5,0),0)</f>
        <v/>
      </c>
      <c r="D103" s="36" t="str">
        <f>IFERROR(VLOOKUP(D174,DAY!$A$2:$E$2452,5,0),0)</f>
        <v/>
      </c>
      <c r="E103" s="36" t="str">
        <f>IFERROR(VLOOKUP(E174,DAY!$A$2:$E$2452,5,0),0)</f>
        <v/>
      </c>
      <c r="F103" s="36" t="str">
        <f>IFERROR(VLOOKUP(F174,DAY!$A$2:$E$2452,5,0),0)</f>
        <v/>
      </c>
      <c r="G103" s="36" t="str">
        <f>IFERROR(VLOOKUP(G174,DAY!$A$2:$E$2452,5,0),0)</f>
        <v/>
      </c>
      <c r="H103" s="36" t="str">
        <f>IFERROR(VLOOKUP(H174,DAY!$A$2:$E$2452,5,0),0)</f>
        <v/>
      </c>
      <c r="I103" s="36" t="str">
        <f>IFERROR(VLOOKUP(I174,DAY!$A$2:$E$2452,5,0),0)</f>
        <v>文化の日</v>
      </c>
      <c r="J103" s="36" t="str">
        <f>IFERROR(VLOOKUP(J174,DAY!$A$2:$E$2452,5,0),0)</f>
        <v/>
      </c>
      <c r="K103" s="36" t="str">
        <f>IFERROR(VLOOKUP(K174,DAY!$A$2:$E$2452,5,0),0)</f>
        <v/>
      </c>
      <c r="L103" s="36" t="str">
        <f>IFERROR(VLOOKUP(L174,DAY!$A$2:$E$2452,5,0),0)</f>
        <v/>
      </c>
      <c r="M103" s="36" t="str">
        <f>IFERROR(VLOOKUP(M174,DAY!$A$2:$E$2452,5,0),0)</f>
        <v/>
      </c>
      <c r="N103" s="36" t="str">
        <f>IFERROR(VLOOKUP(N174,DAY!$A$2:$E$2452,5,0),0)</f>
        <v/>
      </c>
      <c r="O103" s="36" t="str">
        <f>IFERROR(VLOOKUP(O174,DAY!$A$2:$E$2452,5,0),0)</f>
        <v/>
      </c>
      <c r="P103" s="36" t="str">
        <f>IFERROR(VLOOKUP(P174,DAY!$A$2:$E$2452,5,0),0)</f>
        <v/>
      </c>
      <c r="Q103" s="36" t="str">
        <f>IFERROR(VLOOKUP(Q174,DAY!$A$2:$E$2452,5,0),0)</f>
        <v/>
      </c>
      <c r="R103" s="36" t="str">
        <f>IFERROR(VLOOKUP(R174,DAY!$A$2:$E$2452,5,0),0)</f>
        <v/>
      </c>
      <c r="S103" s="36" t="str">
        <f>IFERROR(VLOOKUP(S174,DAY!$A$2:$E$2452,5,0),0)</f>
        <v/>
      </c>
      <c r="T103" s="36" t="str">
        <f>IFERROR(VLOOKUP(T174,DAY!$A$2:$E$2452,5,0),0)</f>
        <v/>
      </c>
      <c r="U103" s="36" t="str">
        <f>IFERROR(VLOOKUP(U174,DAY!$A$2:$E$2452,5,0),0)</f>
        <v/>
      </c>
      <c r="V103" s="36" t="str">
        <f>IFERROR(VLOOKUP(V174,DAY!$A$2:$E$2452,5,0),0)</f>
        <v/>
      </c>
      <c r="W103" s="36" t="str">
        <f>IFERROR(VLOOKUP(W174,DAY!$A$2:$E$2452,5,0),0)</f>
        <v/>
      </c>
      <c r="X103" s="36" t="str">
        <f>IFERROR(VLOOKUP(X174,DAY!$A$2:$E$2452,5,0),0)</f>
        <v/>
      </c>
      <c r="Y103" s="36" t="str">
        <f>IFERROR(VLOOKUP(Y174,DAY!$A$2:$E$2452,5,0),0)</f>
        <v/>
      </c>
      <c r="Z103" s="36" t="str">
        <f>IFERROR(VLOOKUP(Z174,DAY!$A$2:$E$2452,5,0),0)</f>
        <v/>
      </c>
      <c r="AA103" s="36" t="str">
        <f>IFERROR(VLOOKUP(AA174,DAY!$A$2:$E$2452,5,0),0)</f>
        <v/>
      </c>
      <c r="AB103" s="36" t="str">
        <f>IFERROR(VLOOKUP(AB174,DAY!$A$2:$E$2452,5,0),0)</f>
        <v/>
      </c>
      <c r="AC103" s="36" t="str">
        <f>IFERROR(VLOOKUP(AC174,DAY!$A$2:$E$2452,5,0),0)</f>
        <v>勤労感謝の日</v>
      </c>
      <c r="AD103" s="36" t="str">
        <f>IFERROR(VLOOKUP(AD174,DAY!$A$2:$E$2452,5,0),0)</f>
        <v/>
      </c>
      <c r="AE103" s="392"/>
      <c r="AF103" s="394"/>
      <c r="AG103" s="261"/>
      <c r="AH103" s="392"/>
      <c r="AI103" s="394"/>
      <c r="AJ103" s="261"/>
      <c r="AM103" s="150"/>
      <c r="AN103" s="150"/>
      <c r="AQ103" s="141">
        <f>IFERROR(VLOOKUP(AQ180,DAY!$A$2:$E$196,4,0),0)</f>
        <v>0</v>
      </c>
    </row>
    <row r="104" spans="1:43" ht="27.75" customHeight="1" x14ac:dyDescent="0.45">
      <c r="A104" s="389"/>
      <c r="B104" s="143" t="s">
        <v>4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211">
        <f>IF(COUNT(C104:AD104)=0,+(COUNTIF(C104:AD104,"作業"))+(COUNTIF(C104:AD104,"休日")),"")</f>
        <v>0</v>
      </c>
      <c r="AF104" s="213">
        <f>IF(+COUNT(C104:AD104)=0,(COUNTIF(C104:AD104,"休日")),"")</f>
        <v>0</v>
      </c>
      <c r="AG104" s="359"/>
      <c r="AH104" s="211">
        <f>IF(COUNT(C105:AD105)=0,+(COUNTIF(C105:AD105,"作業"))+(COUNTIF(C105:AD105,"休日")),"")</f>
        <v>0</v>
      </c>
      <c r="AI104" s="213">
        <f>IF(COUNT(C105:AD105)=0,(COUNTIF(C105:AD105,"休日")),"")</f>
        <v>0</v>
      </c>
      <c r="AJ104" s="355"/>
      <c r="AL104" s="144"/>
      <c r="AM104" s="137" t="str">
        <f>IF(ISTEXT(C104),"集計期間","集計期間外")</f>
        <v>集計期間外</v>
      </c>
      <c r="AN104" s="137"/>
      <c r="AQ104" s="142">
        <f>IFERROR(VLOOKUP(AQ180,DAY!$A$2:$E$196,5,0),0)</f>
        <v>0</v>
      </c>
    </row>
    <row r="105" spans="1:43" ht="27.75" customHeight="1" thickBot="1" x14ac:dyDescent="0.5">
      <c r="A105" s="390"/>
      <c r="B105" s="145" t="s">
        <v>5</v>
      </c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357">
        <f>IFERROR(AM105,0)</f>
        <v>0</v>
      </c>
      <c r="AF105" s="358"/>
      <c r="AG105" s="360"/>
      <c r="AH105" s="357">
        <f>IFERROR(AN105,0)</f>
        <v>0</v>
      </c>
      <c r="AI105" s="358"/>
      <c r="AJ105" s="356"/>
      <c r="AM105" s="146" t="e">
        <f>ROUND(AF104/AE104,3)</f>
        <v>#DIV/0!</v>
      </c>
      <c r="AN105" s="147" t="e">
        <f>ROUND(AI104/AH104,3)</f>
        <v>#DIV/0!</v>
      </c>
      <c r="AQ105" s="148">
        <f>IFERROR(VLOOKUP(AQ180,DAY!$A$2:$E$196,6,0),0)</f>
        <v>0</v>
      </c>
    </row>
    <row r="106" spans="1:43" ht="27.75" customHeight="1" thickBot="1" x14ac:dyDescent="0.5">
      <c r="A106" s="388" t="s">
        <v>77</v>
      </c>
      <c r="B106" s="135" t="s">
        <v>0</v>
      </c>
      <c r="C106" s="29">
        <f>IFERROR(VLOOKUP(C175,DAY!$A$2:$E$2452,2,0),0)</f>
        <v>11</v>
      </c>
      <c r="D106" s="29">
        <f>IFERROR(VLOOKUP(D175,DAY!$A$2:$E$2452,2,0),0)</f>
        <v>11</v>
      </c>
      <c r="E106" s="29">
        <f>IFERROR(VLOOKUP(E175,DAY!$A$2:$E$2452,2,0),0)</f>
        <v>11</v>
      </c>
      <c r="F106" s="29">
        <f>IFERROR(VLOOKUP(F175,DAY!$A$2:$E$2452,2,0),0)</f>
        <v>11</v>
      </c>
      <c r="G106" s="29">
        <f>IFERROR(VLOOKUP(G175,DAY!$A$2:$E$2452,2,0),0)</f>
        <v>11</v>
      </c>
      <c r="H106" s="29">
        <f>IFERROR(VLOOKUP(H175,DAY!$A$2:$E$2452,2,0),0)</f>
        <v>11</v>
      </c>
      <c r="I106" s="29">
        <f>IFERROR(VLOOKUP(I175,DAY!$A$2:$E$2452,2,0),0)</f>
        <v>12</v>
      </c>
      <c r="J106" s="29">
        <f>IFERROR(VLOOKUP(J175,DAY!$A$2:$E$2452,2,0),0)</f>
        <v>12</v>
      </c>
      <c r="K106" s="29">
        <f>IFERROR(VLOOKUP(K175,DAY!$A$2:$E$2452,2,0),0)</f>
        <v>12</v>
      </c>
      <c r="L106" s="29">
        <f>IFERROR(VLOOKUP(L175,DAY!$A$2:$E$2452,2,0),0)</f>
        <v>12</v>
      </c>
      <c r="M106" s="29">
        <f>IFERROR(VLOOKUP(M175,DAY!$A$2:$E$2452,2,0),0)</f>
        <v>12</v>
      </c>
      <c r="N106" s="29">
        <f>IFERROR(VLOOKUP(N175,DAY!$A$2:$E$2452,2,0),0)</f>
        <v>12</v>
      </c>
      <c r="O106" s="29">
        <f>IFERROR(VLOOKUP(O175,DAY!$A$2:$E$2452,2,0),0)</f>
        <v>12</v>
      </c>
      <c r="P106" s="29">
        <f>IFERROR(VLOOKUP(P175,DAY!$A$2:$E$2452,2,0),0)</f>
        <v>12</v>
      </c>
      <c r="Q106" s="29">
        <f>IFERROR(VLOOKUP(Q175,DAY!$A$2:$E$2452,2,0),0)</f>
        <v>12</v>
      </c>
      <c r="R106" s="29">
        <f>IFERROR(VLOOKUP(R175,DAY!$A$2:$E$2452,2,0),0)</f>
        <v>12</v>
      </c>
      <c r="S106" s="29">
        <f>IFERROR(VLOOKUP(S175,DAY!$A$2:$E$2452,2,0),0)</f>
        <v>12</v>
      </c>
      <c r="T106" s="29">
        <f>IFERROR(VLOOKUP(T175,DAY!$A$2:$E$2452,2,0),0)</f>
        <v>12</v>
      </c>
      <c r="U106" s="29">
        <f>IFERROR(VLOOKUP(U175,DAY!$A$2:$E$2452,2,0),0)</f>
        <v>12</v>
      </c>
      <c r="V106" s="29">
        <f>IFERROR(VLOOKUP(V175,DAY!$A$2:$E$2452,2,0),0)</f>
        <v>12</v>
      </c>
      <c r="W106" s="29">
        <f>IFERROR(VLOOKUP(W175,DAY!$A$2:$E$2452,2,0),0)</f>
        <v>12</v>
      </c>
      <c r="X106" s="29">
        <f>IFERROR(VLOOKUP(X175,DAY!$A$2:$E$2452,2,0),0)</f>
        <v>12</v>
      </c>
      <c r="Y106" s="29">
        <f>IFERROR(VLOOKUP(Y175,DAY!$A$2:$E$2452,2,0),0)</f>
        <v>12</v>
      </c>
      <c r="Z106" s="29">
        <f>IFERROR(VLOOKUP(Z175,DAY!$A$2:$E$2452,2,0),0)</f>
        <v>12</v>
      </c>
      <c r="AA106" s="29">
        <f>IFERROR(VLOOKUP(AA175,DAY!$A$2:$E$2452,2,0),0)</f>
        <v>12</v>
      </c>
      <c r="AB106" s="29">
        <f>IFERROR(VLOOKUP(AB175,DAY!$A$2:$E$2452,2,0),0)</f>
        <v>12</v>
      </c>
      <c r="AC106" s="29">
        <f>IFERROR(VLOOKUP(AC175,DAY!$A$2:$E$2452,2,0),0)</f>
        <v>12</v>
      </c>
      <c r="AD106" s="29">
        <f>IFERROR(VLOOKUP(AD175,DAY!$A$2:$E$2452,2,0),0)</f>
        <v>12</v>
      </c>
      <c r="AE106" s="391" t="s">
        <v>11</v>
      </c>
      <c r="AF106" s="393" t="s">
        <v>12</v>
      </c>
      <c r="AG106" s="214" t="str">
        <f>IF($AE$4="完全週休２日", "週", IF($AE$4="月単位", "月", ""))</f>
        <v/>
      </c>
      <c r="AH106" s="395" t="s">
        <v>11</v>
      </c>
      <c r="AI106" s="396" t="s">
        <v>13</v>
      </c>
      <c r="AJ106" s="226" t="str">
        <f>IF($AE$4="完全週休２日", "週", IF($AE$4="月単位", "月", ""))</f>
        <v/>
      </c>
      <c r="AK106" s="144"/>
      <c r="AM106" s="137"/>
      <c r="AN106" s="137"/>
      <c r="AQ106" s="149">
        <f>IFERROR(VLOOKUP(AQ180,DAY!$A$2:$E$196,7,0),0)</f>
        <v>0</v>
      </c>
    </row>
    <row r="107" spans="1:43" ht="27.75" customHeight="1" x14ac:dyDescent="0.45">
      <c r="A107" s="389"/>
      <c r="B107" s="136" t="s">
        <v>1</v>
      </c>
      <c r="C107" s="32">
        <f>IFERROR(VLOOKUP(C175,DAY!$A$2:$E$2452,3,0),0)</f>
        <v>25</v>
      </c>
      <c r="D107" s="32">
        <f>IFERROR(VLOOKUP(D175,DAY!$A$2:$E$2452,3,0),0)</f>
        <v>26</v>
      </c>
      <c r="E107" s="32">
        <f>IFERROR(VLOOKUP(E175,DAY!$A$2:$E$2452,3,0),0)</f>
        <v>27</v>
      </c>
      <c r="F107" s="32">
        <f>IFERROR(VLOOKUP(F175,DAY!$A$2:$E$2452,3,0),0)</f>
        <v>28</v>
      </c>
      <c r="G107" s="32">
        <f>IFERROR(VLOOKUP(G175,DAY!$A$2:$E$2452,3,0),0)</f>
        <v>29</v>
      </c>
      <c r="H107" s="32">
        <f>IFERROR(VLOOKUP(H175,DAY!$A$2:$E$2452,3,0),0)</f>
        <v>30</v>
      </c>
      <c r="I107" s="32">
        <f>IFERROR(VLOOKUP(I175,DAY!$A$2:$E$2452,3,0),0)</f>
        <v>1</v>
      </c>
      <c r="J107" s="32">
        <f>IFERROR(VLOOKUP(J175,DAY!$A$2:$E$2452,3,0),0)</f>
        <v>2</v>
      </c>
      <c r="K107" s="32">
        <f>IFERROR(VLOOKUP(K175,DAY!$A$2:$E$2452,3,0),0)</f>
        <v>3</v>
      </c>
      <c r="L107" s="32">
        <f>IFERROR(VLOOKUP(L175,DAY!$A$2:$E$2452,3,0),0)</f>
        <v>4</v>
      </c>
      <c r="M107" s="32">
        <f>IFERROR(VLOOKUP(M175,DAY!$A$2:$E$2452,3,0),0)</f>
        <v>5</v>
      </c>
      <c r="N107" s="32">
        <f>IFERROR(VLOOKUP(N175,DAY!$A$2:$E$2452,3,0),0)</f>
        <v>6</v>
      </c>
      <c r="O107" s="32">
        <f>IFERROR(VLOOKUP(O175,DAY!$A$2:$E$2452,3,0),0)</f>
        <v>7</v>
      </c>
      <c r="P107" s="32">
        <f>IFERROR(VLOOKUP(P175,DAY!$A$2:$E$2452,3,0),0)</f>
        <v>8</v>
      </c>
      <c r="Q107" s="32">
        <f>IFERROR(VLOOKUP(Q175,DAY!$A$2:$E$2452,3,0),0)</f>
        <v>9</v>
      </c>
      <c r="R107" s="32">
        <f>IFERROR(VLOOKUP(R175,DAY!$A$2:$E$2452,3,0),0)</f>
        <v>10</v>
      </c>
      <c r="S107" s="32">
        <f>IFERROR(VLOOKUP(S175,DAY!$A$2:$E$2452,3,0),0)</f>
        <v>11</v>
      </c>
      <c r="T107" s="32">
        <f>IFERROR(VLOOKUP(T175,DAY!$A$2:$E$2452,3,0),0)</f>
        <v>12</v>
      </c>
      <c r="U107" s="32">
        <f>IFERROR(VLOOKUP(U175,DAY!$A$2:$E$2452,3,0),0)</f>
        <v>13</v>
      </c>
      <c r="V107" s="32">
        <f>IFERROR(VLOOKUP(V175,DAY!$A$2:$E$2452,3,0),0)</f>
        <v>14</v>
      </c>
      <c r="W107" s="32">
        <f>IFERROR(VLOOKUP(W175,DAY!$A$2:$E$2452,3,0),0)</f>
        <v>15</v>
      </c>
      <c r="X107" s="32">
        <f>IFERROR(VLOOKUP(X175,DAY!$A$2:$E$2452,3,0),0)</f>
        <v>16</v>
      </c>
      <c r="Y107" s="32">
        <f>IFERROR(VLOOKUP(Y175,DAY!$A$2:$E$2452,3,0),0)</f>
        <v>17</v>
      </c>
      <c r="Z107" s="32">
        <f>IFERROR(VLOOKUP(Z175,DAY!$A$2:$E$2452,3,0),0)</f>
        <v>18</v>
      </c>
      <c r="AA107" s="32">
        <f>IFERROR(VLOOKUP(AA175,DAY!$A$2:$E$2452,3,0),0)</f>
        <v>19</v>
      </c>
      <c r="AB107" s="32">
        <f>IFERROR(VLOOKUP(AB175,DAY!$A$2:$E$2452,3,0),0)</f>
        <v>20</v>
      </c>
      <c r="AC107" s="32">
        <f>IFERROR(VLOOKUP(AC175,DAY!$A$2:$E$2452,3,0),0)</f>
        <v>21</v>
      </c>
      <c r="AD107" s="33">
        <f>IFERROR(VLOOKUP(AD175,DAY!$A$2:$E$2452,3,0),0)</f>
        <v>22</v>
      </c>
      <c r="AE107" s="392"/>
      <c r="AF107" s="394"/>
      <c r="AG107" s="260" t="s">
        <v>144</v>
      </c>
      <c r="AH107" s="392"/>
      <c r="AI107" s="394"/>
      <c r="AJ107" s="260" t="s">
        <v>144</v>
      </c>
      <c r="AM107" s="137"/>
      <c r="AN107" s="137"/>
      <c r="AQ107" s="138">
        <f>IFERROR(VLOOKUP(AQ186,DAY!$A$2:$E$196,2,0),0)</f>
        <v>0</v>
      </c>
    </row>
    <row r="108" spans="1:43" ht="27.75" customHeight="1" x14ac:dyDescent="0.45">
      <c r="A108" s="389"/>
      <c r="B108" s="139" t="s">
        <v>2</v>
      </c>
      <c r="C108" s="35" t="str">
        <f>IFERROR(VLOOKUP(C175,DAY!$A$2:$E$2452,4,0),0)</f>
        <v>水</v>
      </c>
      <c r="D108" s="35" t="str">
        <f>IFERROR(VLOOKUP(D175,DAY!$A$2:$E$2452,4,0),0)</f>
        <v>木</v>
      </c>
      <c r="E108" s="35" t="str">
        <f>IFERROR(VLOOKUP(E175,DAY!$A$2:$E$2452,4,0),0)</f>
        <v>金</v>
      </c>
      <c r="F108" s="35" t="str">
        <f>IFERROR(VLOOKUP(F175,DAY!$A$2:$E$2452,4,0),0)</f>
        <v>土</v>
      </c>
      <c r="G108" s="35" t="str">
        <f>IFERROR(VLOOKUP(G175,DAY!$A$2:$E$2452,4,0),0)</f>
        <v>日</v>
      </c>
      <c r="H108" s="35" t="str">
        <f>IFERROR(VLOOKUP(H175,DAY!$A$2:$E$2452,4,0),0)</f>
        <v>月</v>
      </c>
      <c r="I108" s="35" t="str">
        <f>IFERROR(VLOOKUP(I175,DAY!$A$2:$E$2452,4,0),0)</f>
        <v>火</v>
      </c>
      <c r="J108" s="35" t="str">
        <f>IFERROR(VLOOKUP(J175,DAY!$A$2:$E$2452,4,0),0)</f>
        <v>水</v>
      </c>
      <c r="K108" s="35" t="str">
        <f>IFERROR(VLOOKUP(K175,DAY!$A$2:$E$2452,4,0),0)</f>
        <v>木</v>
      </c>
      <c r="L108" s="35" t="str">
        <f>IFERROR(VLOOKUP(L175,DAY!$A$2:$E$2452,4,0),0)</f>
        <v>金</v>
      </c>
      <c r="M108" s="35" t="str">
        <f>IFERROR(VLOOKUP(M175,DAY!$A$2:$E$2452,4,0),0)</f>
        <v>土</v>
      </c>
      <c r="N108" s="35" t="str">
        <f>IFERROR(VLOOKUP(N175,DAY!$A$2:$E$2452,4,0),0)</f>
        <v>日</v>
      </c>
      <c r="O108" s="35" t="str">
        <f>IFERROR(VLOOKUP(O175,DAY!$A$2:$E$2452,4,0),0)</f>
        <v>月</v>
      </c>
      <c r="P108" s="35" t="str">
        <f>IFERROR(VLOOKUP(P175,DAY!$A$2:$E$2452,4,0),0)</f>
        <v>火</v>
      </c>
      <c r="Q108" s="35" t="str">
        <f>IFERROR(VLOOKUP(Q175,DAY!$A$2:$E$2452,4,0),0)</f>
        <v>水</v>
      </c>
      <c r="R108" s="35" t="str">
        <f>IFERROR(VLOOKUP(R175,DAY!$A$2:$E$2452,4,0),0)</f>
        <v>木</v>
      </c>
      <c r="S108" s="35" t="str">
        <f>IFERROR(VLOOKUP(S175,DAY!$A$2:$E$2452,4,0),0)</f>
        <v>金</v>
      </c>
      <c r="T108" s="35" t="str">
        <f>IFERROR(VLOOKUP(T175,DAY!$A$2:$E$2452,4,0),0)</f>
        <v>土</v>
      </c>
      <c r="U108" s="35" t="str">
        <f>IFERROR(VLOOKUP(U175,DAY!$A$2:$E$2452,4,0),0)</f>
        <v>日</v>
      </c>
      <c r="V108" s="35" t="str">
        <f>IFERROR(VLOOKUP(V175,DAY!$A$2:$E$2452,4,0),0)</f>
        <v>月</v>
      </c>
      <c r="W108" s="35" t="str">
        <f>IFERROR(VLOOKUP(W175,DAY!$A$2:$E$2452,4,0),0)</f>
        <v>火</v>
      </c>
      <c r="X108" s="35" t="str">
        <f>IFERROR(VLOOKUP(X175,DAY!$A$2:$E$2452,4,0),0)</f>
        <v>水</v>
      </c>
      <c r="Y108" s="35" t="str">
        <f>IFERROR(VLOOKUP(Y175,DAY!$A$2:$E$2452,4,0),0)</f>
        <v>木</v>
      </c>
      <c r="Z108" s="35" t="str">
        <f>IFERROR(VLOOKUP(Z175,DAY!$A$2:$E$2452,4,0),0)</f>
        <v>金</v>
      </c>
      <c r="AA108" s="35" t="str">
        <f>IFERROR(VLOOKUP(AA175,DAY!$A$2:$E$2452,4,0),0)</f>
        <v>土</v>
      </c>
      <c r="AB108" s="35" t="str">
        <f>IFERROR(VLOOKUP(AB175,DAY!$A$2:$E$2452,4,0),0)</f>
        <v>日</v>
      </c>
      <c r="AC108" s="35" t="str">
        <f>IFERROR(VLOOKUP(AC175,DAY!$A$2:$E$2452,4,0),0)</f>
        <v>月</v>
      </c>
      <c r="AD108" s="35" t="str">
        <f>IFERROR(VLOOKUP(AD175,DAY!$A$2:$E$2452,4,0),0)</f>
        <v>火</v>
      </c>
      <c r="AE108" s="392"/>
      <c r="AF108" s="394"/>
      <c r="AG108" s="260"/>
      <c r="AH108" s="392"/>
      <c r="AI108" s="394"/>
      <c r="AJ108" s="260"/>
      <c r="AM108" s="137"/>
      <c r="AN108" s="137"/>
      <c r="AQ108" s="141">
        <f>IFERROR(VLOOKUP(AQ186,DAY!$A$2:$E$196,3,0),0)</f>
        <v>0</v>
      </c>
    </row>
    <row r="109" spans="1:43" ht="89.25" customHeight="1" x14ac:dyDescent="0.45">
      <c r="A109" s="389"/>
      <c r="B109" s="142" t="s">
        <v>3</v>
      </c>
      <c r="C109" s="36" t="str">
        <f>IFERROR(VLOOKUP(C175,DAY!$A$2:$E$2452,5,0),0)</f>
        <v/>
      </c>
      <c r="D109" s="36" t="str">
        <f>IFERROR(VLOOKUP(D175,DAY!$A$2:$E$2452,5,0),0)</f>
        <v/>
      </c>
      <c r="E109" s="36" t="str">
        <f>IFERROR(VLOOKUP(E175,DAY!$A$2:$E$2452,5,0),0)</f>
        <v/>
      </c>
      <c r="F109" s="36" t="str">
        <f>IFERROR(VLOOKUP(F175,DAY!$A$2:$E$2452,5,0),0)</f>
        <v/>
      </c>
      <c r="G109" s="36" t="str">
        <f>IFERROR(VLOOKUP(G175,DAY!$A$2:$E$2452,5,0),0)</f>
        <v/>
      </c>
      <c r="H109" s="36" t="str">
        <f>IFERROR(VLOOKUP(H175,DAY!$A$2:$E$2452,5,0),0)</f>
        <v/>
      </c>
      <c r="I109" s="36" t="str">
        <f>IFERROR(VLOOKUP(I175,DAY!$A$2:$E$2452,5,0),0)</f>
        <v/>
      </c>
      <c r="J109" s="36" t="str">
        <f>IFERROR(VLOOKUP(J175,DAY!$A$2:$E$2452,5,0),0)</f>
        <v/>
      </c>
      <c r="K109" s="36" t="str">
        <f>IFERROR(VLOOKUP(K175,DAY!$A$2:$E$2452,5,0),0)</f>
        <v/>
      </c>
      <c r="L109" s="36" t="str">
        <f>IFERROR(VLOOKUP(L175,DAY!$A$2:$E$2452,5,0),0)</f>
        <v/>
      </c>
      <c r="M109" s="36" t="str">
        <f>IFERROR(VLOOKUP(M175,DAY!$A$2:$E$2452,5,0),0)</f>
        <v/>
      </c>
      <c r="N109" s="36" t="str">
        <f>IFERROR(VLOOKUP(N175,DAY!$A$2:$E$2452,5,0),0)</f>
        <v/>
      </c>
      <c r="O109" s="36" t="str">
        <f>IFERROR(VLOOKUP(O175,DAY!$A$2:$E$2452,5,0),0)</f>
        <v/>
      </c>
      <c r="P109" s="36" t="str">
        <f>IFERROR(VLOOKUP(P175,DAY!$A$2:$E$2452,5,0),0)</f>
        <v/>
      </c>
      <c r="Q109" s="36" t="str">
        <f>IFERROR(VLOOKUP(Q175,DAY!$A$2:$E$2452,5,0),0)</f>
        <v/>
      </c>
      <c r="R109" s="36" t="str">
        <f>IFERROR(VLOOKUP(R175,DAY!$A$2:$E$2452,5,0),0)</f>
        <v/>
      </c>
      <c r="S109" s="36" t="str">
        <f>IFERROR(VLOOKUP(S175,DAY!$A$2:$E$2452,5,0),0)</f>
        <v/>
      </c>
      <c r="T109" s="36" t="str">
        <f>IFERROR(VLOOKUP(T175,DAY!$A$2:$E$2452,5,0),0)</f>
        <v/>
      </c>
      <c r="U109" s="36" t="str">
        <f>IFERROR(VLOOKUP(U175,DAY!$A$2:$E$2452,5,0),0)</f>
        <v/>
      </c>
      <c r="V109" s="36" t="str">
        <f>IFERROR(VLOOKUP(V175,DAY!$A$2:$E$2452,5,0),0)</f>
        <v/>
      </c>
      <c r="W109" s="36" t="str">
        <f>IFERROR(VLOOKUP(W175,DAY!$A$2:$E$2452,5,0),0)</f>
        <v/>
      </c>
      <c r="X109" s="36" t="str">
        <f>IFERROR(VLOOKUP(X175,DAY!$A$2:$E$2452,5,0),0)</f>
        <v/>
      </c>
      <c r="Y109" s="36" t="str">
        <f>IFERROR(VLOOKUP(Y175,DAY!$A$2:$E$2452,5,0),0)</f>
        <v/>
      </c>
      <c r="Z109" s="36" t="str">
        <f>IFERROR(VLOOKUP(Z175,DAY!$A$2:$E$2452,5,0),0)</f>
        <v/>
      </c>
      <c r="AA109" s="36" t="str">
        <f>IFERROR(VLOOKUP(AA175,DAY!$A$2:$E$2452,5,0),0)</f>
        <v/>
      </c>
      <c r="AB109" s="36" t="str">
        <f>IFERROR(VLOOKUP(AB175,DAY!$A$2:$E$2452,5,0),0)</f>
        <v/>
      </c>
      <c r="AC109" s="36" t="str">
        <f>IFERROR(VLOOKUP(AC175,DAY!$A$2:$E$2452,5,0),0)</f>
        <v/>
      </c>
      <c r="AD109" s="36" t="str">
        <f>IFERROR(VLOOKUP(AD175,DAY!$A$2:$E$2452,5,0),0)</f>
        <v/>
      </c>
      <c r="AE109" s="392"/>
      <c r="AF109" s="394"/>
      <c r="AG109" s="261"/>
      <c r="AH109" s="392"/>
      <c r="AI109" s="394"/>
      <c r="AJ109" s="261"/>
      <c r="AM109" s="150"/>
      <c r="AN109" s="150"/>
      <c r="AQ109" s="141">
        <f>IFERROR(VLOOKUP(AQ186,DAY!$A$2:$E$196,4,0),0)</f>
        <v>0</v>
      </c>
    </row>
    <row r="110" spans="1:43" ht="27.75" customHeight="1" x14ac:dyDescent="0.45">
      <c r="A110" s="389"/>
      <c r="B110" s="143" t="s">
        <v>4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211">
        <f>IF(COUNT(C110:AD110)=0,+(COUNTIF(C110:AD110,"作業"))+(COUNTIF(C110:AD110,"休日")),"")</f>
        <v>0</v>
      </c>
      <c r="AF110" s="213">
        <f>IF(+COUNT(C110:AD110)=0,(COUNTIF(C110:AD110,"休日")),"")</f>
        <v>0</v>
      </c>
      <c r="AG110" s="359"/>
      <c r="AH110" s="211">
        <f>IF(COUNT(C111:AD111)=0,+(COUNTIF(C111:AD111,"作業"))+(COUNTIF(C111:AD111,"休日")),"")</f>
        <v>0</v>
      </c>
      <c r="AI110" s="213">
        <f>IF(COUNT(C111:AD111)=0,(COUNTIF(C111:AD111,"休日")),"")</f>
        <v>0</v>
      </c>
      <c r="AJ110" s="355"/>
      <c r="AL110" s="144"/>
      <c r="AM110" s="137" t="str">
        <f>IF(ISTEXT(C110),"集計期間","集計期間外")</f>
        <v>集計期間外</v>
      </c>
      <c r="AN110" s="137"/>
      <c r="AQ110" s="142">
        <f>IFERROR(VLOOKUP(AQ186,DAY!$A$2:$E$196,5,0),0)</f>
        <v>0</v>
      </c>
    </row>
    <row r="111" spans="1:43" ht="27.75" customHeight="1" thickBot="1" x14ac:dyDescent="0.5">
      <c r="A111" s="390"/>
      <c r="B111" s="145" t="s">
        <v>5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357">
        <f>IFERROR(AM111,0)</f>
        <v>0</v>
      </c>
      <c r="AF111" s="358"/>
      <c r="AG111" s="360"/>
      <c r="AH111" s="357">
        <f>IFERROR(AN111,0)</f>
        <v>0</v>
      </c>
      <c r="AI111" s="358"/>
      <c r="AJ111" s="356"/>
      <c r="AM111" s="146" t="e">
        <f>ROUND(AF110/AE110,3)</f>
        <v>#DIV/0!</v>
      </c>
      <c r="AN111" s="147" t="e">
        <f>ROUND(AI110/AH110,3)</f>
        <v>#DIV/0!</v>
      </c>
      <c r="AQ111" s="148">
        <f>IFERROR(VLOOKUP(AQ186,DAY!$A$2:$E$196,6,0),0)</f>
        <v>0</v>
      </c>
    </row>
    <row r="112" spans="1:43" ht="27.75" customHeight="1" thickBot="1" x14ac:dyDescent="0.5">
      <c r="A112" s="388" t="s">
        <v>78</v>
      </c>
      <c r="B112" s="135" t="s">
        <v>0</v>
      </c>
      <c r="C112" s="29">
        <f>IFERROR(VLOOKUP(C176,DAY!$A$2:$E$2452,2,0),0)</f>
        <v>12</v>
      </c>
      <c r="D112" s="29">
        <f>IFERROR(VLOOKUP(D176,DAY!$A$2:$E$2452,2,0),0)</f>
        <v>12</v>
      </c>
      <c r="E112" s="29">
        <f>IFERROR(VLOOKUP(E176,DAY!$A$2:$E$2452,2,0),0)</f>
        <v>12</v>
      </c>
      <c r="F112" s="29">
        <f>IFERROR(VLOOKUP(F176,DAY!$A$2:$E$2452,2,0),0)</f>
        <v>12</v>
      </c>
      <c r="G112" s="29">
        <f>IFERROR(VLOOKUP(G176,DAY!$A$2:$E$2452,2,0),0)</f>
        <v>12</v>
      </c>
      <c r="H112" s="29">
        <f>IFERROR(VLOOKUP(H176,DAY!$A$2:$E$2452,2,0),0)</f>
        <v>12</v>
      </c>
      <c r="I112" s="29">
        <f>IFERROR(VLOOKUP(I176,DAY!$A$2:$E$2452,2,0),0)</f>
        <v>12</v>
      </c>
      <c r="J112" s="29">
        <f>IFERROR(VLOOKUP(J176,DAY!$A$2:$E$2452,2,0),0)</f>
        <v>12</v>
      </c>
      <c r="K112" s="29">
        <f>IFERROR(VLOOKUP(K176,DAY!$A$2:$E$2452,2,0),0)</f>
        <v>12</v>
      </c>
      <c r="L112" s="29">
        <f>IFERROR(VLOOKUP(L176,DAY!$A$2:$E$2452,2,0),0)</f>
        <v>1</v>
      </c>
      <c r="M112" s="29">
        <f>IFERROR(VLOOKUP(M176,DAY!$A$2:$E$2452,2,0),0)</f>
        <v>1</v>
      </c>
      <c r="N112" s="29">
        <f>IFERROR(VLOOKUP(N176,DAY!$A$2:$E$2452,2,0),0)</f>
        <v>1</v>
      </c>
      <c r="O112" s="29">
        <f>IFERROR(VLOOKUP(O176,DAY!$A$2:$E$2452,2,0),0)</f>
        <v>1</v>
      </c>
      <c r="P112" s="29">
        <f>IFERROR(VLOOKUP(P176,DAY!$A$2:$E$2452,2,0),0)</f>
        <v>1</v>
      </c>
      <c r="Q112" s="29">
        <f>IFERROR(VLOOKUP(Q176,DAY!$A$2:$E$2452,2,0),0)</f>
        <v>1</v>
      </c>
      <c r="R112" s="29">
        <f>IFERROR(VLOOKUP(R176,DAY!$A$2:$E$2452,2,0),0)</f>
        <v>1</v>
      </c>
      <c r="S112" s="29">
        <f>IFERROR(VLOOKUP(S176,DAY!$A$2:$E$2452,2,0),0)</f>
        <v>1</v>
      </c>
      <c r="T112" s="29">
        <f>IFERROR(VLOOKUP(T176,DAY!$A$2:$E$2452,2,0),0)</f>
        <v>1</v>
      </c>
      <c r="U112" s="29">
        <f>IFERROR(VLOOKUP(U176,DAY!$A$2:$E$2452,2,0),0)</f>
        <v>1</v>
      </c>
      <c r="V112" s="29">
        <f>IFERROR(VLOOKUP(V176,DAY!$A$2:$E$2452,2,0),0)</f>
        <v>1</v>
      </c>
      <c r="W112" s="29">
        <f>IFERROR(VLOOKUP(W176,DAY!$A$2:$E$2452,2,0),0)</f>
        <v>1</v>
      </c>
      <c r="X112" s="29">
        <f>IFERROR(VLOOKUP(X176,DAY!$A$2:$E$2452,2,0),0)</f>
        <v>1</v>
      </c>
      <c r="Y112" s="29">
        <f>IFERROR(VLOOKUP(Y176,DAY!$A$2:$E$2452,2,0),0)</f>
        <v>1</v>
      </c>
      <c r="Z112" s="29">
        <f>IFERROR(VLOOKUP(Z176,DAY!$A$2:$E$2452,2,0),0)</f>
        <v>1</v>
      </c>
      <c r="AA112" s="29">
        <f>IFERROR(VLOOKUP(AA176,DAY!$A$2:$E$2452,2,0),0)</f>
        <v>1</v>
      </c>
      <c r="AB112" s="29">
        <f>IFERROR(VLOOKUP(AB176,DAY!$A$2:$E$2452,2,0),0)</f>
        <v>1</v>
      </c>
      <c r="AC112" s="29">
        <f>IFERROR(VLOOKUP(AC176,DAY!$A$2:$E$2452,2,0),0)</f>
        <v>1</v>
      </c>
      <c r="AD112" s="29">
        <f>IFERROR(VLOOKUP(AD176,DAY!$A$2:$E$2452,2,0),0)</f>
        <v>1</v>
      </c>
      <c r="AE112" s="391" t="s">
        <v>11</v>
      </c>
      <c r="AF112" s="393" t="s">
        <v>12</v>
      </c>
      <c r="AG112" s="214" t="str">
        <f>IF($AE$4="完全週休２日", "週", IF($AE$4="月単位", "月", ""))</f>
        <v/>
      </c>
      <c r="AH112" s="395" t="s">
        <v>11</v>
      </c>
      <c r="AI112" s="396" t="s">
        <v>13</v>
      </c>
      <c r="AJ112" s="226" t="str">
        <f>IF($AE$4="完全週休２日", "週", IF($AE$4="月単位", "月", ""))</f>
        <v/>
      </c>
      <c r="AK112" s="144"/>
      <c r="AM112" s="137"/>
      <c r="AN112" s="137"/>
      <c r="AQ112" s="149">
        <f>IFERROR(VLOOKUP(AQ186,DAY!$A$2:$E$196,7,0),0)</f>
        <v>0</v>
      </c>
    </row>
    <row r="113" spans="1:43" ht="27.75" customHeight="1" x14ac:dyDescent="0.45">
      <c r="A113" s="389"/>
      <c r="B113" s="136" t="s">
        <v>1</v>
      </c>
      <c r="C113" s="32">
        <f>IFERROR(VLOOKUP(C176,DAY!$A$2:$E$2452,3,0),0)</f>
        <v>23</v>
      </c>
      <c r="D113" s="32">
        <f>IFERROR(VLOOKUP(D176,DAY!$A$2:$E$2452,3,0),0)</f>
        <v>24</v>
      </c>
      <c r="E113" s="32">
        <f>IFERROR(VLOOKUP(E176,DAY!$A$2:$E$2452,3,0),0)</f>
        <v>25</v>
      </c>
      <c r="F113" s="32">
        <f>IFERROR(VLOOKUP(F176,DAY!$A$2:$E$2452,3,0),0)</f>
        <v>26</v>
      </c>
      <c r="G113" s="32">
        <f>IFERROR(VLOOKUP(G176,DAY!$A$2:$E$2452,3,0),0)</f>
        <v>27</v>
      </c>
      <c r="H113" s="32">
        <f>IFERROR(VLOOKUP(H176,DAY!$A$2:$E$2452,3,0),0)</f>
        <v>28</v>
      </c>
      <c r="I113" s="32">
        <f>IFERROR(VLOOKUP(I176,DAY!$A$2:$E$2452,3,0),0)</f>
        <v>29</v>
      </c>
      <c r="J113" s="32">
        <f>IFERROR(VLOOKUP(J176,DAY!$A$2:$E$2452,3,0),0)</f>
        <v>30</v>
      </c>
      <c r="K113" s="32">
        <f>IFERROR(VLOOKUP(K176,DAY!$A$2:$E$2452,3,0),0)</f>
        <v>31</v>
      </c>
      <c r="L113" s="32">
        <f>IFERROR(VLOOKUP(L176,DAY!$A$2:$E$2452,3,0),0)</f>
        <v>1</v>
      </c>
      <c r="M113" s="32">
        <f>IFERROR(VLOOKUP(M176,DAY!$A$2:$E$2452,3,0),0)</f>
        <v>2</v>
      </c>
      <c r="N113" s="32">
        <f>IFERROR(VLOOKUP(N176,DAY!$A$2:$E$2452,3,0),0)</f>
        <v>3</v>
      </c>
      <c r="O113" s="32">
        <f>IFERROR(VLOOKUP(O176,DAY!$A$2:$E$2452,3,0),0)</f>
        <v>4</v>
      </c>
      <c r="P113" s="32">
        <f>IFERROR(VLOOKUP(P176,DAY!$A$2:$E$2452,3,0),0)</f>
        <v>5</v>
      </c>
      <c r="Q113" s="32">
        <f>IFERROR(VLOOKUP(Q176,DAY!$A$2:$E$2452,3,0),0)</f>
        <v>6</v>
      </c>
      <c r="R113" s="32">
        <f>IFERROR(VLOOKUP(R176,DAY!$A$2:$E$2452,3,0),0)</f>
        <v>7</v>
      </c>
      <c r="S113" s="32">
        <f>IFERROR(VLOOKUP(S176,DAY!$A$2:$E$2452,3,0),0)</f>
        <v>8</v>
      </c>
      <c r="T113" s="32">
        <f>IFERROR(VLOOKUP(T176,DAY!$A$2:$E$2452,3,0),0)</f>
        <v>9</v>
      </c>
      <c r="U113" s="32">
        <f>IFERROR(VLOOKUP(U176,DAY!$A$2:$E$2452,3,0),0)</f>
        <v>10</v>
      </c>
      <c r="V113" s="32">
        <f>IFERROR(VLOOKUP(V176,DAY!$A$2:$E$2452,3,0),0)</f>
        <v>11</v>
      </c>
      <c r="W113" s="32">
        <f>IFERROR(VLOOKUP(W176,DAY!$A$2:$E$2452,3,0),0)</f>
        <v>12</v>
      </c>
      <c r="X113" s="32">
        <f>IFERROR(VLOOKUP(X176,DAY!$A$2:$E$2452,3,0),0)</f>
        <v>13</v>
      </c>
      <c r="Y113" s="32">
        <f>IFERROR(VLOOKUP(Y176,DAY!$A$2:$E$2452,3,0),0)</f>
        <v>14</v>
      </c>
      <c r="Z113" s="32">
        <f>IFERROR(VLOOKUP(Z176,DAY!$A$2:$E$2452,3,0),0)</f>
        <v>15</v>
      </c>
      <c r="AA113" s="32">
        <f>IFERROR(VLOOKUP(AA176,DAY!$A$2:$E$2452,3,0),0)</f>
        <v>16</v>
      </c>
      <c r="AB113" s="32">
        <f>IFERROR(VLOOKUP(AB176,DAY!$A$2:$E$2452,3,0),0)</f>
        <v>17</v>
      </c>
      <c r="AC113" s="32">
        <f>IFERROR(VLOOKUP(AC176,DAY!$A$2:$E$2452,3,0),0)</f>
        <v>18</v>
      </c>
      <c r="AD113" s="33">
        <f>IFERROR(VLOOKUP(AD176,DAY!$A$2:$E$2452,3,0),0)</f>
        <v>19</v>
      </c>
      <c r="AE113" s="392"/>
      <c r="AF113" s="394"/>
      <c r="AG113" s="260" t="s">
        <v>144</v>
      </c>
      <c r="AH113" s="392"/>
      <c r="AI113" s="394"/>
      <c r="AJ113" s="260" t="s">
        <v>144</v>
      </c>
      <c r="AM113" s="137"/>
      <c r="AN113" s="137"/>
      <c r="AQ113" s="138">
        <f>IFERROR(VLOOKUP(AQ192,DAY!$A$2:$E$196,2,0),0)</f>
        <v>0</v>
      </c>
    </row>
    <row r="114" spans="1:43" ht="27.75" customHeight="1" x14ac:dyDescent="0.45">
      <c r="A114" s="389"/>
      <c r="B114" s="139" t="s">
        <v>2</v>
      </c>
      <c r="C114" s="35" t="str">
        <f>IFERROR(VLOOKUP(C176,DAY!$A$2:$E$2452,4,0),0)</f>
        <v>水</v>
      </c>
      <c r="D114" s="35" t="str">
        <f>IFERROR(VLOOKUP(D176,DAY!$A$2:$E$2452,4,0),0)</f>
        <v>木</v>
      </c>
      <c r="E114" s="35" t="str">
        <f>IFERROR(VLOOKUP(E176,DAY!$A$2:$E$2452,4,0),0)</f>
        <v>金</v>
      </c>
      <c r="F114" s="35" t="str">
        <f>IFERROR(VLOOKUP(F176,DAY!$A$2:$E$2452,4,0),0)</f>
        <v>土</v>
      </c>
      <c r="G114" s="35" t="str">
        <f>IFERROR(VLOOKUP(G176,DAY!$A$2:$E$2452,4,0),0)</f>
        <v>日</v>
      </c>
      <c r="H114" s="35" t="str">
        <f>IFERROR(VLOOKUP(H176,DAY!$A$2:$E$2452,4,0),0)</f>
        <v>月</v>
      </c>
      <c r="I114" s="35" t="str">
        <f>IFERROR(VLOOKUP(I176,DAY!$A$2:$E$2452,4,0),0)</f>
        <v>火</v>
      </c>
      <c r="J114" s="35" t="str">
        <f>IFERROR(VLOOKUP(J176,DAY!$A$2:$E$2452,4,0),0)</f>
        <v>水</v>
      </c>
      <c r="K114" s="35" t="str">
        <f>IFERROR(VLOOKUP(K176,DAY!$A$2:$E$2452,4,0),0)</f>
        <v>木</v>
      </c>
      <c r="L114" s="35" t="str">
        <f>IFERROR(VLOOKUP(L176,DAY!$A$2:$E$2452,4,0),0)</f>
        <v>金</v>
      </c>
      <c r="M114" s="35" t="str">
        <f>IFERROR(VLOOKUP(M176,DAY!$A$2:$E$2452,4,0),0)</f>
        <v>土</v>
      </c>
      <c r="N114" s="35" t="str">
        <f>IFERROR(VLOOKUP(N176,DAY!$A$2:$E$2452,4,0),0)</f>
        <v>日</v>
      </c>
      <c r="O114" s="35" t="str">
        <f>IFERROR(VLOOKUP(O176,DAY!$A$2:$E$2452,4,0),0)</f>
        <v>月</v>
      </c>
      <c r="P114" s="35" t="str">
        <f>IFERROR(VLOOKUP(P176,DAY!$A$2:$E$2452,4,0),0)</f>
        <v>火</v>
      </c>
      <c r="Q114" s="35" t="str">
        <f>IFERROR(VLOOKUP(Q176,DAY!$A$2:$E$2452,4,0),0)</f>
        <v>水</v>
      </c>
      <c r="R114" s="35" t="str">
        <f>IFERROR(VLOOKUP(R176,DAY!$A$2:$E$2452,4,0),0)</f>
        <v>木</v>
      </c>
      <c r="S114" s="35" t="str">
        <f>IFERROR(VLOOKUP(S176,DAY!$A$2:$E$2452,4,0),0)</f>
        <v>金</v>
      </c>
      <c r="T114" s="35" t="str">
        <f>IFERROR(VLOOKUP(T176,DAY!$A$2:$E$2452,4,0),0)</f>
        <v>土</v>
      </c>
      <c r="U114" s="35" t="str">
        <f>IFERROR(VLOOKUP(U176,DAY!$A$2:$E$2452,4,0),0)</f>
        <v>日</v>
      </c>
      <c r="V114" s="35" t="str">
        <f>IFERROR(VLOOKUP(V176,DAY!$A$2:$E$2452,4,0),0)</f>
        <v>月</v>
      </c>
      <c r="W114" s="35" t="str">
        <f>IFERROR(VLOOKUP(W176,DAY!$A$2:$E$2452,4,0),0)</f>
        <v>火</v>
      </c>
      <c r="X114" s="35" t="str">
        <f>IFERROR(VLOOKUP(X176,DAY!$A$2:$E$2452,4,0),0)</f>
        <v>水</v>
      </c>
      <c r="Y114" s="35" t="str">
        <f>IFERROR(VLOOKUP(Y176,DAY!$A$2:$E$2452,4,0),0)</f>
        <v>木</v>
      </c>
      <c r="Z114" s="35" t="str">
        <f>IFERROR(VLOOKUP(Z176,DAY!$A$2:$E$2452,4,0),0)</f>
        <v>金</v>
      </c>
      <c r="AA114" s="35" t="str">
        <f>IFERROR(VLOOKUP(AA176,DAY!$A$2:$E$2452,4,0),0)</f>
        <v>土</v>
      </c>
      <c r="AB114" s="35" t="str">
        <f>IFERROR(VLOOKUP(AB176,DAY!$A$2:$E$2452,4,0),0)</f>
        <v>日</v>
      </c>
      <c r="AC114" s="35" t="str">
        <f>IFERROR(VLOOKUP(AC176,DAY!$A$2:$E$2452,4,0),0)</f>
        <v>月</v>
      </c>
      <c r="AD114" s="35" t="str">
        <f>IFERROR(VLOOKUP(AD176,DAY!$A$2:$E$2452,4,0),0)</f>
        <v>火</v>
      </c>
      <c r="AE114" s="392"/>
      <c r="AF114" s="394"/>
      <c r="AG114" s="260"/>
      <c r="AH114" s="392"/>
      <c r="AI114" s="394"/>
      <c r="AJ114" s="260"/>
      <c r="AM114" s="137"/>
      <c r="AN114" s="137"/>
      <c r="AQ114" s="141">
        <f>IFERROR(VLOOKUP(AQ192,DAY!$A$2:$E$196,3,0),0)</f>
        <v>0</v>
      </c>
    </row>
    <row r="115" spans="1:43" ht="89.25" customHeight="1" x14ac:dyDescent="0.45">
      <c r="A115" s="389"/>
      <c r="B115" s="142" t="s">
        <v>3</v>
      </c>
      <c r="C115" s="36" t="str">
        <f>IFERROR(VLOOKUP(C176,DAY!$A$2:$E$2452,5,0),0)</f>
        <v/>
      </c>
      <c r="D115" s="36" t="str">
        <f>IFERROR(VLOOKUP(D176,DAY!$A$2:$E$2452,5,0),0)</f>
        <v/>
      </c>
      <c r="E115" s="36" t="str">
        <f>IFERROR(VLOOKUP(E176,DAY!$A$2:$E$2452,5,0),0)</f>
        <v/>
      </c>
      <c r="F115" s="36" t="str">
        <f>IFERROR(VLOOKUP(F176,DAY!$A$2:$E$2452,5,0),0)</f>
        <v/>
      </c>
      <c r="G115" s="36" t="str">
        <f>IFERROR(VLOOKUP(G176,DAY!$A$2:$E$2452,5,0),0)</f>
        <v/>
      </c>
      <c r="H115" s="36" t="str">
        <f>IFERROR(VLOOKUP(H176,DAY!$A$2:$E$2452,5,0),0)</f>
        <v/>
      </c>
      <c r="I115" s="36" t="str">
        <f>IFERROR(VLOOKUP(I176,DAY!$A$2:$E$2452,5,0),0)</f>
        <v/>
      </c>
      <c r="J115" s="36" t="str">
        <f>IFERROR(VLOOKUP(J176,DAY!$A$2:$E$2452,5,0),0)</f>
        <v/>
      </c>
      <c r="K115" s="36" t="str">
        <f>IFERROR(VLOOKUP(K176,DAY!$A$2:$E$2452,5,0),0)</f>
        <v/>
      </c>
      <c r="L115" s="36" t="str">
        <f>IFERROR(VLOOKUP(L176,DAY!$A$2:$E$2452,5,0),0)</f>
        <v>元日</v>
      </c>
      <c r="M115" s="36" t="str">
        <f>IFERROR(VLOOKUP(M176,DAY!$A$2:$E$2452,5,0),0)</f>
        <v/>
      </c>
      <c r="N115" s="36" t="str">
        <f>IFERROR(VLOOKUP(N176,DAY!$A$2:$E$2452,5,0),0)</f>
        <v/>
      </c>
      <c r="O115" s="36" t="str">
        <f>IFERROR(VLOOKUP(O176,DAY!$A$2:$E$2452,5,0),0)</f>
        <v/>
      </c>
      <c r="P115" s="36" t="str">
        <f>IFERROR(VLOOKUP(P176,DAY!$A$2:$E$2452,5,0),0)</f>
        <v/>
      </c>
      <c r="Q115" s="36" t="str">
        <f>IFERROR(VLOOKUP(Q176,DAY!$A$2:$E$2452,5,0),0)</f>
        <v/>
      </c>
      <c r="R115" s="36" t="str">
        <f>IFERROR(VLOOKUP(R176,DAY!$A$2:$E$2452,5,0),0)</f>
        <v/>
      </c>
      <c r="S115" s="36" t="str">
        <f>IFERROR(VLOOKUP(S176,DAY!$A$2:$E$2452,5,0),0)</f>
        <v/>
      </c>
      <c r="T115" s="36" t="str">
        <f>IFERROR(VLOOKUP(T176,DAY!$A$2:$E$2452,5,0),0)</f>
        <v/>
      </c>
      <c r="U115" s="36" t="str">
        <f>IFERROR(VLOOKUP(U176,DAY!$A$2:$E$2452,5,0),0)</f>
        <v/>
      </c>
      <c r="V115" s="36" t="str">
        <f>IFERROR(VLOOKUP(V176,DAY!$A$2:$E$2452,5,0),0)</f>
        <v>成人の日</v>
      </c>
      <c r="W115" s="36" t="str">
        <f>IFERROR(VLOOKUP(W176,DAY!$A$2:$E$2452,5,0),0)</f>
        <v/>
      </c>
      <c r="X115" s="36" t="str">
        <f>IFERROR(VLOOKUP(X176,DAY!$A$2:$E$2452,5,0),0)</f>
        <v/>
      </c>
      <c r="Y115" s="36" t="str">
        <f>IFERROR(VLOOKUP(Y176,DAY!$A$2:$E$2452,5,0),0)</f>
        <v/>
      </c>
      <c r="Z115" s="36" t="str">
        <f>IFERROR(VLOOKUP(Z176,DAY!$A$2:$E$2452,5,0),0)</f>
        <v/>
      </c>
      <c r="AA115" s="36" t="str">
        <f>IFERROR(VLOOKUP(AA176,DAY!$A$2:$E$2452,5,0),0)</f>
        <v/>
      </c>
      <c r="AB115" s="36" t="str">
        <f>IFERROR(VLOOKUP(AB176,DAY!$A$2:$E$2452,5,0),0)</f>
        <v/>
      </c>
      <c r="AC115" s="36" t="str">
        <f>IFERROR(VLOOKUP(AC176,DAY!$A$2:$E$2452,5,0),0)</f>
        <v/>
      </c>
      <c r="AD115" s="36" t="str">
        <f>IFERROR(VLOOKUP(AD176,DAY!$A$2:$E$2452,5,0),0)</f>
        <v/>
      </c>
      <c r="AE115" s="392"/>
      <c r="AF115" s="394"/>
      <c r="AG115" s="261"/>
      <c r="AH115" s="392"/>
      <c r="AI115" s="394"/>
      <c r="AJ115" s="261"/>
      <c r="AM115" s="150"/>
      <c r="AN115" s="150"/>
      <c r="AQ115" s="141">
        <f>IFERROR(VLOOKUP(AQ192,DAY!$A$2:$E$196,4,0),0)</f>
        <v>0</v>
      </c>
    </row>
    <row r="116" spans="1:43" ht="27.75" customHeight="1" x14ac:dyDescent="0.45">
      <c r="A116" s="389"/>
      <c r="B116" s="143" t="s">
        <v>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211">
        <f>IF(COUNT(C116:AD116)=0,+(COUNTIF(C116:AD116,"作業"))+(COUNTIF(C116:AD116,"休日")),"")</f>
        <v>0</v>
      </c>
      <c r="AF116" s="213">
        <f>IF(+COUNT(C116:AD116)=0,(COUNTIF(C116:AD116,"休日")),"")</f>
        <v>0</v>
      </c>
      <c r="AG116" s="359"/>
      <c r="AH116" s="211">
        <f>IF(COUNT(C117:AD117)=0,+(COUNTIF(C117:AD117,"作業"))+(COUNTIF(C117:AD117,"休日")),"")</f>
        <v>0</v>
      </c>
      <c r="AI116" s="213">
        <f>IF(COUNT(C117:AD117)=0,(COUNTIF(C117:AD117,"休日")),"")</f>
        <v>0</v>
      </c>
      <c r="AJ116" s="355"/>
      <c r="AL116" s="144"/>
      <c r="AM116" s="137" t="str">
        <f>IF(ISTEXT(C116),"集計期間","集計期間外")</f>
        <v>集計期間外</v>
      </c>
      <c r="AN116" s="137"/>
      <c r="AQ116" s="142">
        <f>IFERROR(VLOOKUP(AQ192,DAY!$A$2:$E$196,5,0),0)</f>
        <v>0</v>
      </c>
    </row>
    <row r="117" spans="1:43" ht="27.75" customHeight="1" thickBot="1" x14ac:dyDescent="0.5">
      <c r="A117" s="390"/>
      <c r="B117" s="145" t="s">
        <v>5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357">
        <f>IFERROR(AM117,0)</f>
        <v>0</v>
      </c>
      <c r="AF117" s="358"/>
      <c r="AG117" s="360"/>
      <c r="AH117" s="357">
        <f>IFERROR(AN117,0)</f>
        <v>0</v>
      </c>
      <c r="AI117" s="358"/>
      <c r="AJ117" s="356"/>
      <c r="AM117" s="146" t="e">
        <f>ROUND(AF116/AE116,3)</f>
        <v>#DIV/0!</v>
      </c>
      <c r="AN117" s="147" t="e">
        <f>ROUND(AI116/AH116,3)</f>
        <v>#DIV/0!</v>
      </c>
      <c r="AQ117" s="148">
        <f>IFERROR(VLOOKUP(AQ192,DAY!$A$2:$E$196,6,0),0)</f>
        <v>0</v>
      </c>
    </row>
    <row r="118" spans="1:43" ht="27.75" customHeight="1" thickBot="1" x14ac:dyDescent="0.5">
      <c r="A118" s="388" t="s">
        <v>79</v>
      </c>
      <c r="B118" s="135" t="s">
        <v>0</v>
      </c>
      <c r="C118" s="29">
        <f>IFERROR(VLOOKUP(C177,DAY!$A$2:$E$2452,2,0),0)</f>
        <v>1</v>
      </c>
      <c r="D118" s="29">
        <f>IFERROR(VLOOKUP(D177,DAY!$A$2:$E$2452,2,0),0)</f>
        <v>1</v>
      </c>
      <c r="E118" s="29">
        <f>IFERROR(VLOOKUP(E177,DAY!$A$2:$E$2452,2,0),0)</f>
        <v>1</v>
      </c>
      <c r="F118" s="29">
        <f>IFERROR(VLOOKUP(F177,DAY!$A$2:$E$2452,2,0),0)</f>
        <v>1</v>
      </c>
      <c r="G118" s="29">
        <f>IFERROR(VLOOKUP(G177,DAY!$A$2:$E$2452,2,0),0)</f>
        <v>1</v>
      </c>
      <c r="H118" s="29">
        <f>IFERROR(VLOOKUP(H177,DAY!$A$2:$E$2452,2,0),0)</f>
        <v>1</v>
      </c>
      <c r="I118" s="29">
        <f>IFERROR(VLOOKUP(I177,DAY!$A$2:$E$2452,2,0),0)</f>
        <v>1</v>
      </c>
      <c r="J118" s="29">
        <f>IFERROR(VLOOKUP(J177,DAY!$A$2:$E$2452,2,0),0)</f>
        <v>1</v>
      </c>
      <c r="K118" s="29">
        <f>IFERROR(VLOOKUP(K177,DAY!$A$2:$E$2452,2,0),0)</f>
        <v>1</v>
      </c>
      <c r="L118" s="29">
        <f>IFERROR(VLOOKUP(L177,DAY!$A$2:$E$2452,2,0),0)</f>
        <v>1</v>
      </c>
      <c r="M118" s="29">
        <f>IFERROR(VLOOKUP(M177,DAY!$A$2:$E$2452,2,0),0)</f>
        <v>1</v>
      </c>
      <c r="N118" s="29">
        <f>IFERROR(VLOOKUP(N177,DAY!$A$2:$E$2452,2,0),0)</f>
        <v>1</v>
      </c>
      <c r="O118" s="29">
        <f>IFERROR(VLOOKUP(O177,DAY!$A$2:$E$2452,2,0),0)</f>
        <v>2</v>
      </c>
      <c r="P118" s="29">
        <f>IFERROR(VLOOKUP(P177,DAY!$A$2:$E$2452,2,0),0)</f>
        <v>2</v>
      </c>
      <c r="Q118" s="29">
        <f>IFERROR(VLOOKUP(Q177,DAY!$A$2:$E$2452,2,0),0)</f>
        <v>2</v>
      </c>
      <c r="R118" s="29">
        <f>IFERROR(VLOOKUP(R177,DAY!$A$2:$E$2452,2,0),0)</f>
        <v>2</v>
      </c>
      <c r="S118" s="29">
        <f>IFERROR(VLOOKUP(S177,DAY!$A$2:$E$2452,2,0),0)</f>
        <v>2</v>
      </c>
      <c r="T118" s="29">
        <f>IFERROR(VLOOKUP(T177,DAY!$A$2:$E$2452,2,0),0)</f>
        <v>2</v>
      </c>
      <c r="U118" s="29">
        <f>IFERROR(VLOOKUP(U177,DAY!$A$2:$E$2452,2,0),0)</f>
        <v>2</v>
      </c>
      <c r="V118" s="29">
        <f>IFERROR(VLOOKUP(V177,DAY!$A$2:$E$2452,2,0),0)</f>
        <v>2</v>
      </c>
      <c r="W118" s="29">
        <f>IFERROR(VLOOKUP(W177,DAY!$A$2:$E$2452,2,0),0)</f>
        <v>2</v>
      </c>
      <c r="X118" s="29">
        <f>IFERROR(VLOOKUP(X177,DAY!$A$2:$E$2452,2,0),0)</f>
        <v>2</v>
      </c>
      <c r="Y118" s="29">
        <f>IFERROR(VLOOKUP(Y177,DAY!$A$2:$E$2452,2,0),0)</f>
        <v>2</v>
      </c>
      <c r="Z118" s="29">
        <f>IFERROR(VLOOKUP(Z177,DAY!$A$2:$E$2452,2,0),0)</f>
        <v>2</v>
      </c>
      <c r="AA118" s="29">
        <f>IFERROR(VLOOKUP(AA177,DAY!$A$2:$E$2452,2,0),0)</f>
        <v>2</v>
      </c>
      <c r="AB118" s="29">
        <f>IFERROR(VLOOKUP(AB177,DAY!$A$2:$E$2452,2,0),0)</f>
        <v>2</v>
      </c>
      <c r="AC118" s="29">
        <f>IFERROR(VLOOKUP(AC177,DAY!$A$2:$E$2452,2,0),0)</f>
        <v>2</v>
      </c>
      <c r="AD118" s="29">
        <f>IFERROR(VLOOKUP(AD177,DAY!$A$2:$E$2452,2,0),0)</f>
        <v>2</v>
      </c>
      <c r="AE118" s="397" t="s">
        <v>11</v>
      </c>
      <c r="AF118" s="399" t="s">
        <v>12</v>
      </c>
      <c r="AG118" s="214" t="str">
        <f>IF($AE$4="完全週休２日", "週", IF($AE$4="月単位", "月", ""))</f>
        <v/>
      </c>
      <c r="AH118" s="397" t="s">
        <v>11</v>
      </c>
      <c r="AI118" s="399" t="s">
        <v>13</v>
      </c>
      <c r="AJ118" s="226" t="str">
        <f>IF($AE$4="完全週休２日", "週", IF($AE$4="月単位", "月", ""))</f>
        <v/>
      </c>
      <c r="AK118" s="144"/>
      <c r="AM118" s="137"/>
      <c r="AN118" s="137"/>
      <c r="AQ118" s="149">
        <f>IFERROR(VLOOKUP(AQ192,DAY!$A$2:$E$196,7,0),0)</f>
        <v>0</v>
      </c>
    </row>
    <row r="119" spans="1:43" ht="27.75" customHeight="1" x14ac:dyDescent="0.45">
      <c r="A119" s="389"/>
      <c r="B119" s="136" t="s">
        <v>1</v>
      </c>
      <c r="C119" s="32">
        <f>IFERROR(VLOOKUP(C177,DAY!$A$2:$E$2452,3,0),0)</f>
        <v>20</v>
      </c>
      <c r="D119" s="32">
        <f>IFERROR(VLOOKUP(D177,DAY!$A$2:$E$2452,3,0),0)</f>
        <v>21</v>
      </c>
      <c r="E119" s="32">
        <f>IFERROR(VLOOKUP(E177,DAY!$A$2:$E$2452,3,0),0)</f>
        <v>22</v>
      </c>
      <c r="F119" s="32">
        <f>IFERROR(VLOOKUP(F177,DAY!$A$2:$E$2452,3,0),0)</f>
        <v>23</v>
      </c>
      <c r="G119" s="32">
        <f>IFERROR(VLOOKUP(G177,DAY!$A$2:$E$2452,3,0),0)</f>
        <v>24</v>
      </c>
      <c r="H119" s="32">
        <f>IFERROR(VLOOKUP(H177,DAY!$A$2:$E$2452,3,0),0)</f>
        <v>25</v>
      </c>
      <c r="I119" s="32">
        <f>IFERROR(VLOOKUP(I177,DAY!$A$2:$E$2452,3,0),0)</f>
        <v>26</v>
      </c>
      <c r="J119" s="32">
        <f>IFERROR(VLOOKUP(J177,DAY!$A$2:$E$2452,3,0),0)</f>
        <v>27</v>
      </c>
      <c r="K119" s="32">
        <f>IFERROR(VLOOKUP(K177,DAY!$A$2:$E$2452,3,0),0)</f>
        <v>28</v>
      </c>
      <c r="L119" s="32">
        <f>IFERROR(VLOOKUP(L177,DAY!$A$2:$E$2452,3,0),0)</f>
        <v>29</v>
      </c>
      <c r="M119" s="32">
        <f>IFERROR(VLOOKUP(M177,DAY!$A$2:$E$2452,3,0),0)</f>
        <v>30</v>
      </c>
      <c r="N119" s="32">
        <f>IFERROR(VLOOKUP(N177,DAY!$A$2:$E$2452,3,0),0)</f>
        <v>31</v>
      </c>
      <c r="O119" s="32">
        <f>IFERROR(VLOOKUP(O177,DAY!$A$2:$E$2452,3,0),0)</f>
        <v>1</v>
      </c>
      <c r="P119" s="32">
        <f>IFERROR(VLOOKUP(P177,DAY!$A$2:$E$2452,3,0),0)</f>
        <v>2</v>
      </c>
      <c r="Q119" s="32">
        <f>IFERROR(VLOOKUP(Q177,DAY!$A$2:$E$2452,3,0),0)</f>
        <v>3</v>
      </c>
      <c r="R119" s="32">
        <f>IFERROR(VLOOKUP(R177,DAY!$A$2:$E$2452,3,0),0)</f>
        <v>4</v>
      </c>
      <c r="S119" s="32">
        <f>IFERROR(VLOOKUP(S177,DAY!$A$2:$E$2452,3,0),0)</f>
        <v>5</v>
      </c>
      <c r="T119" s="32">
        <f>IFERROR(VLOOKUP(T177,DAY!$A$2:$E$2452,3,0),0)</f>
        <v>6</v>
      </c>
      <c r="U119" s="32">
        <f>IFERROR(VLOOKUP(U177,DAY!$A$2:$E$2452,3,0),0)</f>
        <v>7</v>
      </c>
      <c r="V119" s="32">
        <f>IFERROR(VLOOKUP(V177,DAY!$A$2:$E$2452,3,0),0)</f>
        <v>8</v>
      </c>
      <c r="W119" s="32">
        <f>IFERROR(VLOOKUP(W177,DAY!$A$2:$E$2452,3,0),0)</f>
        <v>9</v>
      </c>
      <c r="X119" s="32">
        <f>IFERROR(VLOOKUP(X177,DAY!$A$2:$E$2452,3,0),0)</f>
        <v>10</v>
      </c>
      <c r="Y119" s="32">
        <f>IFERROR(VLOOKUP(Y177,DAY!$A$2:$E$2452,3,0),0)</f>
        <v>11</v>
      </c>
      <c r="Z119" s="32">
        <f>IFERROR(VLOOKUP(Z177,DAY!$A$2:$E$2452,3,0),0)</f>
        <v>12</v>
      </c>
      <c r="AA119" s="32">
        <f>IFERROR(VLOOKUP(AA177,DAY!$A$2:$E$2452,3,0),0)</f>
        <v>13</v>
      </c>
      <c r="AB119" s="32">
        <f>IFERROR(VLOOKUP(AB177,DAY!$A$2:$E$2452,3,0),0)</f>
        <v>14</v>
      </c>
      <c r="AC119" s="32">
        <f>IFERROR(VLOOKUP(AC177,DAY!$A$2:$E$2452,3,0),0)</f>
        <v>15</v>
      </c>
      <c r="AD119" s="33">
        <f>IFERROR(VLOOKUP(AD177,DAY!$A$2:$E$2452,3,0),0)</f>
        <v>16</v>
      </c>
      <c r="AE119" s="398"/>
      <c r="AF119" s="400"/>
      <c r="AG119" s="260" t="s">
        <v>144</v>
      </c>
      <c r="AH119" s="398"/>
      <c r="AI119" s="400"/>
      <c r="AJ119" s="260" t="s">
        <v>144</v>
      </c>
      <c r="AM119" s="137"/>
      <c r="AN119" s="137"/>
      <c r="AQ119" s="138">
        <f>IFERROR(VLOOKUP(AQ198,DAY!$A$2:$E$196,2,0),0)</f>
        <v>0</v>
      </c>
    </row>
    <row r="120" spans="1:43" ht="27.75" customHeight="1" x14ac:dyDescent="0.45">
      <c r="A120" s="389"/>
      <c r="B120" s="139" t="s">
        <v>2</v>
      </c>
      <c r="C120" s="35" t="str">
        <f>IFERROR(VLOOKUP(C177,DAY!$A$2:$E$2452,4,0),0)</f>
        <v>水</v>
      </c>
      <c r="D120" s="35" t="str">
        <f>IFERROR(VLOOKUP(D177,DAY!$A$2:$E$2452,4,0),0)</f>
        <v>木</v>
      </c>
      <c r="E120" s="35" t="str">
        <f>IFERROR(VLOOKUP(E177,DAY!$A$2:$E$2452,4,0),0)</f>
        <v>金</v>
      </c>
      <c r="F120" s="35" t="str">
        <f>IFERROR(VLOOKUP(F177,DAY!$A$2:$E$2452,4,0),0)</f>
        <v>土</v>
      </c>
      <c r="G120" s="35" t="str">
        <f>IFERROR(VLOOKUP(G177,DAY!$A$2:$E$2452,4,0),0)</f>
        <v>日</v>
      </c>
      <c r="H120" s="35" t="str">
        <f>IFERROR(VLOOKUP(H177,DAY!$A$2:$E$2452,4,0),0)</f>
        <v>月</v>
      </c>
      <c r="I120" s="35" t="str">
        <f>IFERROR(VLOOKUP(I177,DAY!$A$2:$E$2452,4,0),0)</f>
        <v>火</v>
      </c>
      <c r="J120" s="35" t="str">
        <f>IFERROR(VLOOKUP(J177,DAY!$A$2:$E$2452,4,0),0)</f>
        <v>水</v>
      </c>
      <c r="K120" s="35" t="str">
        <f>IFERROR(VLOOKUP(K177,DAY!$A$2:$E$2452,4,0),0)</f>
        <v>木</v>
      </c>
      <c r="L120" s="35" t="str">
        <f>IFERROR(VLOOKUP(L177,DAY!$A$2:$E$2452,4,0),0)</f>
        <v>金</v>
      </c>
      <c r="M120" s="35" t="str">
        <f>IFERROR(VLOOKUP(M177,DAY!$A$2:$E$2452,4,0),0)</f>
        <v>土</v>
      </c>
      <c r="N120" s="35" t="str">
        <f>IFERROR(VLOOKUP(N177,DAY!$A$2:$E$2452,4,0),0)</f>
        <v>日</v>
      </c>
      <c r="O120" s="35" t="str">
        <f>IFERROR(VLOOKUP(O177,DAY!$A$2:$E$2452,4,0),0)</f>
        <v>月</v>
      </c>
      <c r="P120" s="35" t="str">
        <f>IFERROR(VLOOKUP(P177,DAY!$A$2:$E$2452,4,0),0)</f>
        <v>火</v>
      </c>
      <c r="Q120" s="35" t="str">
        <f>IFERROR(VLOOKUP(Q177,DAY!$A$2:$E$2452,4,0),0)</f>
        <v>水</v>
      </c>
      <c r="R120" s="35" t="str">
        <f>IFERROR(VLOOKUP(R177,DAY!$A$2:$E$2452,4,0),0)</f>
        <v>木</v>
      </c>
      <c r="S120" s="35" t="str">
        <f>IFERROR(VLOOKUP(S177,DAY!$A$2:$E$2452,4,0),0)</f>
        <v>金</v>
      </c>
      <c r="T120" s="35" t="str">
        <f>IFERROR(VLOOKUP(T177,DAY!$A$2:$E$2452,4,0),0)</f>
        <v>土</v>
      </c>
      <c r="U120" s="35" t="str">
        <f>IFERROR(VLOOKUP(U177,DAY!$A$2:$E$2452,4,0),0)</f>
        <v>日</v>
      </c>
      <c r="V120" s="35" t="str">
        <f>IFERROR(VLOOKUP(V177,DAY!$A$2:$E$2452,4,0),0)</f>
        <v>月</v>
      </c>
      <c r="W120" s="35" t="str">
        <f>IFERROR(VLOOKUP(W177,DAY!$A$2:$E$2452,4,0),0)</f>
        <v>火</v>
      </c>
      <c r="X120" s="35" t="str">
        <f>IFERROR(VLOOKUP(X177,DAY!$A$2:$E$2452,4,0),0)</f>
        <v>水</v>
      </c>
      <c r="Y120" s="35" t="str">
        <f>IFERROR(VLOOKUP(Y177,DAY!$A$2:$E$2452,4,0),0)</f>
        <v>木</v>
      </c>
      <c r="Z120" s="35" t="str">
        <f>IFERROR(VLOOKUP(Z177,DAY!$A$2:$E$2452,4,0),0)</f>
        <v>金</v>
      </c>
      <c r="AA120" s="35" t="str">
        <f>IFERROR(VLOOKUP(AA177,DAY!$A$2:$E$2452,4,0),0)</f>
        <v>土</v>
      </c>
      <c r="AB120" s="35" t="str">
        <f>IFERROR(VLOOKUP(AB177,DAY!$A$2:$E$2452,4,0),0)</f>
        <v>日</v>
      </c>
      <c r="AC120" s="35" t="str">
        <f>IFERROR(VLOOKUP(AC177,DAY!$A$2:$E$2452,4,0),0)</f>
        <v>月</v>
      </c>
      <c r="AD120" s="35" t="str">
        <f>IFERROR(VLOOKUP(AD177,DAY!$A$2:$E$2452,4,0),0)</f>
        <v>火</v>
      </c>
      <c r="AE120" s="398"/>
      <c r="AF120" s="400"/>
      <c r="AG120" s="260"/>
      <c r="AH120" s="398"/>
      <c r="AI120" s="400"/>
      <c r="AJ120" s="260"/>
      <c r="AM120" s="137"/>
      <c r="AN120" s="137"/>
      <c r="AQ120" s="141">
        <f>IFERROR(VLOOKUP(AQ198,DAY!$A$2:$E$196,3,0),0)</f>
        <v>0</v>
      </c>
    </row>
    <row r="121" spans="1:43" ht="89.25" customHeight="1" x14ac:dyDescent="0.45">
      <c r="A121" s="389"/>
      <c r="B121" s="142" t="s">
        <v>3</v>
      </c>
      <c r="C121" s="36" t="str">
        <f>IFERROR(VLOOKUP(C177,DAY!$A$2:$E$2452,5,0),0)</f>
        <v/>
      </c>
      <c r="D121" s="36" t="str">
        <f>IFERROR(VLOOKUP(D177,DAY!$A$2:$E$2452,5,0),0)</f>
        <v/>
      </c>
      <c r="E121" s="36" t="str">
        <f>IFERROR(VLOOKUP(E177,DAY!$A$2:$E$2452,5,0),0)</f>
        <v/>
      </c>
      <c r="F121" s="36" t="str">
        <f>IFERROR(VLOOKUP(F177,DAY!$A$2:$E$2452,5,0),0)</f>
        <v/>
      </c>
      <c r="G121" s="36" t="str">
        <f>IFERROR(VLOOKUP(G177,DAY!$A$2:$E$2452,5,0),0)</f>
        <v/>
      </c>
      <c r="H121" s="36" t="str">
        <f>IFERROR(VLOOKUP(H177,DAY!$A$2:$E$2452,5,0),0)</f>
        <v/>
      </c>
      <c r="I121" s="36" t="str">
        <f>IFERROR(VLOOKUP(I177,DAY!$A$2:$E$2452,5,0),0)</f>
        <v/>
      </c>
      <c r="J121" s="36" t="str">
        <f>IFERROR(VLOOKUP(J177,DAY!$A$2:$E$2452,5,0),0)</f>
        <v/>
      </c>
      <c r="K121" s="36" t="str">
        <f>IFERROR(VLOOKUP(K177,DAY!$A$2:$E$2452,5,0),0)</f>
        <v/>
      </c>
      <c r="L121" s="36" t="str">
        <f>IFERROR(VLOOKUP(L177,DAY!$A$2:$E$2452,5,0),0)</f>
        <v/>
      </c>
      <c r="M121" s="36" t="str">
        <f>IFERROR(VLOOKUP(M177,DAY!$A$2:$E$2452,5,0),0)</f>
        <v/>
      </c>
      <c r="N121" s="36" t="str">
        <f>IFERROR(VLOOKUP(N177,DAY!$A$2:$E$2452,5,0),0)</f>
        <v/>
      </c>
      <c r="O121" s="36" t="str">
        <f>IFERROR(VLOOKUP(O177,DAY!$A$2:$E$2452,5,0),0)</f>
        <v/>
      </c>
      <c r="P121" s="36" t="str">
        <f>IFERROR(VLOOKUP(P177,DAY!$A$2:$E$2452,5,0),0)</f>
        <v/>
      </c>
      <c r="Q121" s="36" t="str">
        <f>IFERROR(VLOOKUP(Q177,DAY!$A$2:$E$2452,5,0),0)</f>
        <v/>
      </c>
      <c r="R121" s="36" t="str">
        <f>IFERROR(VLOOKUP(R177,DAY!$A$2:$E$2452,5,0),0)</f>
        <v/>
      </c>
      <c r="S121" s="36" t="str">
        <f>IFERROR(VLOOKUP(S177,DAY!$A$2:$E$2452,5,0),0)</f>
        <v/>
      </c>
      <c r="T121" s="36" t="str">
        <f>IFERROR(VLOOKUP(T177,DAY!$A$2:$E$2452,5,0),0)</f>
        <v/>
      </c>
      <c r="U121" s="36" t="str">
        <f>IFERROR(VLOOKUP(U177,DAY!$A$2:$E$2452,5,0),0)</f>
        <v/>
      </c>
      <c r="V121" s="36" t="str">
        <f>IFERROR(VLOOKUP(V177,DAY!$A$2:$E$2452,5,0),0)</f>
        <v/>
      </c>
      <c r="W121" s="36" t="str">
        <f>IFERROR(VLOOKUP(W177,DAY!$A$2:$E$2452,5,0),0)</f>
        <v/>
      </c>
      <c r="X121" s="36" t="str">
        <f>IFERROR(VLOOKUP(X177,DAY!$A$2:$E$2452,5,0),0)</f>
        <v/>
      </c>
      <c r="Y121" s="36" t="str">
        <f>IFERROR(VLOOKUP(Y177,DAY!$A$2:$E$2452,5,0),0)</f>
        <v>建国記念の日</v>
      </c>
      <c r="Z121" s="36" t="str">
        <f>IFERROR(VLOOKUP(Z177,DAY!$A$2:$E$2452,5,0),0)</f>
        <v/>
      </c>
      <c r="AA121" s="36" t="str">
        <f>IFERROR(VLOOKUP(AA177,DAY!$A$2:$E$2452,5,0),0)</f>
        <v/>
      </c>
      <c r="AB121" s="36" t="str">
        <f>IFERROR(VLOOKUP(AB177,DAY!$A$2:$E$2452,5,0),0)</f>
        <v/>
      </c>
      <c r="AC121" s="36" t="str">
        <f>IFERROR(VLOOKUP(AC177,DAY!$A$2:$E$2452,5,0),0)</f>
        <v/>
      </c>
      <c r="AD121" s="36" t="str">
        <f>IFERROR(VLOOKUP(AD177,DAY!$A$2:$E$2452,5,0),0)</f>
        <v/>
      </c>
      <c r="AE121" s="391"/>
      <c r="AF121" s="393"/>
      <c r="AG121" s="261"/>
      <c r="AH121" s="391"/>
      <c r="AI121" s="393"/>
      <c r="AJ121" s="261"/>
      <c r="AM121" s="150"/>
      <c r="AN121" s="150"/>
      <c r="AQ121" s="141">
        <f>IFERROR(VLOOKUP(AQ198,DAY!$A$2:$E$196,4,0),0)</f>
        <v>0</v>
      </c>
    </row>
    <row r="122" spans="1:43" ht="27.75" customHeight="1" x14ac:dyDescent="0.45">
      <c r="A122" s="389"/>
      <c r="B122" s="143" t="s">
        <v>4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211">
        <f>IF(COUNT(C122:AD122)=0,+(COUNTIF(C122:AD122,"作業"))+(COUNTIF(C122:AD122,"休日")),"")</f>
        <v>0</v>
      </c>
      <c r="AF122" s="213">
        <f>IF(+COUNT(C122:AD122)=0,(COUNTIF(C122:AD122,"休日")),"")</f>
        <v>0</v>
      </c>
      <c r="AG122" s="359"/>
      <c r="AH122" s="211">
        <f>IF(COUNT(C123:AD123)=0,+(COUNTIF(C123:AD123,"作業"))+(COUNTIF(C123:AD123,"休日")),"")</f>
        <v>0</v>
      </c>
      <c r="AI122" s="213">
        <f>IF(COUNT(C123:AD123)=0,(COUNTIF(C123:AD123,"休日")),"")</f>
        <v>0</v>
      </c>
      <c r="AJ122" s="355"/>
      <c r="AL122" s="144"/>
      <c r="AM122" s="137" t="str">
        <f>IF(ISTEXT(C122),"集計期間","集計期間外")</f>
        <v>集計期間外</v>
      </c>
      <c r="AN122" s="137"/>
      <c r="AQ122" s="142">
        <f>IFERROR(VLOOKUP(AQ198,DAY!$A$2:$E$196,5,0),0)</f>
        <v>0</v>
      </c>
    </row>
    <row r="123" spans="1:43" ht="27.75" customHeight="1" thickBot="1" x14ac:dyDescent="0.5">
      <c r="A123" s="390"/>
      <c r="B123" s="145" t="s">
        <v>5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357">
        <f>IFERROR(AM123,0)</f>
        <v>0</v>
      </c>
      <c r="AF123" s="358"/>
      <c r="AG123" s="360"/>
      <c r="AH123" s="357">
        <f>IFERROR(AN123,0)</f>
        <v>0</v>
      </c>
      <c r="AI123" s="358"/>
      <c r="AJ123" s="356"/>
      <c r="AM123" s="146" t="e">
        <f>ROUND(AF122/AE122,3)</f>
        <v>#DIV/0!</v>
      </c>
      <c r="AN123" s="147" t="e">
        <f>ROUND(AI122/AH122,3)</f>
        <v>#DIV/0!</v>
      </c>
      <c r="AQ123" s="148">
        <f>IFERROR(VLOOKUP(AQ198,DAY!$A$2:$E$196,6,0),0)</f>
        <v>0</v>
      </c>
    </row>
    <row r="124" spans="1:43" ht="27.75" customHeight="1" thickBot="1" x14ac:dyDescent="0.5">
      <c r="A124" s="388" t="s">
        <v>80</v>
      </c>
      <c r="B124" s="135" t="s">
        <v>0</v>
      </c>
      <c r="C124" s="29">
        <f>IFERROR(VLOOKUP(C178,DAY!$A$2:$E$2452,2,0),0)</f>
        <v>2</v>
      </c>
      <c r="D124" s="29">
        <f>IFERROR(VLOOKUP(D178,DAY!$A$2:$E$2452,2,0),0)</f>
        <v>2</v>
      </c>
      <c r="E124" s="29">
        <f>IFERROR(VLOOKUP(E178,DAY!$A$2:$E$2452,2,0),0)</f>
        <v>2</v>
      </c>
      <c r="F124" s="29">
        <f>IFERROR(VLOOKUP(F178,DAY!$A$2:$E$2452,2,0),0)</f>
        <v>2</v>
      </c>
      <c r="G124" s="29">
        <f>IFERROR(VLOOKUP(G178,DAY!$A$2:$E$2452,2,0),0)</f>
        <v>2</v>
      </c>
      <c r="H124" s="29">
        <f>IFERROR(VLOOKUP(H178,DAY!$A$2:$E$2452,2,0),0)</f>
        <v>2</v>
      </c>
      <c r="I124" s="29">
        <f>IFERROR(VLOOKUP(I178,DAY!$A$2:$E$2452,2,0),0)</f>
        <v>2</v>
      </c>
      <c r="J124" s="29">
        <f>IFERROR(VLOOKUP(J178,DAY!$A$2:$E$2452,2,0),0)</f>
        <v>2</v>
      </c>
      <c r="K124" s="29">
        <f>IFERROR(VLOOKUP(K178,DAY!$A$2:$E$2452,2,0),0)</f>
        <v>2</v>
      </c>
      <c r="L124" s="29">
        <f>IFERROR(VLOOKUP(L178,DAY!$A$2:$E$2452,2,0),0)</f>
        <v>2</v>
      </c>
      <c r="M124" s="29">
        <f>IFERROR(VLOOKUP(M178,DAY!$A$2:$E$2452,2,0),0)</f>
        <v>2</v>
      </c>
      <c r="N124" s="29">
        <f>IFERROR(VLOOKUP(N178,DAY!$A$2:$E$2452,2,0),0)</f>
        <v>2</v>
      </c>
      <c r="O124" s="29">
        <f>IFERROR(VLOOKUP(O178,DAY!$A$2:$E$2452,2,0),0)</f>
        <v>3</v>
      </c>
      <c r="P124" s="29">
        <f>IFERROR(VLOOKUP(P178,DAY!$A$2:$E$2452,2,0),0)</f>
        <v>3</v>
      </c>
      <c r="Q124" s="29">
        <f>IFERROR(VLOOKUP(Q178,DAY!$A$2:$E$2452,2,0),0)</f>
        <v>3</v>
      </c>
      <c r="R124" s="29">
        <f>IFERROR(VLOOKUP(R178,DAY!$A$2:$E$2452,2,0),0)</f>
        <v>3</v>
      </c>
      <c r="S124" s="29">
        <f>IFERROR(VLOOKUP(S178,DAY!$A$2:$E$2452,2,0),0)</f>
        <v>3</v>
      </c>
      <c r="T124" s="29">
        <f>IFERROR(VLOOKUP(T178,DAY!$A$2:$E$2452,2,0),0)</f>
        <v>3</v>
      </c>
      <c r="U124" s="29">
        <f>IFERROR(VLOOKUP(U178,DAY!$A$2:$E$2452,2,0),0)</f>
        <v>3</v>
      </c>
      <c r="V124" s="29">
        <f>IFERROR(VLOOKUP(V178,DAY!$A$2:$E$2452,2,0),0)</f>
        <v>3</v>
      </c>
      <c r="W124" s="29">
        <f>IFERROR(VLOOKUP(W178,DAY!$A$2:$E$2452,2,0),0)</f>
        <v>3</v>
      </c>
      <c r="X124" s="29">
        <f>IFERROR(VLOOKUP(X178,DAY!$A$2:$E$2452,2,0),0)</f>
        <v>3</v>
      </c>
      <c r="Y124" s="29">
        <f>IFERROR(VLOOKUP(Y178,DAY!$A$2:$E$2452,2,0),0)</f>
        <v>3</v>
      </c>
      <c r="Z124" s="29">
        <f>IFERROR(VLOOKUP(Z178,DAY!$A$2:$E$2452,2,0),0)</f>
        <v>3</v>
      </c>
      <c r="AA124" s="29">
        <f>IFERROR(VLOOKUP(AA178,DAY!$A$2:$E$2452,2,0),0)</f>
        <v>3</v>
      </c>
      <c r="AB124" s="29">
        <f>IFERROR(VLOOKUP(AB178,DAY!$A$2:$E$2452,2,0),0)</f>
        <v>3</v>
      </c>
      <c r="AC124" s="29">
        <f>IFERROR(VLOOKUP(AC178,DAY!$A$2:$E$2452,2,0),0)</f>
        <v>3</v>
      </c>
      <c r="AD124" s="29">
        <f>IFERROR(VLOOKUP(AD178,DAY!$A$2:$E$2452,2,0),0)</f>
        <v>3</v>
      </c>
      <c r="AE124" s="391" t="s">
        <v>11</v>
      </c>
      <c r="AF124" s="393" t="s">
        <v>12</v>
      </c>
      <c r="AG124" s="214" t="str">
        <f>IF($AE$4="完全週休２日", "週", IF($AE$4="月単位", "月", ""))</f>
        <v/>
      </c>
      <c r="AH124" s="395" t="s">
        <v>11</v>
      </c>
      <c r="AI124" s="396" t="s">
        <v>13</v>
      </c>
      <c r="AJ124" s="226" t="str">
        <f>IF($AE$4="完全週休２日", "週", IF($AE$4="月単位", "月", ""))</f>
        <v/>
      </c>
      <c r="AK124" s="144"/>
      <c r="AM124" s="137"/>
      <c r="AN124" s="137"/>
      <c r="AQ124" s="149">
        <f>IFERROR(VLOOKUP(AQ198,DAY!$A$2:$E$196,7,0),0)</f>
        <v>0</v>
      </c>
    </row>
    <row r="125" spans="1:43" ht="27.75" customHeight="1" x14ac:dyDescent="0.45">
      <c r="A125" s="389"/>
      <c r="B125" s="136" t="s">
        <v>1</v>
      </c>
      <c r="C125" s="32">
        <f>IFERROR(VLOOKUP(C178,DAY!$A$2:$E$2452,3,0),0)</f>
        <v>17</v>
      </c>
      <c r="D125" s="32">
        <f>IFERROR(VLOOKUP(D178,DAY!$A$2:$E$2452,3,0),0)</f>
        <v>18</v>
      </c>
      <c r="E125" s="32">
        <f>IFERROR(VLOOKUP(E178,DAY!$A$2:$E$2452,3,0),0)</f>
        <v>19</v>
      </c>
      <c r="F125" s="32">
        <f>IFERROR(VLOOKUP(F178,DAY!$A$2:$E$2452,3,0),0)</f>
        <v>20</v>
      </c>
      <c r="G125" s="32">
        <f>IFERROR(VLOOKUP(G178,DAY!$A$2:$E$2452,3,0),0)</f>
        <v>21</v>
      </c>
      <c r="H125" s="32">
        <f>IFERROR(VLOOKUP(H178,DAY!$A$2:$E$2452,3,0),0)</f>
        <v>22</v>
      </c>
      <c r="I125" s="32">
        <f>IFERROR(VLOOKUP(I178,DAY!$A$2:$E$2452,3,0),0)</f>
        <v>23</v>
      </c>
      <c r="J125" s="32">
        <f>IFERROR(VLOOKUP(J178,DAY!$A$2:$E$2452,3,0),0)</f>
        <v>24</v>
      </c>
      <c r="K125" s="32">
        <f>IFERROR(VLOOKUP(K178,DAY!$A$2:$E$2452,3,0),0)</f>
        <v>25</v>
      </c>
      <c r="L125" s="32">
        <f>IFERROR(VLOOKUP(L178,DAY!$A$2:$E$2452,3,0),0)</f>
        <v>26</v>
      </c>
      <c r="M125" s="32">
        <f>IFERROR(VLOOKUP(M178,DAY!$A$2:$E$2452,3,0),0)</f>
        <v>27</v>
      </c>
      <c r="N125" s="32">
        <f>IFERROR(VLOOKUP(N178,DAY!$A$2:$E$2452,3,0),0)</f>
        <v>28</v>
      </c>
      <c r="O125" s="32">
        <f>IFERROR(VLOOKUP(O178,DAY!$A$2:$E$2452,3,0),0)</f>
        <v>1</v>
      </c>
      <c r="P125" s="32">
        <f>IFERROR(VLOOKUP(P178,DAY!$A$2:$E$2452,3,0),0)</f>
        <v>2</v>
      </c>
      <c r="Q125" s="32">
        <f>IFERROR(VLOOKUP(Q178,DAY!$A$2:$E$2452,3,0),0)</f>
        <v>3</v>
      </c>
      <c r="R125" s="32">
        <f>IFERROR(VLOOKUP(R178,DAY!$A$2:$E$2452,3,0),0)</f>
        <v>4</v>
      </c>
      <c r="S125" s="32">
        <f>IFERROR(VLOOKUP(S178,DAY!$A$2:$E$2452,3,0),0)</f>
        <v>5</v>
      </c>
      <c r="T125" s="32">
        <f>IFERROR(VLOOKUP(T178,DAY!$A$2:$E$2452,3,0),0)</f>
        <v>6</v>
      </c>
      <c r="U125" s="32">
        <f>IFERROR(VLOOKUP(U178,DAY!$A$2:$E$2452,3,0),0)</f>
        <v>7</v>
      </c>
      <c r="V125" s="32">
        <f>IFERROR(VLOOKUP(V178,DAY!$A$2:$E$2452,3,0),0)</f>
        <v>8</v>
      </c>
      <c r="W125" s="32">
        <f>IFERROR(VLOOKUP(W178,DAY!$A$2:$E$2452,3,0),0)</f>
        <v>9</v>
      </c>
      <c r="X125" s="32">
        <f>IFERROR(VLOOKUP(X178,DAY!$A$2:$E$2452,3,0),0)</f>
        <v>10</v>
      </c>
      <c r="Y125" s="32">
        <f>IFERROR(VLOOKUP(Y178,DAY!$A$2:$E$2452,3,0),0)</f>
        <v>11</v>
      </c>
      <c r="Z125" s="32">
        <f>IFERROR(VLOOKUP(Z178,DAY!$A$2:$E$2452,3,0),0)</f>
        <v>12</v>
      </c>
      <c r="AA125" s="32">
        <f>IFERROR(VLOOKUP(AA178,DAY!$A$2:$E$2452,3,0),0)</f>
        <v>13</v>
      </c>
      <c r="AB125" s="32">
        <f>IFERROR(VLOOKUP(AB178,DAY!$A$2:$E$2452,3,0),0)</f>
        <v>14</v>
      </c>
      <c r="AC125" s="32">
        <f>IFERROR(VLOOKUP(AC178,DAY!$A$2:$E$2452,3,0),0)</f>
        <v>15</v>
      </c>
      <c r="AD125" s="33">
        <f>IFERROR(VLOOKUP(AD178,DAY!$A$2:$E$2452,3,0),0)</f>
        <v>16</v>
      </c>
      <c r="AE125" s="392"/>
      <c r="AF125" s="394"/>
      <c r="AG125" s="260" t="s">
        <v>144</v>
      </c>
      <c r="AH125" s="392"/>
      <c r="AI125" s="394"/>
      <c r="AJ125" s="260" t="s">
        <v>144</v>
      </c>
      <c r="AM125" s="137"/>
      <c r="AN125" s="137"/>
      <c r="AQ125" s="138">
        <f>IFERROR(VLOOKUP(AQ204,DAY!$A$2:$E$196,2,0),0)</f>
        <v>0</v>
      </c>
    </row>
    <row r="126" spans="1:43" ht="27.75" customHeight="1" x14ac:dyDescent="0.45">
      <c r="A126" s="389"/>
      <c r="B126" s="139" t="s">
        <v>2</v>
      </c>
      <c r="C126" s="35" t="str">
        <f>IFERROR(VLOOKUP(C178,DAY!$A$2:$E$2452,4,0),0)</f>
        <v>水</v>
      </c>
      <c r="D126" s="35" t="str">
        <f>IFERROR(VLOOKUP(D178,DAY!$A$2:$E$2452,4,0),0)</f>
        <v>木</v>
      </c>
      <c r="E126" s="35" t="str">
        <f>IFERROR(VLOOKUP(E178,DAY!$A$2:$E$2452,4,0),0)</f>
        <v>金</v>
      </c>
      <c r="F126" s="35" t="str">
        <f>IFERROR(VLOOKUP(F178,DAY!$A$2:$E$2452,4,0),0)</f>
        <v>土</v>
      </c>
      <c r="G126" s="35" t="str">
        <f>IFERROR(VLOOKUP(G178,DAY!$A$2:$E$2452,4,0),0)</f>
        <v>日</v>
      </c>
      <c r="H126" s="35" t="str">
        <f>IFERROR(VLOOKUP(H178,DAY!$A$2:$E$2452,4,0),0)</f>
        <v>月</v>
      </c>
      <c r="I126" s="35" t="str">
        <f>IFERROR(VLOOKUP(I178,DAY!$A$2:$E$2452,4,0),0)</f>
        <v>火</v>
      </c>
      <c r="J126" s="35" t="str">
        <f>IFERROR(VLOOKUP(J178,DAY!$A$2:$E$2452,4,0),0)</f>
        <v>水</v>
      </c>
      <c r="K126" s="35" t="str">
        <f>IFERROR(VLOOKUP(K178,DAY!$A$2:$E$2452,4,0),0)</f>
        <v>木</v>
      </c>
      <c r="L126" s="35" t="str">
        <f>IFERROR(VLOOKUP(L178,DAY!$A$2:$E$2452,4,0),0)</f>
        <v>金</v>
      </c>
      <c r="M126" s="35" t="str">
        <f>IFERROR(VLOOKUP(M178,DAY!$A$2:$E$2452,4,0),0)</f>
        <v>土</v>
      </c>
      <c r="N126" s="35" t="str">
        <f>IFERROR(VLOOKUP(N178,DAY!$A$2:$E$2452,4,0),0)</f>
        <v>日</v>
      </c>
      <c r="O126" s="35" t="str">
        <f>IFERROR(VLOOKUP(O178,DAY!$A$2:$E$2452,4,0),0)</f>
        <v>月</v>
      </c>
      <c r="P126" s="35" t="str">
        <f>IFERROR(VLOOKUP(P178,DAY!$A$2:$E$2452,4,0),0)</f>
        <v>火</v>
      </c>
      <c r="Q126" s="35" t="str">
        <f>IFERROR(VLOOKUP(Q178,DAY!$A$2:$E$2452,4,0),0)</f>
        <v>水</v>
      </c>
      <c r="R126" s="35" t="str">
        <f>IFERROR(VLOOKUP(R178,DAY!$A$2:$E$2452,4,0),0)</f>
        <v>木</v>
      </c>
      <c r="S126" s="35" t="str">
        <f>IFERROR(VLOOKUP(S178,DAY!$A$2:$E$2452,4,0),0)</f>
        <v>金</v>
      </c>
      <c r="T126" s="35" t="str">
        <f>IFERROR(VLOOKUP(T178,DAY!$A$2:$E$2452,4,0),0)</f>
        <v>土</v>
      </c>
      <c r="U126" s="35" t="str">
        <f>IFERROR(VLOOKUP(U178,DAY!$A$2:$E$2452,4,0),0)</f>
        <v>日</v>
      </c>
      <c r="V126" s="35" t="str">
        <f>IFERROR(VLOOKUP(V178,DAY!$A$2:$E$2452,4,0),0)</f>
        <v>月</v>
      </c>
      <c r="W126" s="35" t="str">
        <f>IFERROR(VLOOKUP(W178,DAY!$A$2:$E$2452,4,0),0)</f>
        <v>火</v>
      </c>
      <c r="X126" s="35" t="str">
        <f>IFERROR(VLOOKUP(X178,DAY!$A$2:$E$2452,4,0),0)</f>
        <v>水</v>
      </c>
      <c r="Y126" s="35" t="str">
        <f>IFERROR(VLOOKUP(Y178,DAY!$A$2:$E$2452,4,0),0)</f>
        <v>木</v>
      </c>
      <c r="Z126" s="35" t="str">
        <f>IFERROR(VLOOKUP(Z178,DAY!$A$2:$E$2452,4,0),0)</f>
        <v>金</v>
      </c>
      <c r="AA126" s="35" t="str">
        <f>IFERROR(VLOOKUP(AA178,DAY!$A$2:$E$2452,4,0),0)</f>
        <v>土</v>
      </c>
      <c r="AB126" s="35" t="str">
        <f>IFERROR(VLOOKUP(AB178,DAY!$A$2:$E$2452,4,0),0)</f>
        <v>日</v>
      </c>
      <c r="AC126" s="35" t="str">
        <f>IFERROR(VLOOKUP(AC178,DAY!$A$2:$E$2452,4,0),0)</f>
        <v>月</v>
      </c>
      <c r="AD126" s="35" t="str">
        <f>IFERROR(VLOOKUP(AD178,DAY!$A$2:$E$2452,4,0),0)</f>
        <v>火</v>
      </c>
      <c r="AE126" s="392"/>
      <c r="AF126" s="394"/>
      <c r="AG126" s="260"/>
      <c r="AH126" s="392"/>
      <c r="AI126" s="394"/>
      <c r="AJ126" s="260"/>
      <c r="AM126" s="137"/>
      <c r="AN126" s="137"/>
      <c r="AQ126" s="141">
        <f>IFERROR(VLOOKUP(AQ204,DAY!$A$2:$E$196,3,0),0)</f>
        <v>0</v>
      </c>
    </row>
    <row r="127" spans="1:43" ht="89.25" customHeight="1" x14ac:dyDescent="0.45">
      <c r="A127" s="389"/>
      <c r="B127" s="142" t="s">
        <v>3</v>
      </c>
      <c r="C127" s="36" t="str">
        <f>IFERROR(VLOOKUP(C178,DAY!$A$2:$E$2452,5,0),0)</f>
        <v/>
      </c>
      <c r="D127" s="36" t="str">
        <f>IFERROR(VLOOKUP(D178,DAY!$A$2:$E$2452,5,0),0)</f>
        <v/>
      </c>
      <c r="E127" s="36" t="str">
        <f>IFERROR(VLOOKUP(E178,DAY!$A$2:$E$2452,5,0),0)</f>
        <v/>
      </c>
      <c r="F127" s="36" t="str">
        <f>IFERROR(VLOOKUP(F178,DAY!$A$2:$E$2452,5,0),0)</f>
        <v/>
      </c>
      <c r="G127" s="36" t="str">
        <f>IFERROR(VLOOKUP(G178,DAY!$A$2:$E$2452,5,0),0)</f>
        <v/>
      </c>
      <c r="H127" s="36" t="str">
        <f>IFERROR(VLOOKUP(H178,DAY!$A$2:$E$2452,5,0),0)</f>
        <v/>
      </c>
      <c r="I127" s="36" t="str">
        <f>IFERROR(VLOOKUP(I178,DAY!$A$2:$E$2452,5,0),0)</f>
        <v>天皇誕生日</v>
      </c>
      <c r="J127" s="36" t="str">
        <f>IFERROR(VLOOKUP(J178,DAY!$A$2:$E$2452,5,0),0)</f>
        <v/>
      </c>
      <c r="K127" s="36" t="str">
        <f>IFERROR(VLOOKUP(K178,DAY!$A$2:$E$2452,5,0),0)</f>
        <v/>
      </c>
      <c r="L127" s="36" t="str">
        <f>IFERROR(VLOOKUP(L178,DAY!$A$2:$E$2452,5,0),0)</f>
        <v/>
      </c>
      <c r="M127" s="36" t="str">
        <f>IFERROR(VLOOKUP(M178,DAY!$A$2:$E$2452,5,0),0)</f>
        <v/>
      </c>
      <c r="N127" s="36" t="str">
        <f>IFERROR(VLOOKUP(N178,DAY!$A$2:$E$2452,5,0),0)</f>
        <v/>
      </c>
      <c r="O127" s="36" t="str">
        <f>IFERROR(VLOOKUP(O178,DAY!$A$2:$E$2452,5,0),0)</f>
        <v/>
      </c>
      <c r="P127" s="36" t="str">
        <f>IFERROR(VLOOKUP(P178,DAY!$A$2:$E$2452,5,0),0)</f>
        <v/>
      </c>
      <c r="Q127" s="36" t="str">
        <f>IFERROR(VLOOKUP(Q178,DAY!$A$2:$E$2452,5,0),0)</f>
        <v/>
      </c>
      <c r="R127" s="36" t="str">
        <f>IFERROR(VLOOKUP(R178,DAY!$A$2:$E$2452,5,0),0)</f>
        <v/>
      </c>
      <c r="S127" s="36" t="str">
        <f>IFERROR(VLOOKUP(S178,DAY!$A$2:$E$2452,5,0),0)</f>
        <v/>
      </c>
      <c r="T127" s="36" t="str">
        <f>IFERROR(VLOOKUP(T178,DAY!$A$2:$E$2452,5,0),0)</f>
        <v/>
      </c>
      <c r="U127" s="36" t="str">
        <f>IFERROR(VLOOKUP(U178,DAY!$A$2:$E$2452,5,0),0)</f>
        <v/>
      </c>
      <c r="V127" s="36" t="str">
        <f>IFERROR(VLOOKUP(V178,DAY!$A$2:$E$2452,5,0),0)</f>
        <v/>
      </c>
      <c r="W127" s="36" t="str">
        <f>IFERROR(VLOOKUP(W178,DAY!$A$2:$E$2452,5,0),0)</f>
        <v/>
      </c>
      <c r="X127" s="36" t="str">
        <f>IFERROR(VLOOKUP(X178,DAY!$A$2:$E$2452,5,0),0)</f>
        <v/>
      </c>
      <c r="Y127" s="36" t="str">
        <f>IFERROR(VLOOKUP(Y178,DAY!$A$2:$E$2452,5,0),0)</f>
        <v/>
      </c>
      <c r="Z127" s="36" t="str">
        <f>IFERROR(VLOOKUP(Z178,DAY!$A$2:$E$2452,5,0),0)</f>
        <v/>
      </c>
      <c r="AA127" s="36" t="str">
        <f>IFERROR(VLOOKUP(AA178,DAY!$A$2:$E$2452,5,0),0)</f>
        <v/>
      </c>
      <c r="AB127" s="36" t="str">
        <f>IFERROR(VLOOKUP(AB178,DAY!$A$2:$E$2452,5,0),0)</f>
        <v/>
      </c>
      <c r="AC127" s="36" t="str">
        <f>IFERROR(VLOOKUP(AC178,DAY!$A$2:$E$2452,5,0),0)</f>
        <v/>
      </c>
      <c r="AD127" s="36" t="str">
        <f>IFERROR(VLOOKUP(AD178,DAY!$A$2:$E$2452,5,0),0)</f>
        <v/>
      </c>
      <c r="AE127" s="392"/>
      <c r="AF127" s="394"/>
      <c r="AG127" s="261"/>
      <c r="AH127" s="392"/>
      <c r="AI127" s="394"/>
      <c r="AJ127" s="261"/>
      <c r="AM127" s="150"/>
      <c r="AN127" s="150"/>
      <c r="AQ127" s="141">
        <f>IFERROR(VLOOKUP(AQ204,DAY!$A$2:$E$196,4,0),0)</f>
        <v>0</v>
      </c>
    </row>
    <row r="128" spans="1:43" ht="27.75" customHeight="1" x14ac:dyDescent="0.45">
      <c r="A128" s="389"/>
      <c r="B128" s="143" t="s">
        <v>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211">
        <f>IF(COUNT(C128:AD128)=0,+(COUNTIF(C128:AD128,"作業"))+(COUNTIF(C128:AD128,"休日")),"")</f>
        <v>0</v>
      </c>
      <c r="AF128" s="213">
        <f>IF(+COUNT(C128:AD128)=0,(COUNTIF(C128:AD128,"休日")),"")</f>
        <v>0</v>
      </c>
      <c r="AG128" s="359"/>
      <c r="AH128" s="211">
        <f>IF(COUNT(C129:AD129)=0,+(COUNTIF(C129:AD129,"作業"))+(COUNTIF(C129:AD129,"休日")),"")</f>
        <v>0</v>
      </c>
      <c r="AI128" s="213">
        <f>IF(COUNT(C129:AD129)=0,(COUNTIF(C129:AD129,"休日")),"")</f>
        <v>0</v>
      </c>
      <c r="AJ128" s="355"/>
      <c r="AL128" s="144"/>
      <c r="AM128" s="137" t="str">
        <f>IF(ISTEXT(C128),"集計期間","集計期間外")</f>
        <v>集計期間外</v>
      </c>
      <c r="AN128" s="137"/>
      <c r="AQ128" s="142">
        <f>IFERROR(VLOOKUP(AQ204,DAY!$A$2:$E$196,5,0),0)</f>
        <v>0</v>
      </c>
    </row>
    <row r="129" spans="1:62" ht="27.75" customHeight="1" thickBot="1" x14ac:dyDescent="0.5">
      <c r="A129" s="390"/>
      <c r="B129" s="145" t="s">
        <v>5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357">
        <f>IFERROR(AM129,0)</f>
        <v>0</v>
      </c>
      <c r="AF129" s="358"/>
      <c r="AG129" s="360"/>
      <c r="AH129" s="357">
        <f>IFERROR(AN129,0)</f>
        <v>0</v>
      </c>
      <c r="AI129" s="358"/>
      <c r="AJ129" s="356"/>
      <c r="AM129" s="146" t="e">
        <f>ROUND(AF128/AE128,3)</f>
        <v>#DIV/0!</v>
      </c>
      <c r="AN129" s="147" t="e">
        <f>ROUND(AI128/AH128,3)</f>
        <v>#DIV/0!</v>
      </c>
      <c r="AQ129" s="148">
        <f>IFERROR(VLOOKUP(AQ204,DAY!$A$2:$E$196,6,0),0)</f>
        <v>0</v>
      </c>
    </row>
    <row r="130" spans="1:62" ht="27.75" customHeight="1" thickBot="1" x14ac:dyDescent="0.5">
      <c r="A130" s="388" t="s">
        <v>81</v>
      </c>
      <c r="B130" s="135" t="s">
        <v>0</v>
      </c>
      <c r="C130" s="29">
        <f>IFERROR(VLOOKUP(C179,DAY!$A$2:$E$2452,2,0),0)</f>
        <v>3</v>
      </c>
      <c r="D130" s="29">
        <f>IFERROR(VLOOKUP(D179,DAY!$A$2:$E$2452,2,0),0)</f>
        <v>3</v>
      </c>
      <c r="E130" s="29">
        <f>IFERROR(VLOOKUP(E179,DAY!$A$2:$E$2452,2,0),0)</f>
        <v>3</v>
      </c>
      <c r="F130" s="29">
        <f>IFERROR(VLOOKUP(F179,DAY!$A$2:$E$2452,2,0),0)</f>
        <v>3</v>
      </c>
      <c r="G130" s="29">
        <f>IFERROR(VLOOKUP(G179,DAY!$A$2:$E$2452,2,0),0)</f>
        <v>3</v>
      </c>
      <c r="H130" s="29">
        <f>IFERROR(VLOOKUP(H179,DAY!$A$2:$E$2452,2,0),0)</f>
        <v>3</v>
      </c>
      <c r="I130" s="29">
        <f>IFERROR(VLOOKUP(I179,DAY!$A$2:$E$2452,2,0),0)</f>
        <v>3</v>
      </c>
      <c r="J130" s="29">
        <f>IFERROR(VLOOKUP(J179,DAY!$A$2:$E$2452,2,0),0)</f>
        <v>3</v>
      </c>
      <c r="K130" s="29">
        <f>IFERROR(VLOOKUP(K179,DAY!$A$2:$E$2452,2,0),0)</f>
        <v>3</v>
      </c>
      <c r="L130" s="29">
        <f>IFERROR(VLOOKUP(L179,DAY!$A$2:$E$2452,2,0),0)</f>
        <v>3</v>
      </c>
      <c r="M130" s="29">
        <f>IFERROR(VLOOKUP(M179,DAY!$A$2:$E$2452,2,0),0)</f>
        <v>3</v>
      </c>
      <c r="N130" s="29">
        <f>IFERROR(VLOOKUP(N179,DAY!$A$2:$E$2452,2,0),0)</f>
        <v>3</v>
      </c>
      <c r="O130" s="29">
        <f>IFERROR(VLOOKUP(O179,DAY!$A$2:$E$2452,2,0),0)</f>
        <v>3</v>
      </c>
      <c r="P130" s="29">
        <f>IFERROR(VLOOKUP(P179,DAY!$A$2:$E$2452,2,0),0)</f>
        <v>3</v>
      </c>
      <c r="Q130" s="29">
        <f>IFERROR(VLOOKUP(Q179,DAY!$A$2:$E$2452,2,0),0)</f>
        <v>3</v>
      </c>
      <c r="R130" s="29">
        <f>IFERROR(VLOOKUP(R179,DAY!$A$2:$E$2452,2,0),0)</f>
        <v>4</v>
      </c>
      <c r="S130" s="29">
        <f>IFERROR(VLOOKUP(S179,DAY!$A$2:$E$2452,2,0),0)</f>
        <v>4</v>
      </c>
      <c r="T130" s="29">
        <f>IFERROR(VLOOKUP(T179,DAY!$A$2:$E$2452,2,0),0)</f>
        <v>4</v>
      </c>
      <c r="U130" s="29">
        <f>IFERROR(VLOOKUP(U179,DAY!$A$2:$E$2452,2,0),0)</f>
        <v>4</v>
      </c>
      <c r="V130" s="29">
        <f>IFERROR(VLOOKUP(V179,DAY!$A$2:$E$2452,2,0),0)</f>
        <v>4</v>
      </c>
      <c r="W130" s="29">
        <f>IFERROR(VLOOKUP(W179,DAY!$A$2:$E$2452,2,0),0)</f>
        <v>4</v>
      </c>
      <c r="X130" s="29">
        <f>IFERROR(VLOOKUP(X179,DAY!$A$2:$E$2452,2,0),0)</f>
        <v>4</v>
      </c>
      <c r="Y130" s="29">
        <f>IFERROR(VLOOKUP(Y179,DAY!$A$2:$E$2452,2,0),0)</f>
        <v>4</v>
      </c>
      <c r="Z130" s="29">
        <f>IFERROR(VLOOKUP(Z179,DAY!$A$2:$E$2452,2,0),0)</f>
        <v>4</v>
      </c>
      <c r="AA130" s="29">
        <f>IFERROR(VLOOKUP(AA179,DAY!$A$2:$E$2452,2,0),0)</f>
        <v>4</v>
      </c>
      <c r="AB130" s="29">
        <f>IFERROR(VLOOKUP(AB179,DAY!$A$2:$E$2452,2,0),0)</f>
        <v>4</v>
      </c>
      <c r="AC130" s="29">
        <f>IFERROR(VLOOKUP(AC179,DAY!$A$2:$E$2452,2,0),0)</f>
        <v>4</v>
      </c>
      <c r="AD130" s="29">
        <f>IFERROR(VLOOKUP(AD179,DAY!$A$2:$E$2452,2,0),0)</f>
        <v>4</v>
      </c>
      <c r="AE130" s="391" t="s">
        <v>11</v>
      </c>
      <c r="AF130" s="393" t="s">
        <v>12</v>
      </c>
      <c r="AG130" s="214" t="str">
        <f>IF($AE$4="完全週休２日", "週", IF($AE$4="月単位", "月", ""))</f>
        <v/>
      </c>
      <c r="AH130" s="395" t="s">
        <v>11</v>
      </c>
      <c r="AI130" s="396" t="s">
        <v>13</v>
      </c>
      <c r="AJ130" s="226" t="str">
        <f>IF($AE$4="完全週休２日", "週", IF($AE$4="月単位", "月", ""))</f>
        <v/>
      </c>
      <c r="AK130" s="144"/>
      <c r="AM130" s="137"/>
      <c r="AN130" s="137"/>
      <c r="AQ130" s="149">
        <f>IFERROR(VLOOKUP(AQ204,DAY!$A$2:$E$196,7,0),0)</f>
        <v>0</v>
      </c>
    </row>
    <row r="131" spans="1:62" ht="27.75" customHeight="1" x14ac:dyDescent="0.45">
      <c r="A131" s="389"/>
      <c r="B131" s="136" t="s">
        <v>1</v>
      </c>
      <c r="C131" s="32">
        <f>IFERROR(VLOOKUP(C179,DAY!$A$2:$E$2452,3,0),0)</f>
        <v>17</v>
      </c>
      <c r="D131" s="32">
        <f>IFERROR(VLOOKUP(D179,DAY!$A$2:$E$2452,3,0),0)</f>
        <v>18</v>
      </c>
      <c r="E131" s="32">
        <f>IFERROR(VLOOKUP(E179,DAY!$A$2:$E$2452,3,0),0)</f>
        <v>19</v>
      </c>
      <c r="F131" s="32">
        <f>IFERROR(VLOOKUP(F179,DAY!$A$2:$E$2452,3,0),0)</f>
        <v>20</v>
      </c>
      <c r="G131" s="32">
        <f>IFERROR(VLOOKUP(G179,DAY!$A$2:$E$2452,3,0),0)</f>
        <v>21</v>
      </c>
      <c r="H131" s="32">
        <f>IFERROR(VLOOKUP(H179,DAY!$A$2:$E$2452,3,0),0)</f>
        <v>22</v>
      </c>
      <c r="I131" s="32">
        <f>IFERROR(VLOOKUP(I179,DAY!$A$2:$E$2452,3,0),0)</f>
        <v>23</v>
      </c>
      <c r="J131" s="32">
        <f>IFERROR(VLOOKUP(J179,DAY!$A$2:$E$2452,3,0),0)</f>
        <v>24</v>
      </c>
      <c r="K131" s="32">
        <f>IFERROR(VLOOKUP(K179,DAY!$A$2:$E$2452,3,0),0)</f>
        <v>25</v>
      </c>
      <c r="L131" s="32">
        <f>IFERROR(VLOOKUP(L179,DAY!$A$2:$E$2452,3,0),0)</f>
        <v>26</v>
      </c>
      <c r="M131" s="32">
        <f>IFERROR(VLOOKUP(M179,DAY!$A$2:$E$2452,3,0),0)</f>
        <v>27</v>
      </c>
      <c r="N131" s="32">
        <f>IFERROR(VLOOKUP(N179,DAY!$A$2:$E$2452,3,0),0)</f>
        <v>28</v>
      </c>
      <c r="O131" s="32">
        <f>IFERROR(VLOOKUP(O179,DAY!$A$2:$E$2452,3,0),0)</f>
        <v>29</v>
      </c>
      <c r="P131" s="32">
        <f>IFERROR(VLOOKUP(P179,DAY!$A$2:$E$2452,3,0),0)</f>
        <v>30</v>
      </c>
      <c r="Q131" s="32">
        <f>IFERROR(VLOOKUP(Q179,DAY!$A$2:$E$2452,3,0),0)</f>
        <v>31</v>
      </c>
      <c r="R131" s="32">
        <f>IFERROR(VLOOKUP(R179,DAY!$A$2:$E$2452,3,0),0)</f>
        <v>1</v>
      </c>
      <c r="S131" s="32">
        <f>IFERROR(VLOOKUP(S179,DAY!$A$2:$E$2452,3,0),0)</f>
        <v>2</v>
      </c>
      <c r="T131" s="32">
        <f>IFERROR(VLOOKUP(T179,DAY!$A$2:$E$2452,3,0),0)</f>
        <v>3</v>
      </c>
      <c r="U131" s="32">
        <f>IFERROR(VLOOKUP(U179,DAY!$A$2:$E$2452,3,0),0)</f>
        <v>4</v>
      </c>
      <c r="V131" s="32">
        <f>IFERROR(VLOOKUP(V179,DAY!$A$2:$E$2452,3,0),0)</f>
        <v>5</v>
      </c>
      <c r="W131" s="32">
        <f>IFERROR(VLOOKUP(W179,DAY!$A$2:$E$2452,3,0),0)</f>
        <v>6</v>
      </c>
      <c r="X131" s="32">
        <f>IFERROR(VLOOKUP(X179,DAY!$A$2:$E$2452,3,0),0)</f>
        <v>7</v>
      </c>
      <c r="Y131" s="32">
        <f>IFERROR(VLOOKUP(Y179,DAY!$A$2:$E$2452,3,0),0)</f>
        <v>8</v>
      </c>
      <c r="Z131" s="32">
        <f>IFERROR(VLOOKUP(Z179,DAY!$A$2:$E$2452,3,0),0)</f>
        <v>9</v>
      </c>
      <c r="AA131" s="32">
        <f>IFERROR(VLOOKUP(AA179,DAY!$A$2:$E$2452,3,0),0)</f>
        <v>10</v>
      </c>
      <c r="AB131" s="32">
        <f>IFERROR(VLOOKUP(AB179,DAY!$A$2:$E$2452,3,0),0)</f>
        <v>11</v>
      </c>
      <c r="AC131" s="32">
        <f>IFERROR(VLOOKUP(AC179,DAY!$A$2:$E$2452,3,0),0)</f>
        <v>12</v>
      </c>
      <c r="AD131" s="33">
        <f>IFERROR(VLOOKUP(AD179,DAY!$A$2:$E$2452,3,0),0)</f>
        <v>13</v>
      </c>
      <c r="AE131" s="392"/>
      <c r="AF131" s="394"/>
      <c r="AG131" s="260" t="s">
        <v>144</v>
      </c>
      <c r="AH131" s="392"/>
      <c r="AI131" s="394"/>
      <c r="AJ131" s="260" t="s">
        <v>144</v>
      </c>
      <c r="AM131" s="137"/>
      <c r="AN131" s="137"/>
      <c r="AQ131" s="138">
        <f>IFERROR(VLOOKUP(AQ210,DAY!$A$2:$E$196,2,0),0)</f>
        <v>0</v>
      </c>
    </row>
    <row r="132" spans="1:62" ht="27.75" customHeight="1" x14ac:dyDescent="0.45">
      <c r="A132" s="389"/>
      <c r="B132" s="139" t="s">
        <v>2</v>
      </c>
      <c r="C132" s="35" t="str">
        <f>IFERROR(VLOOKUP(C179,DAY!$A$2:$E$2452,4,0),0)</f>
        <v>水</v>
      </c>
      <c r="D132" s="35" t="str">
        <f>IFERROR(VLOOKUP(D179,DAY!$A$2:$E$2452,4,0),0)</f>
        <v>木</v>
      </c>
      <c r="E132" s="35" t="str">
        <f>IFERROR(VLOOKUP(E179,DAY!$A$2:$E$2452,4,0),0)</f>
        <v>金</v>
      </c>
      <c r="F132" s="35" t="str">
        <f>IFERROR(VLOOKUP(F179,DAY!$A$2:$E$2452,4,0),0)</f>
        <v>土</v>
      </c>
      <c r="G132" s="35" t="str">
        <f>IFERROR(VLOOKUP(G179,DAY!$A$2:$E$2452,4,0),0)</f>
        <v>日</v>
      </c>
      <c r="H132" s="35" t="str">
        <f>IFERROR(VLOOKUP(H179,DAY!$A$2:$E$2452,4,0),0)</f>
        <v>月</v>
      </c>
      <c r="I132" s="35" t="str">
        <f>IFERROR(VLOOKUP(I179,DAY!$A$2:$E$2452,4,0),0)</f>
        <v>火</v>
      </c>
      <c r="J132" s="35" t="str">
        <f>IFERROR(VLOOKUP(J179,DAY!$A$2:$E$2452,4,0),0)</f>
        <v>水</v>
      </c>
      <c r="K132" s="35" t="str">
        <f>IFERROR(VLOOKUP(K179,DAY!$A$2:$E$2452,4,0),0)</f>
        <v>木</v>
      </c>
      <c r="L132" s="35" t="str">
        <f>IFERROR(VLOOKUP(L179,DAY!$A$2:$E$2452,4,0),0)</f>
        <v>金</v>
      </c>
      <c r="M132" s="35" t="str">
        <f>IFERROR(VLOOKUP(M179,DAY!$A$2:$E$2452,4,0),0)</f>
        <v>土</v>
      </c>
      <c r="N132" s="35" t="str">
        <f>IFERROR(VLOOKUP(N179,DAY!$A$2:$E$2452,4,0),0)</f>
        <v>日</v>
      </c>
      <c r="O132" s="35" t="str">
        <f>IFERROR(VLOOKUP(O179,DAY!$A$2:$E$2452,4,0),0)</f>
        <v>月</v>
      </c>
      <c r="P132" s="35" t="str">
        <f>IFERROR(VLOOKUP(P179,DAY!$A$2:$E$2452,4,0),0)</f>
        <v>火</v>
      </c>
      <c r="Q132" s="35" t="str">
        <f>IFERROR(VLOOKUP(Q179,DAY!$A$2:$E$2452,4,0),0)</f>
        <v>水</v>
      </c>
      <c r="R132" s="35" t="str">
        <f>IFERROR(VLOOKUP(R179,DAY!$A$2:$E$2452,4,0),0)</f>
        <v>木</v>
      </c>
      <c r="S132" s="35" t="str">
        <f>IFERROR(VLOOKUP(S179,DAY!$A$2:$E$2452,4,0),0)</f>
        <v>金</v>
      </c>
      <c r="T132" s="35" t="str">
        <f>IFERROR(VLOOKUP(T179,DAY!$A$2:$E$2452,4,0),0)</f>
        <v>土</v>
      </c>
      <c r="U132" s="35" t="str">
        <f>IFERROR(VLOOKUP(U179,DAY!$A$2:$E$2452,4,0),0)</f>
        <v>日</v>
      </c>
      <c r="V132" s="35" t="str">
        <f>IFERROR(VLOOKUP(V179,DAY!$A$2:$E$2452,4,0),0)</f>
        <v>月</v>
      </c>
      <c r="W132" s="35" t="str">
        <f>IFERROR(VLOOKUP(W179,DAY!$A$2:$E$2452,4,0),0)</f>
        <v>火</v>
      </c>
      <c r="X132" s="35" t="str">
        <f>IFERROR(VLOOKUP(X179,DAY!$A$2:$E$2452,4,0),0)</f>
        <v>水</v>
      </c>
      <c r="Y132" s="35" t="str">
        <f>IFERROR(VLOOKUP(Y179,DAY!$A$2:$E$2452,4,0),0)</f>
        <v>木</v>
      </c>
      <c r="Z132" s="35" t="str">
        <f>IFERROR(VLOOKUP(Z179,DAY!$A$2:$E$2452,4,0),0)</f>
        <v>金</v>
      </c>
      <c r="AA132" s="35" t="str">
        <f>IFERROR(VLOOKUP(AA179,DAY!$A$2:$E$2452,4,0),0)</f>
        <v>土</v>
      </c>
      <c r="AB132" s="35" t="str">
        <f>IFERROR(VLOOKUP(AB179,DAY!$A$2:$E$2452,4,0),0)</f>
        <v>日</v>
      </c>
      <c r="AC132" s="35" t="str">
        <f>IFERROR(VLOOKUP(AC179,DAY!$A$2:$E$2452,4,0),0)</f>
        <v>月</v>
      </c>
      <c r="AD132" s="35" t="str">
        <f>IFERROR(VLOOKUP(AD179,DAY!$A$2:$E$2452,4,0),0)</f>
        <v>火</v>
      </c>
      <c r="AE132" s="392"/>
      <c r="AF132" s="394"/>
      <c r="AG132" s="260"/>
      <c r="AH132" s="392"/>
      <c r="AI132" s="394"/>
      <c r="AJ132" s="260"/>
      <c r="AM132" s="137"/>
      <c r="AN132" s="137"/>
      <c r="AQ132" s="141">
        <f>IFERROR(VLOOKUP(AQ210,DAY!$A$2:$E$196,3,0),0)</f>
        <v>0</v>
      </c>
    </row>
    <row r="133" spans="1:62" ht="89.25" customHeight="1" x14ac:dyDescent="0.45">
      <c r="A133" s="389"/>
      <c r="B133" s="142" t="s">
        <v>3</v>
      </c>
      <c r="C133" s="36" t="str">
        <f>IFERROR(VLOOKUP(C179,DAY!$A$2:$E$2452,5,0),0)</f>
        <v/>
      </c>
      <c r="D133" s="36" t="str">
        <f>IFERROR(VLOOKUP(D179,DAY!$A$2:$E$2452,5,0),0)</f>
        <v/>
      </c>
      <c r="E133" s="36" t="str">
        <f>IFERROR(VLOOKUP(E179,DAY!$A$2:$E$2452,5,0),0)</f>
        <v/>
      </c>
      <c r="F133" s="36" t="str">
        <f>IFERROR(VLOOKUP(F179,DAY!$A$2:$E$2452,5,0),0)</f>
        <v/>
      </c>
      <c r="G133" s="36" t="str">
        <f>IFERROR(VLOOKUP(G179,DAY!$A$2:$E$2452,5,0),0)</f>
        <v>春分の日</v>
      </c>
      <c r="H133" s="36" t="str">
        <f>IFERROR(VLOOKUP(H179,DAY!$A$2:$E$2452,5,0),0)</f>
        <v>振替休日</v>
      </c>
      <c r="I133" s="36" t="str">
        <f>IFERROR(VLOOKUP(I179,DAY!$A$2:$E$2452,5,0),0)</f>
        <v/>
      </c>
      <c r="J133" s="36" t="str">
        <f>IFERROR(VLOOKUP(J179,DAY!$A$2:$E$2452,5,0),0)</f>
        <v/>
      </c>
      <c r="K133" s="36" t="str">
        <f>IFERROR(VLOOKUP(K179,DAY!$A$2:$E$2452,5,0),0)</f>
        <v/>
      </c>
      <c r="L133" s="36" t="str">
        <f>IFERROR(VLOOKUP(L179,DAY!$A$2:$E$2452,5,0),0)</f>
        <v/>
      </c>
      <c r="M133" s="36" t="str">
        <f>IFERROR(VLOOKUP(M179,DAY!$A$2:$E$2452,5,0),0)</f>
        <v/>
      </c>
      <c r="N133" s="36" t="str">
        <f>IFERROR(VLOOKUP(N179,DAY!$A$2:$E$2452,5,0),0)</f>
        <v/>
      </c>
      <c r="O133" s="36" t="str">
        <f>IFERROR(VLOOKUP(O179,DAY!$A$2:$E$2452,5,0),0)</f>
        <v/>
      </c>
      <c r="P133" s="36" t="str">
        <f>IFERROR(VLOOKUP(P179,DAY!$A$2:$E$2452,5,0),0)</f>
        <v/>
      </c>
      <c r="Q133" s="36" t="str">
        <f>IFERROR(VLOOKUP(Q179,DAY!$A$2:$E$2452,5,0),0)</f>
        <v/>
      </c>
      <c r="R133" s="36" t="str">
        <f>IFERROR(VLOOKUP(R179,DAY!$A$2:$E$2452,5,0),0)</f>
        <v/>
      </c>
      <c r="S133" s="36" t="str">
        <f>IFERROR(VLOOKUP(S179,DAY!$A$2:$E$2452,5,0),0)</f>
        <v/>
      </c>
      <c r="T133" s="36" t="str">
        <f>IFERROR(VLOOKUP(T179,DAY!$A$2:$E$2452,5,0),0)</f>
        <v/>
      </c>
      <c r="U133" s="36" t="str">
        <f>IFERROR(VLOOKUP(U179,DAY!$A$2:$E$2452,5,0),0)</f>
        <v/>
      </c>
      <c r="V133" s="36" t="str">
        <f>IFERROR(VLOOKUP(V179,DAY!$A$2:$E$2452,5,0),0)</f>
        <v/>
      </c>
      <c r="W133" s="36" t="str">
        <f>IFERROR(VLOOKUP(W179,DAY!$A$2:$E$2452,5,0),0)</f>
        <v/>
      </c>
      <c r="X133" s="36" t="str">
        <f>IFERROR(VLOOKUP(X179,DAY!$A$2:$E$2452,5,0),0)</f>
        <v/>
      </c>
      <c r="Y133" s="36" t="str">
        <f>IFERROR(VLOOKUP(Y179,DAY!$A$2:$E$2452,5,0),0)</f>
        <v/>
      </c>
      <c r="Z133" s="36" t="str">
        <f>IFERROR(VLOOKUP(Z179,DAY!$A$2:$E$2452,5,0),0)</f>
        <v/>
      </c>
      <c r="AA133" s="36" t="str">
        <f>IFERROR(VLOOKUP(AA179,DAY!$A$2:$E$2452,5,0),0)</f>
        <v/>
      </c>
      <c r="AB133" s="36" t="str">
        <f>IFERROR(VLOOKUP(AB179,DAY!$A$2:$E$2452,5,0),0)</f>
        <v/>
      </c>
      <c r="AC133" s="36" t="str">
        <f>IFERROR(VLOOKUP(AC179,DAY!$A$2:$E$2452,5,0),0)</f>
        <v/>
      </c>
      <c r="AD133" s="36" t="str">
        <f>IFERROR(VLOOKUP(AD179,DAY!$A$2:$E$2452,5,0),0)</f>
        <v/>
      </c>
      <c r="AE133" s="392"/>
      <c r="AF133" s="394"/>
      <c r="AG133" s="261"/>
      <c r="AH133" s="392"/>
      <c r="AI133" s="394"/>
      <c r="AJ133" s="261"/>
      <c r="AM133" s="150"/>
      <c r="AN133" s="150"/>
      <c r="AQ133" s="141">
        <f>IFERROR(VLOOKUP(AQ210,DAY!$A$2:$E$196,4,0),0)</f>
        <v>0</v>
      </c>
    </row>
    <row r="134" spans="1:62" ht="27.75" customHeight="1" x14ac:dyDescent="0.45">
      <c r="A134" s="389"/>
      <c r="B134" s="143" t="s">
        <v>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211">
        <f>IF(COUNT(C134:AD134)=0,+(COUNTIF(C134:AD134,"作業"))+(COUNTIF(C134:AD134,"休日")),"")</f>
        <v>0</v>
      </c>
      <c r="AF134" s="213">
        <f>IF(+COUNT(C134:AD134)=0,(COUNTIF(C134:AD134,"休日")),"")</f>
        <v>0</v>
      </c>
      <c r="AG134" s="359"/>
      <c r="AH134" s="211">
        <f>IF(COUNT(C135:AD135)=0,+(COUNTIF(C135:AD135,"作業"))+(COUNTIF(C135:AD135,"休日")),"")</f>
        <v>0</v>
      </c>
      <c r="AI134" s="213">
        <f>IF(COUNT(C135:AD135)=0,(COUNTIF(C135:AD135,"休日")),"")</f>
        <v>0</v>
      </c>
      <c r="AJ134" s="355"/>
      <c r="AL134" s="144"/>
      <c r="AM134" s="137" t="str">
        <f>IF(ISTEXT(C134),"集計期間","集計期間外")</f>
        <v>集計期間外</v>
      </c>
      <c r="AN134" s="137"/>
      <c r="AQ134" s="142">
        <f>IFERROR(VLOOKUP(AQ210,DAY!$A$2:$E$196,5,0),0)</f>
        <v>0</v>
      </c>
    </row>
    <row r="135" spans="1:62" ht="27.75" customHeight="1" thickBot="1" x14ac:dyDescent="0.5">
      <c r="A135" s="390"/>
      <c r="B135" s="145" t="s">
        <v>5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357">
        <f>IFERROR(AM135,0)</f>
        <v>0</v>
      </c>
      <c r="AF135" s="358"/>
      <c r="AG135" s="360"/>
      <c r="AH135" s="357">
        <f>IFERROR(AN135,0)</f>
        <v>0</v>
      </c>
      <c r="AI135" s="358"/>
      <c r="AJ135" s="356"/>
      <c r="AM135" s="146" t="e">
        <f>ROUND(AF134/AE134,3)</f>
        <v>#DIV/0!</v>
      </c>
      <c r="AN135" s="147" t="e">
        <f>ROUND(AI134/AH134,3)</f>
        <v>#DIV/0!</v>
      </c>
      <c r="AQ135" s="148">
        <f>IFERROR(VLOOKUP(AQ210,DAY!$A$2:$E$196,6,0),0)</f>
        <v>0</v>
      </c>
    </row>
    <row r="136" spans="1:62" ht="21.75" customHeight="1" thickBot="1" x14ac:dyDescent="0.5">
      <c r="A136" s="153"/>
      <c r="B136" s="154"/>
      <c r="C136" s="154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351"/>
      <c r="AF136" s="351"/>
      <c r="AG136" s="155"/>
      <c r="AH136" s="351"/>
      <c r="AI136" s="351"/>
      <c r="AJ136" s="156"/>
      <c r="AK136" s="144"/>
      <c r="AM136" s="137"/>
      <c r="AN136" s="137"/>
      <c r="AQ136" s="149">
        <f>IFERROR(VLOOKUP(AQ210,DAY!$A$2:$E$196,7,0),0)</f>
        <v>0</v>
      </c>
      <c r="BJ136" s="157"/>
    </row>
    <row r="137" spans="1:62" ht="15" hidden="1" customHeight="1" x14ac:dyDescent="0.45">
      <c r="A137" s="153"/>
      <c r="B137" s="154"/>
      <c r="C137" s="154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AM137" s="137"/>
      <c r="AN137" s="137"/>
    </row>
    <row r="138" spans="1:62" hidden="1" x14ac:dyDescent="0.45">
      <c r="A138" s="153"/>
      <c r="B138" s="154"/>
      <c r="C138" s="154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AM138" s="137"/>
      <c r="AN138" s="137"/>
    </row>
    <row r="139" spans="1:62" hidden="1" x14ac:dyDescent="0.45">
      <c r="A139" s="153"/>
      <c r="B139" s="154"/>
      <c r="C139" s="154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AM139" s="137"/>
      <c r="AN139" s="137"/>
    </row>
    <row r="140" spans="1:62" ht="15" hidden="1" customHeight="1" x14ac:dyDescent="0.45">
      <c r="A140" s="153"/>
      <c r="B140" s="154"/>
      <c r="C140" s="15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AM140" s="137"/>
      <c r="AN140" s="137"/>
    </row>
    <row r="141" spans="1:62" ht="15" hidden="1" customHeight="1" thickBot="1" x14ac:dyDescent="0.5">
      <c r="A141" s="153"/>
      <c r="B141" s="154"/>
      <c r="C141" s="154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AM141" s="137"/>
      <c r="AN141" s="137"/>
    </row>
    <row r="142" spans="1:62" ht="15" hidden="1" thickBot="1" x14ac:dyDescent="0.5">
      <c r="A142" s="153"/>
      <c r="B142" s="154"/>
      <c r="C142" s="154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AF142" s="106" t="s">
        <v>141</v>
      </c>
      <c r="AG142" s="158">
        <f>COUNTIF(AG20:AG135,"クリア")</f>
        <v>0</v>
      </c>
      <c r="AI142" s="106" t="s">
        <v>143</v>
      </c>
      <c r="AJ142" s="158">
        <f>COUNTIF(AJ20:AJ135,"達成")</f>
        <v>0</v>
      </c>
      <c r="AL142" s="106" t="s">
        <v>142</v>
      </c>
      <c r="AM142" s="159">
        <f>COUNTIF(AM20:AM134,"集計期間")</f>
        <v>0</v>
      </c>
      <c r="AN142" s="137"/>
    </row>
    <row r="143" spans="1:62" ht="25.8" hidden="1" x14ac:dyDescent="0.45">
      <c r="A143" s="153"/>
      <c r="B143" s="154"/>
      <c r="C143" s="154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60"/>
      <c r="AA143" s="161"/>
      <c r="AB143" s="161"/>
      <c r="AC143" s="161"/>
      <c r="AD143" s="161"/>
      <c r="AE143" s="162"/>
      <c r="AF143" s="162"/>
      <c r="AG143" s="162"/>
      <c r="AH143" s="161"/>
      <c r="AI143" s="161"/>
      <c r="AJ143" s="161"/>
      <c r="AM143" s="137"/>
      <c r="AN143" s="137"/>
    </row>
    <row r="144" spans="1:62" hidden="1" x14ac:dyDescent="0.45"/>
    <row r="145" spans="1:40" hidden="1" x14ac:dyDescent="0.45">
      <c r="A145" s="163"/>
      <c r="B145" s="164"/>
      <c r="C145" s="141"/>
      <c r="D145" s="165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7"/>
    </row>
    <row r="146" spans="1:40" ht="21" hidden="1" x14ac:dyDescent="0.45">
      <c r="A146" s="168"/>
      <c r="C146" s="169" t="s">
        <v>87</v>
      </c>
      <c r="D146" s="169" t="s">
        <v>87</v>
      </c>
      <c r="F146" s="165" t="s">
        <v>82</v>
      </c>
      <c r="Z146" s="106" t="s">
        <v>49</v>
      </c>
      <c r="AA146" s="106">
        <v>0</v>
      </c>
      <c r="AE146" s="111"/>
      <c r="AI146" s="170"/>
    </row>
    <row r="147" spans="1:40" ht="31.2" hidden="1" x14ac:dyDescent="0.45">
      <c r="A147" s="168"/>
      <c r="C147" s="169" t="s">
        <v>19</v>
      </c>
      <c r="D147" s="169" t="s">
        <v>19</v>
      </c>
      <c r="F147" s="165" t="s">
        <v>14</v>
      </c>
      <c r="J147" s="171" t="s">
        <v>118</v>
      </c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3"/>
      <c r="Z147" s="106" t="s">
        <v>50</v>
      </c>
      <c r="AA147" s="106">
        <v>1</v>
      </c>
      <c r="AE147" s="111"/>
      <c r="AI147" s="170"/>
    </row>
    <row r="148" spans="1:40" ht="31.5" hidden="1" customHeight="1" x14ac:dyDescent="0.45">
      <c r="A148" s="168"/>
      <c r="C148" s="169" t="s">
        <v>99</v>
      </c>
      <c r="D148" s="169" t="s">
        <v>99</v>
      </c>
      <c r="F148" s="165" t="s">
        <v>105</v>
      </c>
      <c r="J148" s="171" t="s">
        <v>119</v>
      </c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3"/>
      <c r="Z148" s="106" t="s">
        <v>51</v>
      </c>
      <c r="AA148" s="106">
        <v>2</v>
      </c>
      <c r="AE148" s="111"/>
      <c r="AI148" s="170"/>
    </row>
    <row r="149" spans="1:40" ht="31.5" hidden="1" customHeight="1" x14ac:dyDescent="0.45">
      <c r="A149" s="168"/>
      <c r="C149" s="169" t="s">
        <v>88</v>
      </c>
      <c r="D149" s="169" t="s">
        <v>88</v>
      </c>
      <c r="F149" s="165" t="s">
        <v>104</v>
      </c>
      <c r="J149" s="171" t="s">
        <v>120</v>
      </c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3"/>
      <c r="Z149" s="106" t="s">
        <v>52</v>
      </c>
      <c r="AA149" s="106">
        <v>3</v>
      </c>
      <c r="AI149" s="170"/>
    </row>
    <row r="150" spans="1:40" ht="31.5" hidden="1" customHeight="1" x14ac:dyDescent="0.45">
      <c r="A150" s="168"/>
      <c r="C150" s="169" t="s">
        <v>89</v>
      </c>
      <c r="D150" s="169" t="s">
        <v>89</v>
      </c>
      <c r="J150" s="171" t="s">
        <v>121</v>
      </c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3"/>
      <c r="Z150" s="106" t="s">
        <v>53</v>
      </c>
      <c r="AA150" s="106">
        <v>4</v>
      </c>
      <c r="AI150" s="170"/>
    </row>
    <row r="151" spans="1:40" ht="21" hidden="1" customHeight="1" x14ac:dyDescent="0.45">
      <c r="A151" s="168"/>
      <c r="C151" s="169"/>
      <c r="D151" s="169"/>
      <c r="J151" s="174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3"/>
      <c r="Z151" s="106" t="s">
        <v>54</v>
      </c>
      <c r="AA151" s="106">
        <v>5</v>
      </c>
      <c r="AI151" s="170"/>
    </row>
    <row r="152" spans="1:40" ht="21" hidden="1" customHeight="1" x14ac:dyDescent="0.45">
      <c r="A152" s="168"/>
      <c r="C152" s="169"/>
      <c r="D152" s="169"/>
      <c r="J152" s="174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3"/>
      <c r="Z152" s="106" t="s">
        <v>55</v>
      </c>
      <c r="AA152" s="106">
        <v>6</v>
      </c>
      <c r="AI152" s="170"/>
    </row>
    <row r="153" spans="1:40" ht="21" hidden="1" customHeight="1" x14ac:dyDescent="0.45">
      <c r="A153" s="168"/>
      <c r="C153" s="169"/>
      <c r="D153" s="169"/>
      <c r="J153" s="174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3"/>
      <c r="AI153" s="170"/>
    </row>
    <row r="154" spans="1:40" ht="21" hidden="1" customHeight="1" x14ac:dyDescent="0.45">
      <c r="A154" s="168"/>
      <c r="C154" s="103"/>
      <c r="D154" s="169"/>
      <c r="J154" s="174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3"/>
      <c r="AI154" s="170"/>
    </row>
    <row r="155" spans="1:40" ht="15" hidden="1" customHeight="1" x14ac:dyDescent="0.45">
      <c r="A155" s="168"/>
      <c r="AI155" s="170"/>
    </row>
    <row r="156" spans="1:40" ht="15" hidden="1" customHeight="1" x14ac:dyDescent="0.45">
      <c r="A156" s="168"/>
      <c r="AI156" s="170"/>
    </row>
    <row r="157" spans="1:40" ht="15" hidden="1" customHeight="1" x14ac:dyDescent="0.45">
      <c r="A157" s="168"/>
      <c r="AI157" s="170"/>
    </row>
    <row r="158" spans="1:40" hidden="1" x14ac:dyDescent="0.45">
      <c r="A158" s="168"/>
      <c r="AI158" s="170"/>
    </row>
    <row r="159" spans="1:40" hidden="1" x14ac:dyDescent="0.45">
      <c r="A159" s="168"/>
      <c r="C159" s="140">
        <v>1</v>
      </c>
      <c r="D159" s="140">
        <v>2</v>
      </c>
      <c r="E159" s="140">
        <v>3</v>
      </c>
      <c r="F159" s="140">
        <v>4</v>
      </c>
      <c r="G159" s="140">
        <v>5</v>
      </c>
      <c r="H159" s="140">
        <v>6</v>
      </c>
      <c r="I159" s="140">
        <v>7</v>
      </c>
      <c r="J159" s="140">
        <v>8</v>
      </c>
      <c r="K159" s="140">
        <v>9</v>
      </c>
      <c r="L159" s="140">
        <v>10</v>
      </c>
      <c r="M159" s="140">
        <v>11</v>
      </c>
      <c r="N159" s="140">
        <v>12</v>
      </c>
      <c r="O159" s="140">
        <v>13</v>
      </c>
      <c r="P159" s="140">
        <v>14</v>
      </c>
      <c r="Q159" s="140">
        <v>15</v>
      </c>
      <c r="R159" s="140">
        <v>16</v>
      </c>
      <c r="S159" s="140">
        <v>17</v>
      </c>
      <c r="T159" s="140">
        <v>18</v>
      </c>
      <c r="U159" s="140">
        <v>19</v>
      </c>
      <c r="V159" s="140">
        <v>20</v>
      </c>
      <c r="W159" s="140">
        <v>21</v>
      </c>
      <c r="X159" s="140">
        <v>22</v>
      </c>
      <c r="Y159" s="140">
        <v>23</v>
      </c>
      <c r="Z159" s="140">
        <v>24</v>
      </c>
      <c r="AA159" s="140">
        <v>25</v>
      </c>
      <c r="AB159" s="140">
        <v>26</v>
      </c>
      <c r="AC159" s="140">
        <v>27</v>
      </c>
      <c r="AD159" s="140">
        <v>28</v>
      </c>
      <c r="AI159" s="170"/>
    </row>
    <row r="160" spans="1:40" hidden="1" x14ac:dyDescent="0.45">
      <c r="A160" s="175"/>
      <c r="B160" s="176">
        <v>1</v>
      </c>
      <c r="C160" s="177">
        <f>G4</f>
        <v>45931</v>
      </c>
      <c r="D160" s="177">
        <f>C160+1</f>
        <v>45932</v>
      </c>
      <c r="E160" s="177">
        <f>D160+1</f>
        <v>45933</v>
      </c>
      <c r="F160" s="177">
        <f t="shared" ref="F160:U175" si="0">E160+1</f>
        <v>45934</v>
      </c>
      <c r="G160" s="177">
        <f t="shared" si="0"/>
        <v>45935</v>
      </c>
      <c r="H160" s="177">
        <f t="shared" si="0"/>
        <v>45936</v>
      </c>
      <c r="I160" s="177">
        <f t="shared" si="0"/>
        <v>45937</v>
      </c>
      <c r="J160" s="177">
        <f t="shared" si="0"/>
        <v>45938</v>
      </c>
      <c r="K160" s="177">
        <f t="shared" si="0"/>
        <v>45939</v>
      </c>
      <c r="L160" s="177">
        <f t="shared" si="0"/>
        <v>45940</v>
      </c>
      <c r="M160" s="177">
        <f t="shared" si="0"/>
        <v>45941</v>
      </c>
      <c r="N160" s="177">
        <f t="shared" si="0"/>
        <v>45942</v>
      </c>
      <c r="O160" s="177">
        <f t="shared" si="0"/>
        <v>45943</v>
      </c>
      <c r="P160" s="177">
        <f t="shared" si="0"/>
        <v>45944</v>
      </c>
      <c r="Q160" s="177">
        <f t="shared" si="0"/>
        <v>45945</v>
      </c>
      <c r="R160" s="177">
        <f t="shared" si="0"/>
        <v>45946</v>
      </c>
      <c r="S160" s="177">
        <f t="shared" si="0"/>
        <v>45947</v>
      </c>
      <c r="T160" s="177">
        <f t="shared" si="0"/>
        <v>45948</v>
      </c>
      <c r="U160" s="177">
        <f t="shared" si="0"/>
        <v>45949</v>
      </c>
      <c r="V160" s="177">
        <f t="shared" ref="V160:AD175" si="1">U160+1</f>
        <v>45950</v>
      </c>
      <c r="W160" s="177">
        <f t="shared" si="1"/>
        <v>45951</v>
      </c>
      <c r="X160" s="177">
        <f t="shared" si="1"/>
        <v>45952</v>
      </c>
      <c r="Y160" s="177">
        <f t="shared" si="1"/>
        <v>45953</v>
      </c>
      <c r="Z160" s="177">
        <f t="shared" ref="Z160:Z199" si="2">Y160+1</f>
        <v>45954</v>
      </c>
      <c r="AA160" s="177">
        <f t="shared" si="1"/>
        <v>45955</v>
      </c>
      <c r="AB160" s="177">
        <f t="shared" si="1"/>
        <v>45956</v>
      </c>
      <c r="AC160" s="177">
        <f t="shared" si="1"/>
        <v>45957</v>
      </c>
      <c r="AD160" s="177">
        <f>AC160+1</f>
        <v>45958</v>
      </c>
      <c r="AE160" s="178"/>
      <c r="AF160" s="178"/>
      <c r="AG160" s="178"/>
      <c r="AH160" s="178"/>
      <c r="AI160" s="179"/>
      <c r="AJ160" s="178"/>
      <c r="AM160" s="178"/>
      <c r="AN160" s="178"/>
    </row>
    <row r="161" spans="1:52" hidden="1" x14ac:dyDescent="0.45">
      <c r="A161" s="175"/>
      <c r="B161" s="176">
        <v>2</v>
      </c>
      <c r="C161" s="177">
        <f>AD160+1</f>
        <v>45959</v>
      </c>
      <c r="D161" s="177">
        <f>C161+1</f>
        <v>45960</v>
      </c>
      <c r="E161" s="177">
        <f>D161+1</f>
        <v>45961</v>
      </c>
      <c r="F161" s="177">
        <f t="shared" si="0"/>
        <v>45962</v>
      </c>
      <c r="G161" s="177">
        <f t="shared" si="0"/>
        <v>45963</v>
      </c>
      <c r="H161" s="177">
        <f t="shared" si="0"/>
        <v>45964</v>
      </c>
      <c r="I161" s="177">
        <f t="shared" si="0"/>
        <v>45965</v>
      </c>
      <c r="J161" s="177">
        <f t="shared" si="0"/>
        <v>45966</v>
      </c>
      <c r="K161" s="177">
        <f t="shared" si="0"/>
        <v>45967</v>
      </c>
      <c r="L161" s="177">
        <f t="shared" si="0"/>
        <v>45968</v>
      </c>
      <c r="M161" s="177">
        <f t="shared" si="0"/>
        <v>45969</v>
      </c>
      <c r="N161" s="177">
        <f t="shared" si="0"/>
        <v>45970</v>
      </c>
      <c r="O161" s="177">
        <f t="shared" si="0"/>
        <v>45971</v>
      </c>
      <c r="P161" s="177">
        <f t="shared" si="0"/>
        <v>45972</v>
      </c>
      <c r="Q161" s="177">
        <f t="shared" si="0"/>
        <v>45973</v>
      </c>
      <c r="R161" s="177">
        <f t="shared" si="0"/>
        <v>45974</v>
      </c>
      <c r="S161" s="177">
        <f t="shared" si="0"/>
        <v>45975</v>
      </c>
      <c r="T161" s="177">
        <f t="shared" si="0"/>
        <v>45976</v>
      </c>
      <c r="U161" s="177">
        <f t="shared" si="0"/>
        <v>45977</v>
      </c>
      <c r="V161" s="177">
        <f t="shared" si="1"/>
        <v>45978</v>
      </c>
      <c r="W161" s="177">
        <f t="shared" si="1"/>
        <v>45979</v>
      </c>
      <c r="X161" s="177">
        <f t="shared" si="1"/>
        <v>45980</v>
      </c>
      <c r="Y161" s="177">
        <f t="shared" si="1"/>
        <v>45981</v>
      </c>
      <c r="Z161" s="177">
        <f t="shared" si="2"/>
        <v>45982</v>
      </c>
      <c r="AA161" s="177">
        <f t="shared" si="1"/>
        <v>45983</v>
      </c>
      <c r="AB161" s="177">
        <f t="shared" si="1"/>
        <v>45984</v>
      </c>
      <c r="AC161" s="177">
        <f t="shared" si="1"/>
        <v>45985</v>
      </c>
      <c r="AD161" s="177">
        <f t="shared" si="1"/>
        <v>45986</v>
      </c>
      <c r="AE161" s="178"/>
      <c r="AF161" s="178"/>
      <c r="AG161" s="178"/>
      <c r="AH161" s="178"/>
      <c r="AI161" s="179"/>
      <c r="AJ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</row>
    <row r="162" spans="1:52" hidden="1" x14ac:dyDescent="0.45">
      <c r="A162" s="175"/>
      <c r="B162" s="176">
        <v>3</v>
      </c>
      <c r="C162" s="177">
        <f t="shared" ref="C162:C199" si="3">AD161+1</f>
        <v>45987</v>
      </c>
      <c r="D162" s="177">
        <f t="shared" ref="D162:S177" si="4">C162+1</f>
        <v>45988</v>
      </c>
      <c r="E162" s="177">
        <f t="shared" si="4"/>
        <v>45989</v>
      </c>
      <c r="F162" s="177">
        <f t="shared" si="4"/>
        <v>45990</v>
      </c>
      <c r="G162" s="177">
        <f t="shared" si="4"/>
        <v>45991</v>
      </c>
      <c r="H162" s="177">
        <f t="shared" si="4"/>
        <v>45992</v>
      </c>
      <c r="I162" s="177">
        <f t="shared" si="4"/>
        <v>45993</v>
      </c>
      <c r="J162" s="177">
        <f t="shared" si="4"/>
        <v>45994</v>
      </c>
      <c r="K162" s="177">
        <f t="shared" si="4"/>
        <v>45995</v>
      </c>
      <c r="L162" s="177">
        <f t="shared" si="4"/>
        <v>45996</v>
      </c>
      <c r="M162" s="177">
        <f t="shared" si="4"/>
        <v>45997</v>
      </c>
      <c r="N162" s="177">
        <f t="shared" si="4"/>
        <v>45998</v>
      </c>
      <c r="O162" s="177">
        <f t="shared" si="4"/>
        <v>45999</v>
      </c>
      <c r="P162" s="177">
        <f t="shared" si="4"/>
        <v>46000</v>
      </c>
      <c r="Q162" s="177">
        <f t="shared" si="4"/>
        <v>46001</v>
      </c>
      <c r="R162" s="177">
        <f t="shared" si="4"/>
        <v>46002</v>
      </c>
      <c r="S162" s="177">
        <f t="shared" si="4"/>
        <v>46003</v>
      </c>
      <c r="T162" s="177">
        <f t="shared" si="0"/>
        <v>46004</v>
      </c>
      <c r="U162" s="177">
        <f t="shared" si="0"/>
        <v>46005</v>
      </c>
      <c r="V162" s="177">
        <f t="shared" si="1"/>
        <v>46006</v>
      </c>
      <c r="W162" s="177">
        <f t="shared" si="1"/>
        <v>46007</v>
      </c>
      <c r="X162" s="177">
        <f t="shared" si="1"/>
        <v>46008</v>
      </c>
      <c r="Y162" s="177">
        <f t="shared" si="1"/>
        <v>46009</v>
      </c>
      <c r="Z162" s="177">
        <f t="shared" si="2"/>
        <v>46010</v>
      </c>
      <c r="AA162" s="177">
        <f t="shared" si="1"/>
        <v>46011</v>
      </c>
      <c r="AB162" s="177">
        <f t="shared" si="1"/>
        <v>46012</v>
      </c>
      <c r="AC162" s="177">
        <f t="shared" si="1"/>
        <v>46013</v>
      </c>
      <c r="AD162" s="177">
        <f t="shared" si="1"/>
        <v>46014</v>
      </c>
      <c r="AE162" s="178"/>
      <c r="AF162" s="178"/>
      <c r="AG162" s="178"/>
      <c r="AH162" s="178"/>
      <c r="AI162" s="179"/>
      <c r="AJ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</row>
    <row r="163" spans="1:52" s="178" customFormat="1" ht="8.25" hidden="1" customHeight="1" x14ac:dyDescent="0.45">
      <c r="A163" s="175"/>
      <c r="B163" s="176">
        <v>4</v>
      </c>
      <c r="C163" s="177">
        <f t="shared" si="3"/>
        <v>46015</v>
      </c>
      <c r="D163" s="177">
        <f t="shared" si="4"/>
        <v>46016</v>
      </c>
      <c r="E163" s="177">
        <f t="shared" si="4"/>
        <v>46017</v>
      </c>
      <c r="F163" s="177">
        <f t="shared" si="4"/>
        <v>46018</v>
      </c>
      <c r="G163" s="177">
        <f t="shared" si="4"/>
        <v>46019</v>
      </c>
      <c r="H163" s="177">
        <f t="shared" si="4"/>
        <v>46020</v>
      </c>
      <c r="I163" s="177">
        <f t="shared" si="4"/>
        <v>46021</v>
      </c>
      <c r="J163" s="177">
        <f t="shared" si="4"/>
        <v>46022</v>
      </c>
      <c r="K163" s="177">
        <f t="shared" si="4"/>
        <v>46023</v>
      </c>
      <c r="L163" s="177">
        <f t="shared" si="4"/>
        <v>46024</v>
      </c>
      <c r="M163" s="177">
        <f t="shared" si="4"/>
        <v>46025</v>
      </c>
      <c r="N163" s="177">
        <f t="shared" si="4"/>
        <v>46026</v>
      </c>
      <c r="O163" s="177">
        <f t="shared" si="4"/>
        <v>46027</v>
      </c>
      <c r="P163" s="177">
        <f t="shared" si="4"/>
        <v>46028</v>
      </c>
      <c r="Q163" s="177">
        <f t="shared" si="4"/>
        <v>46029</v>
      </c>
      <c r="R163" s="177">
        <f t="shared" si="4"/>
        <v>46030</v>
      </c>
      <c r="S163" s="177">
        <f t="shared" si="4"/>
        <v>46031</v>
      </c>
      <c r="T163" s="177">
        <f t="shared" si="0"/>
        <v>46032</v>
      </c>
      <c r="U163" s="177">
        <f t="shared" si="0"/>
        <v>46033</v>
      </c>
      <c r="V163" s="177">
        <f t="shared" si="1"/>
        <v>46034</v>
      </c>
      <c r="W163" s="177">
        <f t="shared" si="1"/>
        <v>46035</v>
      </c>
      <c r="X163" s="177">
        <f t="shared" si="1"/>
        <v>46036</v>
      </c>
      <c r="Y163" s="177">
        <f t="shared" si="1"/>
        <v>46037</v>
      </c>
      <c r="Z163" s="177">
        <f t="shared" si="2"/>
        <v>46038</v>
      </c>
      <c r="AA163" s="177">
        <f t="shared" si="1"/>
        <v>46039</v>
      </c>
      <c r="AB163" s="177">
        <f t="shared" si="1"/>
        <v>46040</v>
      </c>
      <c r="AC163" s="177">
        <f t="shared" si="1"/>
        <v>46041</v>
      </c>
      <c r="AD163" s="177">
        <f t="shared" si="1"/>
        <v>46042</v>
      </c>
      <c r="AI163" s="179"/>
    </row>
    <row r="164" spans="1:52" s="178" customFormat="1" ht="8.25" hidden="1" customHeight="1" x14ac:dyDescent="0.45">
      <c r="A164" s="175"/>
      <c r="B164" s="176">
        <v>5</v>
      </c>
      <c r="C164" s="177">
        <f t="shared" si="3"/>
        <v>46043</v>
      </c>
      <c r="D164" s="177">
        <f t="shared" si="4"/>
        <v>46044</v>
      </c>
      <c r="E164" s="177">
        <f t="shared" si="4"/>
        <v>46045</v>
      </c>
      <c r="F164" s="177">
        <f t="shared" si="4"/>
        <v>46046</v>
      </c>
      <c r="G164" s="177">
        <f t="shared" si="4"/>
        <v>46047</v>
      </c>
      <c r="H164" s="177">
        <f t="shared" si="4"/>
        <v>46048</v>
      </c>
      <c r="I164" s="177">
        <f t="shared" si="4"/>
        <v>46049</v>
      </c>
      <c r="J164" s="177">
        <f t="shared" si="4"/>
        <v>46050</v>
      </c>
      <c r="K164" s="177">
        <f t="shared" si="4"/>
        <v>46051</v>
      </c>
      <c r="L164" s="177">
        <f t="shared" si="4"/>
        <v>46052</v>
      </c>
      <c r="M164" s="177">
        <f t="shared" si="4"/>
        <v>46053</v>
      </c>
      <c r="N164" s="177">
        <f t="shared" si="4"/>
        <v>46054</v>
      </c>
      <c r="O164" s="177">
        <f t="shared" si="4"/>
        <v>46055</v>
      </c>
      <c r="P164" s="177">
        <f t="shared" si="4"/>
        <v>46056</v>
      </c>
      <c r="Q164" s="177">
        <f t="shared" si="4"/>
        <v>46057</v>
      </c>
      <c r="R164" s="177">
        <f t="shared" si="4"/>
        <v>46058</v>
      </c>
      <c r="S164" s="177">
        <f t="shared" si="4"/>
        <v>46059</v>
      </c>
      <c r="T164" s="177">
        <f t="shared" si="0"/>
        <v>46060</v>
      </c>
      <c r="U164" s="177">
        <f t="shared" si="0"/>
        <v>46061</v>
      </c>
      <c r="V164" s="177">
        <f t="shared" si="1"/>
        <v>46062</v>
      </c>
      <c r="W164" s="177">
        <f t="shared" si="1"/>
        <v>46063</v>
      </c>
      <c r="X164" s="177">
        <f t="shared" si="1"/>
        <v>46064</v>
      </c>
      <c r="Y164" s="177">
        <f t="shared" si="1"/>
        <v>46065</v>
      </c>
      <c r="Z164" s="177">
        <f t="shared" si="2"/>
        <v>46066</v>
      </c>
      <c r="AA164" s="177">
        <f t="shared" si="1"/>
        <v>46067</v>
      </c>
      <c r="AB164" s="177">
        <f t="shared" si="1"/>
        <v>46068</v>
      </c>
      <c r="AC164" s="177">
        <f t="shared" si="1"/>
        <v>46069</v>
      </c>
      <c r="AD164" s="177">
        <f t="shared" si="1"/>
        <v>46070</v>
      </c>
      <c r="AI164" s="179"/>
    </row>
    <row r="165" spans="1:52" s="178" customFormat="1" ht="8.25" hidden="1" customHeight="1" x14ac:dyDescent="0.45">
      <c r="A165" s="175"/>
      <c r="B165" s="176">
        <v>6</v>
      </c>
      <c r="C165" s="177">
        <f t="shared" si="3"/>
        <v>46071</v>
      </c>
      <c r="D165" s="177">
        <f t="shared" si="4"/>
        <v>46072</v>
      </c>
      <c r="E165" s="177">
        <f t="shared" si="4"/>
        <v>46073</v>
      </c>
      <c r="F165" s="177">
        <f t="shared" si="4"/>
        <v>46074</v>
      </c>
      <c r="G165" s="177">
        <f t="shared" si="4"/>
        <v>46075</v>
      </c>
      <c r="H165" s="177">
        <f t="shared" si="4"/>
        <v>46076</v>
      </c>
      <c r="I165" s="177">
        <f t="shared" si="4"/>
        <v>46077</v>
      </c>
      <c r="J165" s="177">
        <f t="shared" si="4"/>
        <v>46078</v>
      </c>
      <c r="K165" s="177">
        <f t="shared" si="4"/>
        <v>46079</v>
      </c>
      <c r="L165" s="177">
        <f t="shared" si="4"/>
        <v>46080</v>
      </c>
      <c r="M165" s="177">
        <f t="shared" si="4"/>
        <v>46081</v>
      </c>
      <c r="N165" s="177">
        <f t="shared" si="4"/>
        <v>46082</v>
      </c>
      <c r="O165" s="177">
        <f t="shared" si="4"/>
        <v>46083</v>
      </c>
      <c r="P165" s="177">
        <f t="shared" si="4"/>
        <v>46084</v>
      </c>
      <c r="Q165" s="177">
        <f t="shared" si="4"/>
        <v>46085</v>
      </c>
      <c r="R165" s="177">
        <f t="shared" si="4"/>
        <v>46086</v>
      </c>
      <c r="S165" s="177">
        <f t="shared" si="4"/>
        <v>46087</v>
      </c>
      <c r="T165" s="177">
        <f t="shared" si="0"/>
        <v>46088</v>
      </c>
      <c r="U165" s="177">
        <f t="shared" si="0"/>
        <v>46089</v>
      </c>
      <c r="V165" s="177">
        <f t="shared" si="1"/>
        <v>46090</v>
      </c>
      <c r="W165" s="177">
        <f t="shared" si="1"/>
        <v>46091</v>
      </c>
      <c r="X165" s="177">
        <f t="shared" si="1"/>
        <v>46092</v>
      </c>
      <c r="Y165" s="177">
        <f t="shared" si="1"/>
        <v>46093</v>
      </c>
      <c r="Z165" s="177">
        <f t="shared" si="2"/>
        <v>46094</v>
      </c>
      <c r="AA165" s="177">
        <f t="shared" si="1"/>
        <v>46095</v>
      </c>
      <c r="AB165" s="177">
        <f t="shared" si="1"/>
        <v>46096</v>
      </c>
      <c r="AC165" s="177">
        <f t="shared" si="1"/>
        <v>46097</v>
      </c>
      <c r="AD165" s="177">
        <f t="shared" si="1"/>
        <v>46098</v>
      </c>
      <c r="AI165" s="179"/>
    </row>
    <row r="166" spans="1:52" s="178" customFormat="1" ht="8.25" hidden="1" customHeight="1" x14ac:dyDescent="0.45">
      <c r="A166" s="175"/>
      <c r="B166" s="176">
        <v>7</v>
      </c>
      <c r="C166" s="177">
        <f t="shared" si="3"/>
        <v>46099</v>
      </c>
      <c r="D166" s="177">
        <f t="shared" si="4"/>
        <v>46100</v>
      </c>
      <c r="E166" s="177">
        <f t="shared" si="4"/>
        <v>46101</v>
      </c>
      <c r="F166" s="177">
        <f t="shared" si="4"/>
        <v>46102</v>
      </c>
      <c r="G166" s="177">
        <f t="shared" si="4"/>
        <v>46103</v>
      </c>
      <c r="H166" s="177">
        <f t="shared" si="4"/>
        <v>46104</v>
      </c>
      <c r="I166" s="177">
        <f t="shared" si="4"/>
        <v>46105</v>
      </c>
      <c r="J166" s="177">
        <f t="shared" si="4"/>
        <v>46106</v>
      </c>
      <c r="K166" s="177">
        <f t="shared" si="4"/>
        <v>46107</v>
      </c>
      <c r="L166" s="177">
        <f t="shared" si="4"/>
        <v>46108</v>
      </c>
      <c r="M166" s="177">
        <f t="shared" si="4"/>
        <v>46109</v>
      </c>
      <c r="N166" s="177">
        <f t="shared" si="4"/>
        <v>46110</v>
      </c>
      <c r="O166" s="177">
        <f t="shared" si="4"/>
        <v>46111</v>
      </c>
      <c r="P166" s="177">
        <f t="shared" si="4"/>
        <v>46112</v>
      </c>
      <c r="Q166" s="177">
        <f t="shared" si="4"/>
        <v>46113</v>
      </c>
      <c r="R166" s="177">
        <f t="shared" si="4"/>
        <v>46114</v>
      </c>
      <c r="S166" s="177">
        <f t="shared" si="4"/>
        <v>46115</v>
      </c>
      <c r="T166" s="177">
        <f t="shared" si="0"/>
        <v>46116</v>
      </c>
      <c r="U166" s="177">
        <f t="shared" si="0"/>
        <v>46117</v>
      </c>
      <c r="V166" s="177">
        <f t="shared" si="1"/>
        <v>46118</v>
      </c>
      <c r="W166" s="177">
        <f t="shared" si="1"/>
        <v>46119</v>
      </c>
      <c r="X166" s="177">
        <f t="shared" si="1"/>
        <v>46120</v>
      </c>
      <c r="Y166" s="177">
        <f t="shared" si="1"/>
        <v>46121</v>
      </c>
      <c r="Z166" s="177">
        <f t="shared" si="2"/>
        <v>46122</v>
      </c>
      <c r="AA166" s="177">
        <f t="shared" si="1"/>
        <v>46123</v>
      </c>
      <c r="AB166" s="177">
        <f t="shared" si="1"/>
        <v>46124</v>
      </c>
      <c r="AC166" s="177">
        <f t="shared" si="1"/>
        <v>46125</v>
      </c>
      <c r="AD166" s="177">
        <f t="shared" si="1"/>
        <v>46126</v>
      </c>
      <c r="AI166" s="179"/>
    </row>
    <row r="167" spans="1:52" s="178" customFormat="1" ht="8.25" hidden="1" customHeight="1" x14ac:dyDescent="0.45">
      <c r="A167" s="175"/>
      <c r="B167" s="176">
        <v>8</v>
      </c>
      <c r="C167" s="177">
        <f t="shared" si="3"/>
        <v>46127</v>
      </c>
      <c r="D167" s="177">
        <f t="shared" si="4"/>
        <v>46128</v>
      </c>
      <c r="E167" s="177">
        <f t="shared" si="4"/>
        <v>46129</v>
      </c>
      <c r="F167" s="177">
        <f t="shared" si="4"/>
        <v>46130</v>
      </c>
      <c r="G167" s="177">
        <f t="shared" si="4"/>
        <v>46131</v>
      </c>
      <c r="H167" s="177">
        <f t="shared" si="4"/>
        <v>46132</v>
      </c>
      <c r="I167" s="177">
        <f t="shared" si="4"/>
        <v>46133</v>
      </c>
      <c r="J167" s="177">
        <f t="shared" si="4"/>
        <v>46134</v>
      </c>
      <c r="K167" s="177">
        <f t="shared" si="4"/>
        <v>46135</v>
      </c>
      <c r="L167" s="177">
        <f t="shared" si="4"/>
        <v>46136</v>
      </c>
      <c r="M167" s="177">
        <f t="shared" si="4"/>
        <v>46137</v>
      </c>
      <c r="N167" s="177">
        <f t="shared" si="4"/>
        <v>46138</v>
      </c>
      <c r="O167" s="177">
        <f t="shared" si="4"/>
        <v>46139</v>
      </c>
      <c r="P167" s="177">
        <f t="shared" si="4"/>
        <v>46140</v>
      </c>
      <c r="Q167" s="177">
        <f t="shared" si="4"/>
        <v>46141</v>
      </c>
      <c r="R167" s="177">
        <f t="shared" si="4"/>
        <v>46142</v>
      </c>
      <c r="S167" s="177">
        <f t="shared" si="4"/>
        <v>46143</v>
      </c>
      <c r="T167" s="177">
        <f t="shared" si="0"/>
        <v>46144</v>
      </c>
      <c r="U167" s="177">
        <f t="shared" si="0"/>
        <v>46145</v>
      </c>
      <c r="V167" s="177">
        <f t="shared" si="1"/>
        <v>46146</v>
      </c>
      <c r="W167" s="177">
        <f t="shared" si="1"/>
        <v>46147</v>
      </c>
      <c r="X167" s="177">
        <f t="shared" si="1"/>
        <v>46148</v>
      </c>
      <c r="Y167" s="177">
        <f t="shared" si="1"/>
        <v>46149</v>
      </c>
      <c r="Z167" s="177">
        <f t="shared" si="2"/>
        <v>46150</v>
      </c>
      <c r="AA167" s="177">
        <f t="shared" si="1"/>
        <v>46151</v>
      </c>
      <c r="AB167" s="177">
        <f t="shared" si="1"/>
        <v>46152</v>
      </c>
      <c r="AC167" s="177">
        <f t="shared" si="1"/>
        <v>46153</v>
      </c>
      <c r="AD167" s="177">
        <f t="shared" si="1"/>
        <v>46154</v>
      </c>
      <c r="AI167" s="179"/>
    </row>
    <row r="168" spans="1:52" s="178" customFormat="1" ht="8.25" hidden="1" customHeight="1" x14ac:dyDescent="0.45">
      <c r="A168" s="175"/>
      <c r="B168" s="176">
        <v>9</v>
      </c>
      <c r="C168" s="177">
        <f t="shared" si="3"/>
        <v>46155</v>
      </c>
      <c r="D168" s="177">
        <f t="shared" si="4"/>
        <v>46156</v>
      </c>
      <c r="E168" s="177">
        <f t="shared" si="4"/>
        <v>46157</v>
      </c>
      <c r="F168" s="177">
        <f t="shared" si="4"/>
        <v>46158</v>
      </c>
      <c r="G168" s="177">
        <f t="shared" si="4"/>
        <v>46159</v>
      </c>
      <c r="H168" s="177">
        <f t="shared" si="4"/>
        <v>46160</v>
      </c>
      <c r="I168" s="177">
        <f t="shared" si="4"/>
        <v>46161</v>
      </c>
      <c r="J168" s="177">
        <f t="shared" si="4"/>
        <v>46162</v>
      </c>
      <c r="K168" s="177">
        <f t="shared" si="4"/>
        <v>46163</v>
      </c>
      <c r="L168" s="177">
        <f t="shared" si="4"/>
        <v>46164</v>
      </c>
      <c r="M168" s="177">
        <f t="shared" si="4"/>
        <v>46165</v>
      </c>
      <c r="N168" s="177">
        <f t="shared" si="4"/>
        <v>46166</v>
      </c>
      <c r="O168" s="177">
        <f t="shared" si="4"/>
        <v>46167</v>
      </c>
      <c r="P168" s="177">
        <f t="shared" si="4"/>
        <v>46168</v>
      </c>
      <c r="Q168" s="177">
        <f t="shared" si="4"/>
        <v>46169</v>
      </c>
      <c r="R168" s="177">
        <f t="shared" si="4"/>
        <v>46170</v>
      </c>
      <c r="S168" s="177">
        <f t="shared" si="4"/>
        <v>46171</v>
      </c>
      <c r="T168" s="177">
        <f t="shared" si="0"/>
        <v>46172</v>
      </c>
      <c r="U168" s="177">
        <f t="shared" si="0"/>
        <v>46173</v>
      </c>
      <c r="V168" s="177">
        <f t="shared" si="1"/>
        <v>46174</v>
      </c>
      <c r="W168" s="177">
        <f t="shared" si="1"/>
        <v>46175</v>
      </c>
      <c r="X168" s="177">
        <f t="shared" si="1"/>
        <v>46176</v>
      </c>
      <c r="Y168" s="177">
        <f t="shared" si="1"/>
        <v>46177</v>
      </c>
      <c r="Z168" s="177">
        <f t="shared" si="2"/>
        <v>46178</v>
      </c>
      <c r="AA168" s="177">
        <f t="shared" si="1"/>
        <v>46179</v>
      </c>
      <c r="AB168" s="177">
        <f t="shared" si="1"/>
        <v>46180</v>
      </c>
      <c r="AC168" s="177">
        <f t="shared" si="1"/>
        <v>46181</v>
      </c>
      <c r="AD168" s="177">
        <f t="shared" si="1"/>
        <v>46182</v>
      </c>
      <c r="AI168" s="179"/>
    </row>
    <row r="169" spans="1:52" s="178" customFormat="1" ht="8.25" hidden="1" customHeight="1" x14ac:dyDescent="0.45">
      <c r="A169" s="175"/>
      <c r="B169" s="176">
        <v>10</v>
      </c>
      <c r="C169" s="177">
        <f t="shared" si="3"/>
        <v>46183</v>
      </c>
      <c r="D169" s="177">
        <f t="shared" si="4"/>
        <v>46184</v>
      </c>
      <c r="E169" s="177">
        <f t="shared" si="4"/>
        <v>46185</v>
      </c>
      <c r="F169" s="177">
        <f t="shared" si="4"/>
        <v>46186</v>
      </c>
      <c r="G169" s="177">
        <f t="shared" si="4"/>
        <v>46187</v>
      </c>
      <c r="H169" s="177">
        <f t="shared" si="4"/>
        <v>46188</v>
      </c>
      <c r="I169" s="177">
        <f t="shared" si="4"/>
        <v>46189</v>
      </c>
      <c r="J169" s="177">
        <f t="shared" si="4"/>
        <v>46190</v>
      </c>
      <c r="K169" s="177">
        <f t="shared" si="4"/>
        <v>46191</v>
      </c>
      <c r="L169" s="177">
        <f t="shared" si="4"/>
        <v>46192</v>
      </c>
      <c r="M169" s="177">
        <f t="shared" si="4"/>
        <v>46193</v>
      </c>
      <c r="N169" s="177">
        <f t="shared" si="4"/>
        <v>46194</v>
      </c>
      <c r="O169" s="177">
        <f t="shared" si="4"/>
        <v>46195</v>
      </c>
      <c r="P169" s="177">
        <f t="shared" si="4"/>
        <v>46196</v>
      </c>
      <c r="Q169" s="177">
        <f t="shared" si="4"/>
        <v>46197</v>
      </c>
      <c r="R169" s="177">
        <f t="shared" si="4"/>
        <v>46198</v>
      </c>
      <c r="S169" s="177">
        <f t="shared" si="4"/>
        <v>46199</v>
      </c>
      <c r="T169" s="177">
        <f t="shared" si="0"/>
        <v>46200</v>
      </c>
      <c r="U169" s="177">
        <f t="shared" si="0"/>
        <v>46201</v>
      </c>
      <c r="V169" s="177">
        <f t="shared" si="1"/>
        <v>46202</v>
      </c>
      <c r="W169" s="177">
        <f t="shared" si="1"/>
        <v>46203</v>
      </c>
      <c r="X169" s="177">
        <f t="shared" si="1"/>
        <v>46204</v>
      </c>
      <c r="Y169" s="177">
        <f t="shared" si="1"/>
        <v>46205</v>
      </c>
      <c r="Z169" s="177">
        <f t="shared" si="2"/>
        <v>46206</v>
      </c>
      <c r="AA169" s="177">
        <f t="shared" si="1"/>
        <v>46207</v>
      </c>
      <c r="AB169" s="177">
        <f t="shared" si="1"/>
        <v>46208</v>
      </c>
      <c r="AC169" s="177">
        <f t="shared" si="1"/>
        <v>46209</v>
      </c>
      <c r="AD169" s="177">
        <f t="shared" si="1"/>
        <v>46210</v>
      </c>
      <c r="AI169" s="179"/>
    </row>
    <row r="170" spans="1:52" s="178" customFormat="1" ht="8.25" hidden="1" customHeight="1" x14ac:dyDescent="0.45">
      <c r="A170" s="175"/>
      <c r="B170" s="176">
        <v>11</v>
      </c>
      <c r="C170" s="177">
        <f t="shared" si="3"/>
        <v>46211</v>
      </c>
      <c r="D170" s="177">
        <f t="shared" si="4"/>
        <v>46212</v>
      </c>
      <c r="E170" s="177">
        <f t="shared" si="4"/>
        <v>46213</v>
      </c>
      <c r="F170" s="177">
        <f t="shared" si="4"/>
        <v>46214</v>
      </c>
      <c r="G170" s="177">
        <f t="shared" si="4"/>
        <v>46215</v>
      </c>
      <c r="H170" s="177">
        <f t="shared" si="4"/>
        <v>46216</v>
      </c>
      <c r="I170" s="177">
        <f t="shared" si="4"/>
        <v>46217</v>
      </c>
      <c r="J170" s="177">
        <f t="shared" si="4"/>
        <v>46218</v>
      </c>
      <c r="K170" s="177">
        <f t="shared" si="4"/>
        <v>46219</v>
      </c>
      <c r="L170" s="177">
        <f t="shared" si="4"/>
        <v>46220</v>
      </c>
      <c r="M170" s="177">
        <f t="shared" si="4"/>
        <v>46221</v>
      </c>
      <c r="N170" s="177">
        <f t="shared" si="4"/>
        <v>46222</v>
      </c>
      <c r="O170" s="177">
        <f t="shared" si="4"/>
        <v>46223</v>
      </c>
      <c r="P170" s="177">
        <f t="shared" si="4"/>
        <v>46224</v>
      </c>
      <c r="Q170" s="177">
        <f t="shared" si="4"/>
        <v>46225</v>
      </c>
      <c r="R170" s="177">
        <f t="shared" si="4"/>
        <v>46226</v>
      </c>
      <c r="S170" s="177">
        <f t="shared" si="4"/>
        <v>46227</v>
      </c>
      <c r="T170" s="177">
        <f t="shared" si="0"/>
        <v>46228</v>
      </c>
      <c r="U170" s="177">
        <f t="shared" si="0"/>
        <v>46229</v>
      </c>
      <c r="V170" s="177">
        <f t="shared" si="1"/>
        <v>46230</v>
      </c>
      <c r="W170" s="177">
        <f t="shared" si="1"/>
        <v>46231</v>
      </c>
      <c r="X170" s="177">
        <f t="shared" si="1"/>
        <v>46232</v>
      </c>
      <c r="Y170" s="177">
        <f t="shared" si="1"/>
        <v>46233</v>
      </c>
      <c r="Z170" s="177">
        <f t="shared" si="2"/>
        <v>46234</v>
      </c>
      <c r="AA170" s="177">
        <f t="shared" si="1"/>
        <v>46235</v>
      </c>
      <c r="AB170" s="177">
        <f t="shared" si="1"/>
        <v>46236</v>
      </c>
      <c r="AC170" s="177">
        <f t="shared" si="1"/>
        <v>46237</v>
      </c>
      <c r="AD170" s="177">
        <f t="shared" si="1"/>
        <v>46238</v>
      </c>
      <c r="AI170" s="179"/>
    </row>
    <row r="171" spans="1:52" s="178" customFormat="1" ht="8.25" hidden="1" customHeight="1" x14ac:dyDescent="0.45">
      <c r="A171" s="175"/>
      <c r="B171" s="176">
        <v>12</v>
      </c>
      <c r="C171" s="177">
        <f t="shared" si="3"/>
        <v>46239</v>
      </c>
      <c r="D171" s="177">
        <f t="shared" si="4"/>
        <v>46240</v>
      </c>
      <c r="E171" s="177">
        <f t="shared" si="4"/>
        <v>46241</v>
      </c>
      <c r="F171" s="177">
        <f t="shared" si="4"/>
        <v>46242</v>
      </c>
      <c r="G171" s="177">
        <f t="shared" si="4"/>
        <v>46243</v>
      </c>
      <c r="H171" s="177">
        <f t="shared" si="4"/>
        <v>46244</v>
      </c>
      <c r="I171" s="177">
        <f t="shared" si="4"/>
        <v>46245</v>
      </c>
      <c r="J171" s="177">
        <f t="shared" si="4"/>
        <v>46246</v>
      </c>
      <c r="K171" s="177">
        <f t="shared" si="4"/>
        <v>46247</v>
      </c>
      <c r="L171" s="177">
        <f t="shared" si="4"/>
        <v>46248</v>
      </c>
      <c r="M171" s="177">
        <f t="shared" si="4"/>
        <v>46249</v>
      </c>
      <c r="N171" s="177">
        <f t="shared" si="4"/>
        <v>46250</v>
      </c>
      <c r="O171" s="177">
        <f t="shared" si="4"/>
        <v>46251</v>
      </c>
      <c r="P171" s="177">
        <f t="shared" si="4"/>
        <v>46252</v>
      </c>
      <c r="Q171" s="177">
        <f t="shared" si="4"/>
        <v>46253</v>
      </c>
      <c r="R171" s="177">
        <f t="shared" si="4"/>
        <v>46254</v>
      </c>
      <c r="S171" s="177">
        <f t="shared" si="4"/>
        <v>46255</v>
      </c>
      <c r="T171" s="177">
        <f t="shared" si="0"/>
        <v>46256</v>
      </c>
      <c r="U171" s="177">
        <f t="shared" si="0"/>
        <v>46257</v>
      </c>
      <c r="V171" s="177">
        <f t="shared" si="1"/>
        <v>46258</v>
      </c>
      <c r="W171" s="177">
        <f t="shared" si="1"/>
        <v>46259</v>
      </c>
      <c r="X171" s="177">
        <f t="shared" si="1"/>
        <v>46260</v>
      </c>
      <c r="Y171" s="177">
        <f t="shared" si="1"/>
        <v>46261</v>
      </c>
      <c r="Z171" s="177">
        <f t="shared" si="2"/>
        <v>46262</v>
      </c>
      <c r="AA171" s="177">
        <f t="shared" si="1"/>
        <v>46263</v>
      </c>
      <c r="AB171" s="177">
        <f t="shared" si="1"/>
        <v>46264</v>
      </c>
      <c r="AC171" s="177">
        <f t="shared" si="1"/>
        <v>46265</v>
      </c>
      <c r="AD171" s="177">
        <f t="shared" si="1"/>
        <v>46266</v>
      </c>
      <c r="AI171" s="179"/>
    </row>
    <row r="172" spans="1:52" s="178" customFormat="1" ht="8.25" hidden="1" customHeight="1" x14ac:dyDescent="0.45">
      <c r="A172" s="175"/>
      <c r="B172" s="176">
        <v>13</v>
      </c>
      <c r="C172" s="177">
        <f t="shared" si="3"/>
        <v>46267</v>
      </c>
      <c r="D172" s="177">
        <f t="shared" si="4"/>
        <v>46268</v>
      </c>
      <c r="E172" s="177">
        <f t="shared" si="4"/>
        <v>46269</v>
      </c>
      <c r="F172" s="177">
        <f t="shared" si="4"/>
        <v>46270</v>
      </c>
      <c r="G172" s="177">
        <f t="shared" si="4"/>
        <v>46271</v>
      </c>
      <c r="H172" s="177">
        <f t="shared" si="4"/>
        <v>46272</v>
      </c>
      <c r="I172" s="177">
        <f t="shared" si="4"/>
        <v>46273</v>
      </c>
      <c r="J172" s="177">
        <f t="shared" si="4"/>
        <v>46274</v>
      </c>
      <c r="K172" s="177">
        <f t="shared" si="4"/>
        <v>46275</v>
      </c>
      <c r="L172" s="177">
        <f t="shared" si="4"/>
        <v>46276</v>
      </c>
      <c r="M172" s="177">
        <f t="shared" si="4"/>
        <v>46277</v>
      </c>
      <c r="N172" s="177">
        <f t="shared" si="4"/>
        <v>46278</v>
      </c>
      <c r="O172" s="177">
        <f t="shared" si="4"/>
        <v>46279</v>
      </c>
      <c r="P172" s="177">
        <f t="shared" si="4"/>
        <v>46280</v>
      </c>
      <c r="Q172" s="177">
        <f t="shared" si="4"/>
        <v>46281</v>
      </c>
      <c r="R172" s="177">
        <f t="shared" si="4"/>
        <v>46282</v>
      </c>
      <c r="S172" s="177">
        <f t="shared" si="4"/>
        <v>46283</v>
      </c>
      <c r="T172" s="177">
        <f t="shared" si="0"/>
        <v>46284</v>
      </c>
      <c r="U172" s="177">
        <f t="shared" si="0"/>
        <v>46285</v>
      </c>
      <c r="V172" s="177">
        <f t="shared" si="1"/>
        <v>46286</v>
      </c>
      <c r="W172" s="177">
        <f t="shared" si="1"/>
        <v>46287</v>
      </c>
      <c r="X172" s="177">
        <f t="shared" si="1"/>
        <v>46288</v>
      </c>
      <c r="Y172" s="177">
        <f t="shared" si="1"/>
        <v>46289</v>
      </c>
      <c r="Z172" s="177">
        <f t="shared" si="2"/>
        <v>46290</v>
      </c>
      <c r="AA172" s="177">
        <f t="shared" si="1"/>
        <v>46291</v>
      </c>
      <c r="AB172" s="177">
        <f t="shared" si="1"/>
        <v>46292</v>
      </c>
      <c r="AC172" s="177">
        <f t="shared" si="1"/>
        <v>46293</v>
      </c>
      <c r="AD172" s="177">
        <f t="shared" si="1"/>
        <v>46294</v>
      </c>
      <c r="AI172" s="179"/>
    </row>
    <row r="173" spans="1:52" s="178" customFormat="1" ht="8.25" hidden="1" customHeight="1" x14ac:dyDescent="0.45">
      <c r="A173" s="175"/>
      <c r="B173" s="176">
        <v>14</v>
      </c>
      <c r="C173" s="177">
        <f t="shared" si="3"/>
        <v>46295</v>
      </c>
      <c r="D173" s="177">
        <f t="shared" si="4"/>
        <v>46296</v>
      </c>
      <c r="E173" s="177">
        <f t="shared" si="4"/>
        <v>46297</v>
      </c>
      <c r="F173" s="177">
        <f t="shared" si="4"/>
        <v>46298</v>
      </c>
      <c r="G173" s="177">
        <f t="shared" si="4"/>
        <v>46299</v>
      </c>
      <c r="H173" s="177">
        <f t="shared" si="4"/>
        <v>46300</v>
      </c>
      <c r="I173" s="177">
        <f t="shared" si="4"/>
        <v>46301</v>
      </c>
      <c r="J173" s="177">
        <f t="shared" si="4"/>
        <v>46302</v>
      </c>
      <c r="K173" s="177">
        <f t="shared" si="4"/>
        <v>46303</v>
      </c>
      <c r="L173" s="177">
        <f t="shared" si="4"/>
        <v>46304</v>
      </c>
      <c r="M173" s="177">
        <f t="shared" si="4"/>
        <v>46305</v>
      </c>
      <c r="N173" s="177">
        <f t="shared" si="4"/>
        <v>46306</v>
      </c>
      <c r="O173" s="177">
        <f t="shared" si="4"/>
        <v>46307</v>
      </c>
      <c r="P173" s="177">
        <f t="shared" si="4"/>
        <v>46308</v>
      </c>
      <c r="Q173" s="177">
        <f t="shared" si="4"/>
        <v>46309</v>
      </c>
      <c r="R173" s="177">
        <f t="shared" si="4"/>
        <v>46310</v>
      </c>
      <c r="S173" s="177">
        <f t="shared" si="4"/>
        <v>46311</v>
      </c>
      <c r="T173" s="177">
        <f t="shared" si="0"/>
        <v>46312</v>
      </c>
      <c r="U173" s="177">
        <f t="shared" si="0"/>
        <v>46313</v>
      </c>
      <c r="V173" s="177">
        <f t="shared" si="1"/>
        <v>46314</v>
      </c>
      <c r="W173" s="177">
        <f t="shared" si="1"/>
        <v>46315</v>
      </c>
      <c r="X173" s="177">
        <f t="shared" si="1"/>
        <v>46316</v>
      </c>
      <c r="Y173" s="177">
        <f t="shared" si="1"/>
        <v>46317</v>
      </c>
      <c r="Z173" s="177">
        <f t="shared" si="2"/>
        <v>46318</v>
      </c>
      <c r="AA173" s="177">
        <f t="shared" si="1"/>
        <v>46319</v>
      </c>
      <c r="AB173" s="177">
        <f t="shared" si="1"/>
        <v>46320</v>
      </c>
      <c r="AC173" s="177">
        <f t="shared" si="1"/>
        <v>46321</v>
      </c>
      <c r="AD173" s="177">
        <f t="shared" si="1"/>
        <v>46322</v>
      </c>
      <c r="AI173" s="179"/>
    </row>
    <row r="174" spans="1:52" s="178" customFormat="1" ht="8.25" hidden="1" customHeight="1" x14ac:dyDescent="0.45">
      <c r="A174" s="175"/>
      <c r="B174" s="176">
        <v>15</v>
      </c>
      <c r="C174" s="177">
        <f t="shared" si="3"/>
        <v>46323</v>
      </c>
      <c r="D174" s="177">
        <f t="shared" si="4"/>
        <v>46324</v>
      </c>
      <c r="E174" s="177">
        <f t="shared" si="4"/>
        <v>46325</v>
      </c>
      <c r="F174" s="177">
        <f t="shared" si="4"/>
        <v>46326</v>
      </c>
      <c r="G174" s="177">
        <f t="shared" si="4"/>
        <v>46327</v>
      </c>
      <c r="H174" s="177">
        <f t="shared" si="4"/>
        <v>46328</v>
      </c>
      <c r="I174" s="177">
        <f t="shared" si="4"/>
        <v>46329</v>
      </c>
      <c r="J174" s="177">
        <f t="shared" si="4"/>
        <v>46330</v>
      </c>
      <c r="K174" s="177">
        <f t="shared" si="4"/>
        <v>46331</v>
      </c>
      <c r="L174" s="177">
        <f t="shared" si="4"/>
        <v>46332</v>
      </c>
      <c r="M174" s="177">
        <f t="shared" si="4"/>
        <v>46333</v>
      </c>
      <c r="N174" s="177">
        <f t="shared" si="4"/>
        <v>46334</v>
      </c>
      <c r="O174" s="177">
        <f t="shared" si="4"/>
        <v>46335</v>
      </c>
      <c r="P174" s="177">
        <f t="shared" si="4"/>
        <v>46336</v>
      </c>
      <c r="Q174" s="177">
        <f t="shared" si="4"/>
        <v>46337</v>
      </c>
      <c r="R174" s="177">
        <f t="shared" si="4"/>
        <v>46338</v>
      </c>
      <c r="S174" s="177">
        <f t="shared" si="4"/>
        <v>46339</v>
      </c>
      <c r="T174" s="177">
        <f t="shared" si="0"/>
        <v>46340</v>
      </c>
      <c r="U174" s="177">
        <f t="shared" si="0"/>
        <v>46341</v>
      </c>
      <c r="V174" s="177">
        <f t="shared" si="1"/>
        <v>46342</v>
      </c>
      <c r="W174" s="177">
        <f t="shared" si="1"/>
        <v>46343</v>
      </c>
      <c r="X174" s="177">
        <f t="shared" si="1"/>
        <v>46344</v>
      </c>
      <c r="Y174" s="177">
        <f t="shared" si="1"/>
        <v>46345</v>
      </c>
      <c r="Z174" s="177">
        <f t="shared" si="2"/>
        <v>46346</v>
      </c>
      <c r="AA174" s="177">
        <f t="shared" si="1"/>
        <v>46347</v>
      </c>
      <c r="AB174" s="177">
        <f t="shared" si="1"/>
        <v>46348</v>
      </c>
      <c r="AC174" s="177">
        <f t="shared" si="1"/>
        <v>46349</v>
      </c>
      <c r="AD174" s="177">
        <f t="shared" si="1"/>
        <v>46350</v>
      </c>
      <c r="AI174" s="179"/>
    </row>
    <row r="175" spans="1:52" s="178" customFormat="1" ht="8.25" hidden="1" customHeight="1" x14ac:dyDescent="0.45">
      <c r="A175" s="175"/>
      <c r="B175" s="176">
        <v>16</v>
      </c>
      <c r="C175" s="177">
        <f t="shared" si="3"/>
        <v>46351</v>
      </c>
      <c r="D175" s="177">
        <f t="shared" si="4"/>
        <v>46352</v>
      </c>
      <c r="E175" s="177">
        <f t="shared" si="4"/>
        <v>46353</v>
      </c>
      <c r="F175" s="177">
        <f t="shared" si="4"/>
        <v>46354</v>
      </c>
      <c r="G175" s="177">
        <f t="shared" si="4"/>
        <v>46355</v>
      </c>
      <c r="H175" s="177">
        <f t="shared" si="4"/>
        <v>46356</v>
      </c>
      <c r="I175" s="177">
        <f t="shared" si="4"/>
        <v>46357</v>
      </c>
      <c r="J175" s="177">
        <f t="shared" si="4"/>
        <v>46358</v>
      </c>
      <c r="K175" s="177">
        <f t="shared" si="4"/>
        <v>46359</v>
      </c>
      <c r="L175" s="177">
        <f t="shared" si="4"/>
        <v>46360</v>
      </c>
      <c r="M175" s="177">
        <f t="shared" si="4"/>
        <v>46361</v>
      </c>
      <c r="N175" s="177">
        <f t="shared" si="4"/>
        <v>46362</v>
      </c>
      <c r="O175" s="177">
        <f t="shared" si="4"/>
        <v>46363</v>
      </c>
      <c r="P175" s="177">
        <f t="shared" si="4"/>
        <v>46364</v>
      </c>
      <c r="Q175" s="177">
        <f t="shared" si="4"/>
        <v>46365</v>
      </c>
      <c r="R175" s="177">
        <f t="shared" si="4"/>
        <v>46366</v>
      </c>
      <c r="S175" s="177">
        <f t="shared" si="4"/>
        <v>46367</v>
      </c>
      <c r="T175" s="177">
        <f t="shared" si="0"/>
        <v>46368</v>
      </c>
      <c r="U175" s="177">
        <f t="shared" si="0"/>
        <v>46369</v>
      </c>
      <c r="V175" s="177">
        <f t="shared" si="1"/>
        <v>46370</v>
      </c>
      <c r="W175" s="177">
        <f t="shared" si="1"/>
        <v>46371</v>
      </c>
      <c r="X175" s="177">
        <f t="shared" si="1"/>
        <v>46372</v>
      </c>
      <c r="Y175" s="177">
        <f t="shared" si="1"/>
        <v>46373</v>
      </c>
      <c r="Z175" s="177">
        <f t="shared" si="2"/>
        <v>46374</v>
      </c>
      <c r="AA175" s="177">
        <f t="shared" si="1"/>
        <v>46375</v>
      </c>
      <c r="AB175" s="177">
        <f t="shared" si="1"/>
        <v>46376</v>
      </c>
      <c r="AC175" s="177">
        <f t="shared" si="1"/>
        <v>46377</v>
      </c>
      <c r="AD175" s="177">
        <f t="shared" si="1"/>
        <v>46378</v>
      </c>
      <c r="AI175" s="179"/>
    </row>
    <row r="176" spans="1:52" s="178" customFormat="1" ht="8.25" hidden="1" customHeight="1" x14ac:dyDescent="0.45">
      <c r="A176" s="175"/>
      <c r="B176" s="176">
        <v>17</v>
      </c>
      <c r="C176" s="177">
        <f t="shared" si="3"/>
        <v>46379</v>
      </c>
      <c r="D176" s="177">
        <f t="shared" si="4"/>
        <v>46380</v>
      </c>
      <c r="E176" s="177">
        <f t="shared" si="4"/>
        <v>46381</v>
      </c>
      <c r="F176" s="177">
        <f t="shared" si="4"/>
        <v>46382</v>
      </c>
      <c r="G176" s="177">
        <f t="shared" si="4"/>
        <v>46383</v>
      </c>
      <c r="H176" s="177">
        <f t="shared" si="4"/>
        <v>46384</v>
      </c>
      <c r="I176" s="177">
        <f t="shared" si="4"/>
        <v>46385</v>
      </c>
      <c r="J176" s="177">
        <f t="shared" si="4"/>
        <v>46386</v>
      </c>
      <c r="K176" s="177">
        <f t="shared" si="4"/>
        <v>46387</v>
      </c>
      <c r="L176" s="177">
        <f t="shared" si="4"/>
        <v>46388</v>
      </c>
      <c r="M176" s="177">
        <f t="shared" si="4"/>
        <v>46389</v>
      </c>
      <c r="N176" s="177">
        <f t="shared" si="4"/>
        <v>46390</v>
      </c>
      <c r="O176" s="177">
        <f t="shared" si="4"/>
        <v>46391</v>
      </c>
      <c r="P176" s="177">
        <f t="shared" si="4"/>
        <v>46392</v>
      </c>
      <c r="Q176" s="177">
        <f t="shared" si="4"/>
        <v>46393</v>
      </c>
      <c r="R176" s="177">
        <f t="shared" si="4"/>
        <v>46394</v>
      </c>
      <c r="S176" s="177">
        <f t="shared" si="4"/>
        <v>46395</v>
      </c>
      <c r="T176" s="177">
        <f t="shared" ref="T176:AD176" si="5">S176+1</f>
        <v>46396</v>
      </c>
      <c r="U176" s="177">
        <f t="shared" si="5"/>
        <v>46397</v>
      </c>
      <c r="V176" s="177">
        <f t="shared" si="5"/>
        <v>46398</v>
      </c>
      <c r="W176" s="177">
        <f t="shared" si="5"/>
        <v>46399</v>
      </c>
      <c r="X176" s="177">
        <f t="shared" si="5"/>
        <v>46400</v>
      </c>
      <c r="Y176" s="177">
        <f t="shared" si="5"/>
        <v>46401</v>
      </c>
      <c r="Z176" s="177">
        <f t="shared" si="2"/>
        <v>46402</v>
      </c>
      <c r="AA176" s="177">
        <f t="shared" si="5"/>
        <v>46403</v>
      </c>
      <c r="AB176" s="177">
        <f t="shared" si="5"/>
        <v>46404</v>
      </c>
      <c r="AC176" s="177">
        <f t="shared" si="5"/>
        <v>46405</v>
      </c>
      <c r="AD176" s="177">
        <f t="shared" si="5"/>
        <v>46406</v>
      </c>
      <c r="AI176" s="179"/>
    </row>
    <row r="177" spans="1:52" s="178" customFormat="1" ht="8.25" hidden="1" customHeight="1" x14ac:dyDescent="0.45">
      <c r="A177" s="175"/>
      <c r="B177" s="176">
        <v>18</v>
      </c>
      <c r="C177" s="177">
        <f t="shared" si="3"/>
        <v>46407</v>
      </c>
      <c r="D177" s="177">
        <f t="shared" si="4"/>
        <v>46408</v>
      </c>
      <c r="E177" s="177">
        <f t="shared" si="4"/>
        <v>46409</v>
      </c>
      <c r="F177" s="177">
        <f t="shared" si="4"/>
        <v>46410</v>
      </c>
      <c r="G177" s="177">
        <f t="shared" si="4"/>
        <v>46411</v>
      </c>
      <c r="H177" s="177">
        <f t="shared" si="4"/>
        <v>46412</v>
      </c>
      <c r="I177" s="177">
        <f t="shared" si="4"/>
        <v>46413</v>
      </c>
      <c r="J177" s="177">
        <f t="shared" si="4"/>
        <v>46414</v>
      </c>
      <c r="K177" s="177">
        <f t="shared" si="4"/>
        <v>46415</v>
      </c>
      <c r="L177" s="177">
        <f t="shared" si="4"/>
        <v>46416</v>
      </c>
      <c r="M177" s="177">
        <f t="shared" si="4"/>
        <v>46417</v>
      </c>
      <c r="N177" s="177">
        <f t="shared" si="4"/>
        <v>46418</v>
      </c>
      <c r="O177" s="177">
        <f t="shared" si="4"/>
        <v>46419</v>
      </c>
      <c r="P177" s="177">
        <f t="shared" si="4"/>
        <v>46420</v>
      </c>
      <c r="Q177" s="177">
        <f t="shared" si="4"/>
        <v>46421</v>
      </c>
      <c r="R177" s="177">
        <f t="shared" si="4"/>
        <v>46422</v>
      </c>
      <c r="S177" s="177">
        <f t="shared" ref="P177:AD192" si="6">R177+1</f>
        <v>46423</v>
      </c>
      <c r="T177" s="177">
        <f t="shared" si="6"/>
        <v>46424</v>
      </c>
      <c r="U177" s="177">
        <f t="shared" si="6"/>
        <v>46425</v>
      </c>
      <c r="V177" s="177">
        <f t="shared" si="6"/>
        <v>46426</v>
      </c>
      <c r="W177" s="177">
        <f t="shared" si="6"/>
        <v>46427</v>
      </c>
      <c r="X177" s="177">
        <f t="shared" si="6"/>
        <v>46428</v>
      </c>
      <c r="Y177" s="177">
        <f t="shared" si="6"/>
        <v>46429</v>
      </c>
      <c r="Z177" s="177">
        <f t="shared" si="2"/>
        <v>46430</v>
      </c>
      <c r="AA177" s="177">
        <f t="shared" si="6"/>
        <v>46431</v>
      </c>
      <c r="AB177" s="177">
        <f t="shared" si="6"/>
        <v>46432</v>
      </c>
      <c r="AC177" s="177">
        <f t="shared" si="6"/>
        <v>46433</v>
      </c>
      <c r="AD177" s="177">
        <f t="shared" si="6"/>
        <v>46434</v>
      </c>
      <c r="AI177" s="179"/>
    </row>
    <row r="178" spans="1:52" s="178" customFormat="1" ht="8.25" hidden="1" customHeight="1" x14ac:dyDescent="0.45">
      <c r="A178" s="175"/>
      <c r="B178" s="176">
        <v>19</v>
      </c>
      <c r="C178" s="177">
        <f t="shared" si="3"/>
        <v>46435</v>
      </c>
      <c r="D178" s="177">
        <f t="shared" ref="D178:S193" si="7">C178+1</f>
        <v>46436</v>
      </c>
      <c r="E178" s="177">
        <f t="shared" si="7"/>
        <v>46437</v>
      </c>
      <c r="F178" s="177">
        <f t="shared" si="7"/>
        <v>46438</v>
      </c>
      <c r="G178" s="177">
        <f t="shared" si="7"/>
        <v>46439</v>
      </c>
      <c r="H178" s="177">
        <f t="shared" si="7"/>
        <v>46440</v>
      </c>
      <c r="I178" s="177">
        <f t="shared" si="7"/>
        <v>46441</v>
      </c>
      <c r="J178" s="177">
        <f t="shared" si="7"/>
        <v>46442</v>
      </c>
      <c r="K178" s="177">
        <f t="shared" si="7"/>
        <v>46443</v>
      </c>
      <c r="L178" s="177">
        <f t="shared" si="7"/>
        <v>46444</v>
      </c>
      <c r="M178" s="177">
        <f t="shared" si="7"/>
        <v>46445</v>
      </c>
      <c r="N178" s="177">
        <f t="shared" si="7"/>
        <v>46446</v>
      </c>
      <c r="O178" s="177">
        <f t="shared" si="7"/>
        <v>46447</v>
      </c>
      <c r="P178" s="177">
        <f t="shared" si="7"/>
        <v>46448</v>
      </c>
      <c r="Q178" s="177">
        <f t="shared" si="7"/>
        <v>46449</v>
      </c>
      <c r="R178" s="177">
        <f t="shared" si="7"/>
        <v>46450</v>
      </c>
      <c r="S178" s="177">
        <f t="shared" si="7"/>
        <v>46451</v>
      </c>
      <c r="T178" s="177">
        <f t="shared" si="6"/>
        <v>46452</v>
      </c>
      <c r="U178" s="177">
        <f t="shared" si="6"/>
        <v>46453</v>
      </c>
      <c r="V178" s="177">
        <f t="shared" si="6"/>
        <v>46454</v>
      </c>
      <c r="W178" s="177">
        <f t="shared" si="6"/>
        <v>46455</v>
      </c>
      <c r="X178" s="177">
        <f t="shared" si="6"/>
        <v>46456</v>
      </c>
      <c r="Y178" s="177">
        <f t="shared" si="6"/>
        <v>46457</v>
      </c>
      <c r="Z178" s="177">
        <f t="shared" si="2"/>
        <v>46458</v>
      </c>
      <c r="AA178" s="177">
        <f t="shared" si="6"/>
        <v>46459</v>
      </c>
      <c r="AB178" s="177">
        <f t="shared" si="6"/>
        <v>46460</v>
      </c>
      <c r="AC178" s="177">
        <f t="shared" si="6"/>
        <v>46461</v>
      </c>
      <c r="AD178" s="177">
        <f t="shared" si="6"/>
        <v>46462</v>
      </c>
      <c r="AI178" s="179"/>
    </row>
    <row r="179" spans="1:52" s="178" customFormat="1" ht="8.25" hidden="1" customHeight="1" x14ac:dyDescent="0.45">
      <c r="A179" s="175"/>
      <c r="B179" s="176">
        <v>20</v>
      </c>
      <c r="C179" s="177">
        <f t="shared" si="3"/>
        <v>46463</v>
      </c>
      <c r="D179" s="177">
        <f t="shared" si="7"/>
        <v>46464</v>
      </c>
      <c r="E179" s="177">
        <f t="shared" si="7"/>
        <v>46465</v>
      </c>
      <c r="F179" s="177">
        <f t="shared" si="7"/>
        <v>46466</v>
      </c>
      <c r="G179" s="177">
        <f t="shared" si="7"/>
        <v>46467</v>
      </c>
      <c r="H179" s="177">
        <f t="shared" si="7"/>
        <v>46468</v>
      </c>
      <c r="I179" s="177">
        <f t="shared" si="7"/>
        <v>46469</v>
      </c>
      <c r="J179" s="177">
        <f t="shared" si="7"/>
        <v>46470</v>
      </c>
      <c r="K179" s="177">
        <f t="shared" si="7"/>
        <v>46471</v>
      </c>
      <c r="L179" s="177">
        <f t="shared" si="7"/>
        <v>46472</v>
      </c>
      <c r="M179" s="177">
        <f t="shared" si="7"/>
        <v>46473</v>
      </c>
      <c r="N179" s="177">
        <f t="shared" si="7"/>
        <v>46474</v>
      </c>
      <c r="O179" s="177">
        <f t="shared" si="7"/>
        <v>46475</v>
      </c>
      <c r="P179" s="177">
        <f t="shared" si="7"/>
        <v>46476</v>
      </c>
      <c r="Q179" s="177">
        <f t="shared" si="7"/>
        <v>46477</v>
      </c>
      <c r="R179" s="177">
        <f t="shared" si="7"/>
        <v>46478</v>
      </c>
      <c r="S179" s="177">
        <f t="shared" si="7"/>
        <v>46479</v>
      </c>
      <c r="T179" s="177">
        <f t="shared" si="6"/>
        <v>46480</v>
      </c>
      <c r="U179" s="177">
        <f t="shared" si="6"/>
        <v>46481</v>
      </c>
      <c r="V179" s="177">
        <f t="shared" si="6"/>
        <v>46482</v>
      </c>
      <c r="W179" s="177">
        <f t="shared" si="6"/>
        <v>46483</v>
      </c>
      <c r="X179" s="177">
        <f t="shared" si="6"/>
        <v>46484</v>
      </c>
      <c r="Y179" s="177">
        <f t="shared" si="6"/>
        <v>46485</v>
      </c>
      <c r="Z179" s="177">
        <f t="shared" si="2"/>
        <v>46486</v>
      </c>
      <c r="AA179" s="177">
        <f t="shared" si="6"/>
        <v>46487</v>
      </c>
      <c r="AB179" s="177">
        <f t="shared" si="6"/>
        <v>46488</v>
      </c>
      <c r="AC179" s="177">
        <f t="shared" si="6"/>
        <v>46489</v>
      </c>
      <c r="AD179" s="177">
        <f t="shared" si="6"/>
        <v>46490</v>
      </c>
      <c r="AI179" s="179"/>
    </row>
    <row r="180" spans="1:52" s="178" customFormat="1" ht="8.25" hidden="1" customHeight="1" x14ac:dyDescent="0.45">
      <c r="A180" s="175"/>
      <c r="B180" s="176">
        <v>21</v>
      </c>
      <c r="C180" s="177">
        <f t="shared" si="3"/>
        <v>46491</v>
      </c>
      <c r="D180" s="177">
        <f t="shared" si="7"/>
        <v>46492</v>
      </c>
      <c r="E180" s="177">
        <f t="shared" si="7"/>
        <v>46493</v>
      </c>
      <c r="F180" s="177">
        <f t="shared" si="7"/>
        <v>46494</v>
      </c>
      <c r="G180" s="177">
        <f t="shared" si="7"/>
        <v>46495</v>
      </c>
      <c r="H180" s="177">
        <f t="shared" si="7"/>
        <v>46496</v>
      </c>
      <c r="I180" s="177">
        <f t="shared" si="7"/>
        <v>46497</v>
      </c>
      <c r="J180" s="177">
        <f t="shared" si="7"/>
        <v>46498</v>
      </c>
      <c r="K180" s="177">
        <f t="shared" si="7"/>
        <v>46499</v>
      </c>
      <c r="L180" s="177">
        <f t="shared" si="7"/>
        <v>46500</v>
      </c>
      <c r="M180" s="177">
        <f t="shared" si="7"/>
        <v>46501</v>
      </c>
      <c r="N180" s="177">
        <f t="shared" si="7"/>
        <v>46502</v>
      </c>
      <c r="O180" s="177">
        <f t="shared" si="7"/>
        <v>46503</v>
      </c>
      <c r="P180" s="177">
        <f t="shared" si="7"/>
        <v>46504</v>
      </c>
      <c r="Q180" s="177">
        <f t="shared" si="7"/>
        <v>46505</v>
      </c>
      <c r="R180" s="177">
        <f t="shared" si="7"/>
        <v>46506</v>
      </c>
      <c r="S180" s="177">
        <f t="shared" si="7"/>
        <v>46507</v>
      </c>
      <c r="T180" s="177">
        <f t="shared" si="6"/>
        <v>46508</v>
      </c>
      <c r="U180" s="177">
        <f t="shared" si="6"/>
        <v>46509</v>
      </c>
      <c r="V180" s="177">
        <f t="shared" si="6"/>
        <v>46510</v>
      </c>
      <c r="W180" s="177">
        <f t="shared" si="6"/>
        <v>46511</v>
      </c>
      <c r="X180" s="177">
        <f t="shared" si="6"/>
        <v>46512</v>
      </c>
      <c r="Y180" s="177">
        <f t="shared" si="6"/>
        <v>46513</v>
      </c>
      <c r="Z180" s="177">
        <f t="shared" si="2"/>
        <v>46514</v>
      </c>
      <c r="AA180" s="177">
        <f t="shared" si="6"/>
        <v>46515</v>
      </c>
      <c r="AB180" s="177">
        <f t="shared" si="6"/>
        <v>46516</v>
      </c>
      <c r="AC180" s="177">
        <f t="shared" si="6"/>
        <v>46517</v>
      </c>
      <c r="AD180" s="177">
        <f t="shared" si="6"/>
        <v>46518</v>
      </c>
      <c r="AI180" s="179"/>
    </row>
    <row r="181" spans="1:52" s="178" customFormat="1" ht="15" hidden="1" customHeight="1" x14ac:dyDescent="0.45">
      <c r="A181" s="168"/>
      <c r="B181" s="176">
        <v>22</v>
      </c>
      <c r="C181" s="177">
        <f t="shared" si="3"/>
        <v>46519</v>
      </c>
      <c r="D181" s="177">
        <f t="shared" si="7"/>
        <v>46520</v>
      </c>
      <c r="E181" s="177">
        <f t="shared" si="7"/>
        <v>46521</v>
      </c>
      <c r="F181" s="177">
        <f t="shared" si="7"/>
        <v>46522</v>
      </c>
      <c r="G181" s="177">
        <f t="shared" si="7"/>
        <v>46523</v>
      </c>
      <c r="H181" s="177">
        <f t="shared" si="7"/>
        <v>46524</v>
      </c>
      <c r="I181" s="177">
        <f t="shared" si="7"/>
        <v>46525</v>
      </c>
      <c r="J181" s="177">
        <f t="shared" si="7"/>
        <v>46526</v>
      </c>
      <c r="K181" s="177">
        <f t="shared" si="7"/>
        <v>46527</v>
      </c>
      <c r="L181" s="177">
        <f t="shared" si="7"/>
        <v>46528</v>
      </c>
      <c r="M181" s="177">
        <f t="shared" si="7"/>
        <v>46529</v>
      </c>
      <c r="N181" s="177">
        <f t="shared" si="7"/>
        <v>46530</v>
      </c>
      <c r="O181" s="177">
        <f t="shared" si="7"/>
        <v>46531</v>
      </c>
      <c r="P181" s="177">
        <f t="shared" si="7"/>
        <v>46532</v>
      </c>
      <c r="Q181" s="177">
        <f t="shared" si="7"/>
        <v>46533</v>
      </c>
      <c r="R181" s="177">
        <f t="shared" si="7"/>
        <v>46534</v>
      </c>
      <c r="S181" s="177">
        <f t="shared" si="7"/>
        <v>46535</v>
      </c>
      <c r="T181" s="177">
        <f t="shared" si="6"/>
        <v>46536</v>
      </c>
      <c r="U181" s="177">
        <f t="shared" si="6"/>
        <v>46537</v>
      </c>
      <c r="V181" s="177">
        <f t="shared" si="6"/>
        <v>46538</v>
      </c>
      <c r="W181" s="177">
        <f t="shared" si="6"/>
        <v>46539</v>
      </c>
      <c r="X181" s="177">
        <f t="shared" si="6"/>
        <v>46540</v>
      </c>
      <c r="Y181" s="177">
        <f t="shared" si="6"/>
        <v>46541</v>
      </c>
      <c r="Z181" s="177">
        <f t="shared" si="2"/>
        <v>46542</v>
      </c>
      <c r="AA181" s="177">
        <f t="shared" si="6"/>
        <v>46543</v>
      </c>
      <c r="AB181" s="177">
        <f t="shared" si="6"/>
        <v>46544</v>
      </c>
      <c r="AC181" s="177">
        <f t="shared" si="6"/>
        <v>46545</v>
      </c>
      <c r="AD181" s="177">
        <f t="shared" si="6"/>
        <v>46546</v>
      </c>
      <c r="AE181" s="106"/>
      <c r="AF181" s="106"/>
      <c r="AG181" s="106"/>
      <c r="AH181" s="106"/>
      <c r="AI181" s="170"/>
      <c r="AJ181" s="106"/>
      <c r="AM181" s="106"/>
      <c r="AN181" s="106"/>
    </row>
    <row r="182" spans="1:52" s="178" customFormat="1" ht="15" hidden="1" customHeight="1" x14ac:dyDescent="0.45">
      <c r="A182" s="168"/>
      <c r="B182" s="176">
        <v>23</v>
      </c>
      <c r="C182" s="177">
        <f t="shared" si="3"/>
        <v>46547</v>
      </c>
      <c r="D182" s="177">
        <f t="shared" si="7"/>
        <v>46548</v>
      </c>
      <c r="E182" s="177">
        <f t="shared" si="7"/>
        <v>46549</v>
      </c>
      <c r="F182" s="177">
        <f t="shared" si="7"/>
        <v>46550</v>
      </c>
      <c r="G182" s="177">
        <f t="shared" si="7"/>
        <v>46551</v>
      </c>
      <c r="H182" s="177">
        <f t="shared" si="7"/>
        <v>46552</v>
      </c>
      <c r="I182" s="177">
        <f t="shared" si="7"/>
        <v>46553</v>
      </c>
      <c r="J182" s="177">
        <f t="shared" si="7"/>
        <v>46554</v>
      </c>
      <c r="K182" s="177">
        <f t="shared" si="7"/>
        <v>46555</v>
      </c>
      <c r="L182" s="177">
        <f t="shared" si="7"/>
        <v>46556</v>
      </c>
      <c r="M182" s="177">
        <f t="shared" si="7"/>
        <v>46557</v>
      </c>
      <c r="N182" s="177">
        <f t="shared" si="7"/>
        <v>46558</v>
      </c>
      <c r="O182" s="177">
        <f t="shared" si="7"/>
        <v>46559</v>
      </c>
      <c r="P182" s="177">
        <f t="shared" si="6"/>
        <v>46560</v>
      </c>
      <c r="Q182" s="177">
        <f t="shared" si="6"/>
        <v>46561</v>
      </c>
      <c r="R182" s="177">
        <f t="shared" si="6"/>
        <v>46562</v>
      </c>
      <c r="S182" s="177">
        <f t="shared" si="6"/>
        <v>46563</v>
      </c>
      <c r="T182" s="177">
        <f t="shared" si="6"/>
        <v>46564</v>
      </c>
      <c r="U182" s="177">
        <f t="shared" si="6"/>
        <v>46565</v>
      </c>
      <c r="V182" s="177">
        <f t="shared" si="6"/>
        <v>46566</v>
      </c>
      <c r="W182" s="177">
        <f t="shared" si="6"/>
        <v>46567</v>
      </c>
      <c r="X182" s="177">
        <f t="shared" si="6"/>
        <v>46568</v>
      </c>
      <c r="Y182" s="177">
        <f t="shared" si="6"/>
        <v>46569</v>
      </c>
      <c r="Z182" s="177">
        <f t="shared" si="2"/>
        <v>46570</v>
      </c>
      <c r="AA182" s="177">
        <f t="shared" si="6"/>
        <v>46571</v>
      </c>
      <c r="AB182" s="177">
        <f t="shared" si="6"/>
        <v>46572</v>
      </c>
      <c r="AC182" s="177">
        <f t="shared" si="6"/>
        <v>46573</v>
      </c>
      <c r="AD182" s="177">
        <f t="shared" si="6"/>
        <v>46574</v>
      </c>
      <c r="AE182" s="106"/>
      <c r="AF182" s="106"/>
      <c r="AG182" s="106"/>
      <c r="AH182" s="106"/>
      <c r="AI182" s="170"/>
      <c r="AJ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</row>
    <row r="183" spans="1:52" s="178" customFormat="1" hidden="1" x14ac:dyDescent="0.45">
      <c r="A183" s="168"/>
      <c r="B183" s="176">
        <v>24</v>
      </c>
      <c r="C183" s="177">
        <f t="shared" si="3"/>
        <v>46575</v>
      </c>
      <c r="D183" s="177">
        <f t="shared" si="7"/>
        <v>46576</v>
      </c>
      <c r="E183" s="177">
        <f t="shared" si="7"/>
        <v>46577</v>
      </c>
      <c r="F183" s="177">
        <f t="shared" si="7"/>
        <v>46578</v>
      </c>
      <c r="G183" s="177">
        <f t="shared" si="7"/>
        <v>46579</v>
      </c>
      <c r="H183" s="177">
        <f t="shared" si="7"/>
        <v>46580</v>
      </c>
      <c r="I183" s="177">
        <f t="shared" si="7"/>
        <v>46581</v>
      </c>
      <c r="J183" s="177">
        <f t="shared" si="7"/>
        <v>46582</v>
      </c>
      <c r="K183" s="177">
        <f t="shared" si="7"/>
        <v>46583</v>
      </c>
      <c r="L183" s="177">
        <f t="shared" si="7"/>
        <v>46584</v>
      </c>
      <c r="M183" s="177">
        <f t="shared" si="7"/>
        <v>46585</v>
      </c>
      <c r="N183" s="177">
        <f t="shared" si="7"/>
        <v>46586</v>
      </c>
      <c r="O183" s="177">
        <f t="shared" si="7"/>
        <v>46587</v>
      </c>
      <c r="P183" s="177">
        <f t="shared" si="6"/>
        <v>46588</v>
      </c>
      <c r="Q183" s="177">
        <f t="shared" si="6"/>
        <v>46589</v>
      </c>
      <c r="R183" s="177">
        <f t="shared" si="6"/>
        <v>46590</v>
      </c>
      <c r="S183" s="177">
        <f t="shared" si="6"/>
        <v>46591</v>
      </c>
      <c r="T183" s="177">
        <f t="shared" si="6"/>
        <v>46592</v>
      </c>
      <c r="U183" s="177">
        <f t="shared" si="6"/>
        <v>46593</v>
      </c>
      <c r="V183" s="177">
        <f t="shared" si="6"/>
        <v>46594</v>
      </c>
      <c r="W183" s="177">
        <f t="shared" si="6"/>
        <v>46595</v>
      </c>
      <c r="X183" s="177">
        <f t="shared" si="6"/>
        <v>46596</v>
      </c>
      <c r="Y183" s="177">
        <f t="shared" si="6"/>
        <v>46597</v>
      </c>
      <c r="Z183" s="177">
        <f t="shared" si="2"/>
        <v>46598</v>
      </c>
      <c r="AA183" s="177">
        <f t="shared" si="6"/>
        <v>46599</v>
      </c>
      <c r="AB183" s="177">
        <f t="shared" si="6"/>
        <v>46600</v>
      </c>
      <c r="AC183" s="177">
        <f t="shared" si="6"/>
        <v>46601</v>
      </c>
      <c r="AD183" s="177">
        <f t="shared" si="6"/>
        <v>46602</v>
      </c>
      <c r="AE183" s="106"/>
      <c r="AF183" s="106"/>
      <c r="AG183" s="106"/>
      <c r="AH183" s="106"/>
      <c r="AI183" s="170"/>
      <c r="AJ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</row>
    <row r="184" spans="1:52" hidden="1" x14ac:dyDescent="0.45">
      <c r="A184" s="168"/>
      <c r="B184" s="176">
        <v>25</v>
      </c>
      <c r="C184" s="177">
        <f t="shared" si="3"/>
        <v>46603</v>
      </c>
      <c r="D184" s="177">
        <f t="shared" si="7"/>
        <v>46604</v>
      </c>
      <c r="E184" s="177">
        <f t="shared" si="7"/>
        <v>46605</v>
      </c>
      <c r="F184" s="177">
        <f t="shared" si="7"/>
        <v>46606</v>
      </c>
      <c r="G184" s="177">
        <f t="shared" si="7"/>
        <v>46607</v>
      </c>
      <c r="H184" s="177">
        <f t="shared" si="7"/>
        <v>46608</v>
      </c>
      <c r="I184" s="177">
        <f t="shared" si="7"/>
        <v>46609</v>
      </c>
      <c r="J184" s="177">
        <f t="shared" si="7"/>
        <v>46610</v>
      </c>
      <c r="K184" s="177">
        <f t="shared" si="7"/>
        <v>46611</v>
      </c>
      <c r="L184" s="177">
        <f t="shared" si="7"/>
        <v>46612</v>
      </c>
      <c r="M184" s="177">
        <f t="shared" si="7"/>
        <v>46613</v>
      </c>
      <c r="N184" s="177">
        <f t="shared" si="7"/>
        <v>46614</v>
      </c>
      <c r="O184" s="177">
        <f t="shared" si="7"/>
        <v>46615</v>
      </c>
      <c r="P184" s="177">
        <f t="shared" si="6"/>
        <v>46616</v>
      </c>
      <c r="Q184" s="177">
        <f t="shared" si="6"/>
        <v>46617</v>
      </c>
      <c r="R184" s="177">
        <f t="shared" si="6"/>
        <v>46618</v>
      </c>
      <c r="S184" s="177">
        <f t="shared" si="6"/>
        <v>46619</v>
      </c>
      <c r="T184" s="177">
        <f t="shared" si="6"/>
        <v>46620</v>
      </c>
      <c r="U184" s="177">
        <f t="shared" si="6"/>
        <v>46621</v>
      </c>
      <c r="V184" s="177">
        <f t="shared" si="6"/>
        <v>46622</v>
      </c>
      <c r="W184" s="177">
        <f t="shared" si="6"/>
        <v>46623</v>
      </c>
      <c r="X184" s="177">
        <f t="shared" si="6"/>
        <v>46624</v>
      </c>
      <c r="Y184" s="177">
        <f t="shared" si="6"/>
        <v>46625</v>
      </c>
      <c r="Z184" s="177">
        <f t="shared" si="2"/>
        <v>46626</v>
      </c>
      <c r="AA184" s="177">
        <f t="shared" si="6"/>
        <v>46627</v>
      </c>
      <c r="AB184" s="177">
        <f t="shared" si="6"/>
        <v>46628</v>
      </c>
      <c r="AC184" s="177">
        <f t="shared" si="6"/>
        <v>46629</v>
      </c>
      <c r="AD184" s="177">
        <f t="shared" si="6"/>
        <v>46630</v>
      </c>
      <c r="AI184" s="170"/>
    </row>
    <row r="185" spans="1:52" hidden="1" x14ac:dyDescent="0.45">
      <c r="A185" s="168"/>
      <c r="B185" s="176">
        <v>26</v>
      </c>
      <c r="C185" s="177">
        <f t="shared" si="3"/>
        <v>46631</v>
      </c>
      <c r="D185" s="177">
        <f t="shared" si="7"/>
        <v>46632</v>
      </c>
      <c r="E185" s="177">
        <f t="shared" si="7"/>
        <v>46633</v>
      </c>
      <c r="F185" s="177">
        <f t="shared" si="7"/>
        <v>46634</v>
      </c>
      <c r="G185" s="177">
        <f t="shared" si="7"/>
        <v>46635</v>
      </c>
      <c r="H185" s="177">
        <f t="shared" si="7"/>
        <v>46636</v>
      </c>
      <c r="I185" s="177">
        <f t="shared" si="7"/>
        <v>46637</v>
      </c>
      <c r="J185" s="177">
        <f t="shared" si="7"/>
        <v>46638</v>
      </c>
      <c r="K185" s="177">
        <f t="shared" si="7"/>
        <v>46639</v>
      </c>
      <c r="L185" s="177">
        <f t="shared" si="7"/>
        <v>46640</v>
      </c>
      <c r="M185" s="177">
        <f t="shared" si="7"/>
        <v>46641</v>
      </c>
      <c r="N185" s="177">
        <f t="shared" si="7"/>
        <v>46642</v>
      </c>
      <c r="O185" s="177">
        <f t="shared" si="7"/>
        <v>46643</v>
      </c>
      <c r="P185" s="177">
        <f t="shared" si="6"/>
        <v>46644</v>
      </c>
      <c r="Q185" s="177">
        <f t="shared" si="6"/>
        <v>46645</v>
      </c>
      <c r="R185" s="177">
        <f t="shared" si="6"/>
        <v>46646</v>
      </c>
      <c r="S185" s="177">
        <f t="shared" si="6"/>
        <v>46647</v>
      </c>
      <c r="T185" s="177">
        <f t="shared" si="6"/>
        <v>46648</v>
      </c>
      <c r="U185" s="177">
        <f t="shared" si="6"/>
        <v>46649</v>
      </c>
      <c r="V185" s="177">
        <f t="shared" si="6"/>
        <v>46650</v>
      </c>
      <c r="W185" s="177">
        <f t="shared" si="6"/>
        <v>46651</v>
      </c>
      <c r="X185" s="177">
        <f t="shared" si="6"/>
        <v>46652</v>
      </c>
      <c r="Y185" s="177">
        <f t="shared" si="6"/>
        <v>46653</v>
      </c>
      <c r="Z185" s="177">
        <f t="shared" si="2"/>
        <v>46654</v>
      </c>
      <c r="AA185" s="177">
        <f t="shared" si="6"/>
        <v>46655</v>
      </c>
      <c r="AB185" s="177">
        <f t="shared" si="6"/>
        <v>46656</v>
      </c>
      <c r="AC185" s="177">
        <f t="shared" si="6"/>
        <v>46657</v>
      </c>
      <c r="AD185" s="177">
        <f t="shared" si="6"/>
        <v>46658</v>
      </c>
      <c r="AI185" s="170"/>
    </row>
    <row r="186" spans="1:52" hidden="1" x14ac:dyDescent="0.45">
      <c r="A186" s="168"/>
      <c r="B186" s="176">
        <v>27</v>
      </c>
      <c r="C186" s="177">
        <f t="shared" si="3"/>
        <v>46659</v>
      </c>
      <c r="D186" s="177">
        <f t="shared" si="7"/>
        <v>46660</v>
      </c>
      <c r="E186" s="177">
        <f t="shared" si="7"/>
        <v>46661</v>
      </c>
      <c r="F186" s="177">
        <f t="shared" si="7"/>
        <v>46662</v>
      </c>
      <c r="G186" s="177">
        <f t="shared" si="7"/>
        <v>46663</v>
      </c>
      <c r="H186" s="177">
        <f t="shared" si="7"/>
        <v>46664</v>
      </c>
      <c r="I186" s="177">
        <f t="shared" si="7"/>
        <v>46665</v>
      </c>
      <c r="J186" s="177">
        <f t="shared" si="7"/>
        <v>46666</v>
      </c>
      <c r="K186" s="177">
        <f t="shared" si="7"/>
        <v>46667</v>
      </c>
      <c r="L186" s="177">
        <f t="shared" si="7"/>
        <v>46668</v>
      </c>
      <c r="M186" s="177">
        <f t="shared" si="7"/>
        <v>46669</v>
      </c>
      <c r="N186" s="177">
        <f t="shared" si="7"/>
        <v>46670</v>
      </c>
      <c r="O186" s="177">
        <f t="shared" si="7"/>
        <v>46671</v>
      </c>
      <c r="P186" s="177">
        <f t="shared" si="6"/>
        <v>46672</v>
      </c>
      <c r="Q186" s="177">
        <f t="shared" si="6"/>
        <v>46673</v>
      </c>
      <c r="R186" s="177">
        <f t="shared" si="6"/>
        <v>46674</v>
      </c>
      <c r="S186" s="177">
        <f t="shared" si="6"/>
        <v>46675</v>
      </c>
      <c r="T186" s="177">
        <f t="shared" si="6"/>
        <v>46676</v>
      </c>
      <c r="U186" s="177">
        <f t="shared" si="6"/>
        <v>46677</v>
      </c>
      <c r="V186" s="177">
        <f t="shared" si="6"/>
        <v>46678</v>
      </c>
      <c r="W186" s="177">
        <f t="shared" si="6"/>
        <v>46679</v>
      </c>
      <c r="X186" s="177">
        <f t="shared" si="6"/>
        <v>46680</v>
      </c>
      <c r="Y186" s="177">
        <f t="shared" si="6"/>
        <v>46681</v>
      </c>
      <c r="Z186" s="177">
        <f t="shared" si="2"/>
        <v>46682</v>
      </c>
      <c r="AA186" s="177">
        <f t="shared" si="6"/>
        <v>46683</v>
      </c>
      <c r="AB186" s="177">
        <f t="shared" si="6"/>
        <v>46684</v>
      </c>
      <c r="AC186" s="177">
        <f t="shared" si="6"/>
        <v>46685</v>
      </c>
      <c r="AD186" s="177">
        <f t="shared" si="6"/>
        <v>46686</v>
      </c>
      <c r="AI186" s="170"/>
    </row>
    <row r="187" spans="1:52" hidden="1" x14ac:dyDescent="0.45">
      <c r="A187" s="168"/>
      <c r="B187" s="176">
        <v>28</v>
      </c>
      <c r="C187" s="177">
        <f t="shared" si="3"/>
        <v>46687</v>
      </c>
      <c r="D187" s="177">
        <f t="shared" si="7"/>
        <v>46688</v>
      </c>
      <c r="E187" s="177">
        <f t="shared" si="7"/>
        <v>46689</v>
      </c>
      <c r="F187" s="177">
        <f t="shared" si="7"/>
        <v>46690</v>
      </c>
      <c r="G187" s="177">
        <f t="shared" si="7"/>
        <v>46691</v>
      </c>
      <c r="H187" s="177">
        <f t="shared" si="7"/>
        <v>46692</v>
      </c>
      <c r="I187" s="177">
        <f t="shared" si="7"/>
        <v>46693</v>
      </c>
      <c r="J187" s="177">
        <f t="shared" si="7"/>
        <v>46694</v>
      </c>
      <c r="K187" s="177">
        <f t="shared" si="7"/>
        <v>46695</v>
      </c>
      <c r="L187" s="177">
        <f t="shared" si="7"/>
        <v>46696</v>
      </c>
      <c r="M187" s="177">
        <f t="shared" si="7"/>
        <v>46697</v>
      </c>
      <c r="N187" s="177">
        <f t="shared" si="7"/>
        <v>46698</v>
      </c>
      <c r="O187" s="177">
        <f t="shared" si="7"/>
        <v>46699</v>
      </c>
      <c r="P187" s="177">
        <f t="shared" si="6"/>
        <v>46700</v>
      </c>
      <c r="Q187" s="177">
        <f t="shared" si="6"/>
        <v>46701</v>
      </c>
      <c r="R187" s="177">
        <f t="shared" si="6"/>
        <v>46702</v>
      </c>
      <c r="S187" s="177">
        <f t="shared" si="6"/>
        <v>46703</v>
      </c>
      <c r="T187" s="177">
        <f t="shared" si="6"/>
        <v>46704</v>
      </c>
      <c r="U187" s="177">
        <f t="shared" si="6"/>
        <v>46705</v>
      </c>
      <c r="V187" s="177">
        <f t="shared" si="6"/>
        <v>46706</v>
      </c>
      <c r="W187" s="177">
        <f t="shared" si="6"/>
        <v>46707</v>
      </c>
      <c r="X187" s="177">
        <f t="shared" si="6"/>
        <v>46708</v>
      </c>
      <c r="Y187" s="177">
        <f t="shared" si="6"/>
        <v>46709</v>
      </c>
      <c r="Z187" s="177">
        <f t="shared" si="2"/>
        <v>46710</v>
      </c>
      <c r="AA187" s="177">
        <f t="shared" si="6"/>
        <v>46711</v>
      </c>
      <c r="AB187" s="177">
        <f t="shared" si="6"/>
        <v>46712</v>
      </c>
      <c r="AC187" s="177">
        <f t="shared" si="6"/>
        <v>46713</v>
      </c>
      <c r="AD187" s="177">
        <f t="shared" si="6"/>
        <v>46714</v>
      </c>
      <c r="AI187" s="170"/>
    </row>
    <row r="188" spans="1:52" hidden="1" x14ac:dyDescent="0.45">
      <c r="A188" s="168"/>
      <c r="B188" s="176">
        <v>29</v>
      </c>
      <c r="C188" s="177">
        <f t="shared" si="3"/>
        <v>46715</v>
      </c>
      <c r="D188" s="177">
        <f t="shared" si="7"/>
        <v>46716</v>
      </c>
      <c r="E188" s="177">
        <f t="shared" si="7"/>
        <v>46717</v>
      </c>
      <c r="F188" s="177">
        <f t="shared" si="7"/>
        <v>46718</v>
      </c>
      <c r="G188" s="177">
        <f t="shared" si="7"/>
        <v>46719</v>
      </c>
      <c r="H188" s="177">
        <f t="shared" si="7"/>
        <v>46720</v>
      </c>
      <c r="I188" s="177">
        <f t="shared" si="7"/>
        <v>46721</v>
      </c>
      <c r="J188" s="177">
        <f t="shared" si="7"/>
        <v>46722</v>
      </c>
      <c r="K188" s="177">
        <f t="shared" si="7"/>
        <v>46723</v>
      </c>
      <c r="L188" s="177">
        <f t="shared" si="7"/>
        <v>46724</v>
      </c>
      <c r="M188" s="177">
        <f t="shared" si="7"/>
        <v>46725</v>
      </c>
      <c r="N188" s="177">
        <f t="shared" si="7"/>
        <v>46726</v>
      </c>
      <c r="O188" s="177">
        <f t="shared" si="7"/>
        <v>46727</v>
      </c>
      <c r="P188" s="177">
        <f t="shared" si="6"/>
        <v>46728</v>
      </c>
      <c r="Q188" s="177">
        <f t="shared" si="6"/>
        <v>46729</v>
      </c>
      <c r="R188" s="177">
        <f t="shared" si="6"/>
        <v>46730</v>
      </c>
      <c r="S188" s="177">
        <f t="shared" si="6"/>
        <v>46731</v>
      </c>
      <c r="T188" s="177">
        <f t="shared" si="6"/>
        <v>46732</v>
      </c>
      <c r="U188" s="177">
        <f t="shared" si="6"/>
        <v>46733</v>
      </c>
      <c r="V188" s="177">
        <f t="shared" si="6"/>
        <v>46734</v>
      </c>
      <c r="W188" s="177">
        <f t="shared" si="6"/>
        <v>46735</v>
      </c>
      <c r="X188" s="177">
        <f t="shared" si="6"/>
        <v>46736</v>
      </c>
      <c r="Y188" s="177">
        <f t="shared" si="6"/>
        <v>46737</v>
      </c>
      <c r="Z188" s="177">
        <f t="shared" si="2"/>
        <v>46738</v>
      </c>
      <c r="AA188" s="177">
        <f t="shared" si="6"/>
        <v>46739</v>
      </c>
      <c r="AB188" s="177">
        <f t="shared" si="6"/>
        <v>46740</v>
      </c>
      <c r="AC188" s="177">
        <f t="shared" si="6"/>
        <v>46741</v>
      </c>
      <c r="AD188" s="177">
        <f t="shared" si="6"/>
        <v>46742</v>
      </c>
      <c r="AI188" s="170"/>
    </row>
    <row r="189" spans="1:52" hidden="1" x14ac:dyDescent="0.45">
      <c r="A189" s="168"/>
      <c r="B189" s="176">
        <v>30</v>
      </c>
      <c r="C189" s="177">
        <f t="shared" si="3"/>
        <v>46743</v>
      </c>
      <c r="D189" s="177">
        <f t="shared" si="7"/>
        <v>46744</v>
      </c>
      <c r="E189" s="177">
        <f t="shared" si="7"/>
        <v>46745</v>
      </c>
      <c r="F189" s="177">
        <f t="shared" si="7"/>
        <v>46746</v>
      </c>
      <c r="G189" s="177">
        <f t="shared" si="7"/>
        <v>46747</v>
      </c>
      <c r="H189" s="177">
        <f t="shared" si="7"/>
        <v>46748</v>
      </c>
      <c r="I189" s="177">
        <f t="shared" si="7"/>
        <v>46749</v>
      </c>
      <c r="J189" s="177">
        <f t="shared" si="7"/>
        <v>46750</v>
      </c>
      <c r="K189" s="177">
        <f t="shared" si="7"/>
        <v>46751</v>
      </c>
      <c r="L189" s="177">
        <f t="shared" si="7"/>
        <v>46752</v>
      </c>
      <c r="M189" s="177">
        <f t="shared" si="7"/>
        <v>46753</v>
      </c>
      <c r="N189" s="177">
        <f t="shared" si="7"/>
        <v>46754</v>
      </c>
      <c r="O189" s="177">
        <f t="shared" si="7"/>
        <v>46755</v>
      </c>
      <c r="P189" s="177">
        <f t="shared" si="6"/>
        <v>46756</v>
      </c>
      <c r="Q189" s="177">
        <f t="shared" si="6"/>
        <v>46757</v>
      </c>
      <c r="R189" s="177">
        <f t="shared" si="6"/>
        <v>46758</v>
      </c>
      <c r="S189" s="177">
        <f t="shared" si="6"/>
        <v>46759</v>
      </c>
      <c r="T189" s="177">
        <f t="shared" si="6"/>
        <v>46760</v>
      </c>
      <c r="U189" s="177">
        <f t="shared" si="6"/>
        <v>46761</v>
      </c>
      <c r="V189" s="177">
        <f t="shared" si="6"/>
        <v>46762</v>
      </c>
      <c r="W189" s="177">
        <f t="shared" si="6"/>
        <v>46763</v>
      </c>
      <c r="X189" s="177">
        <f t="shared" si="6"/>
        <v>46764</v>
      </c>
      <c r="Y189" s="177">
        <f t="shared" si="6"/>
        <v>46765</v>
      </c>
      <c r="Z189" s="177">
        <f t="shared" si="2"/>
        <v>46766</v>
      </c>
      <c r="AA189" s="177">
        <f t="shared" si="6"/>
        <v>46767</v>
      </c>
      <c r="AB189" s="177">
        <f t="shared" si="6"/>
        <v>46768</v>
      </c>
      <c r="AC189" s="177">
        <f t="shared" si="6"/>
        <v>46769</v>
      </c>
      <c r="AD189" s="177">
        <f t="shared" si="6"/>
        <v>46770</v>
      </c>
      <c r="AI189" s="170"/>
    </row>
    <row r="190" spans="1:52" hidden="1" x14ac:dyDescent="0.45">
      <c r="A190" s="168"/>
      <c r="B190" s="176">
        <v>31</v>
      </c>
      <c r="C190" s="177">
        <f t="shared" si="3"/>
        <v>46771</v>
      </c>
      <c r="D190" s="177">
        <f t="shared" si="7"/>
        <v>46772</v>
      </c>
      <c r="E190" s="177">
        <f t="shared" si="7"/>
        <v>46773</v>
      </c>
      <c r="F190" s="177">
        <f t="shared" si="7"/>
        <v>46774</v>
      </c>
      <c r="G190" s="177">
        <f t="shared" si="7"/>
        <v>46775</v>
      </c>
      <c r="H190" s="177">
        <f t="shared" si="7"/>
        <v>46776</v>
      </c>
      <c r="I190" s="177">
        <f t="shared" si="7"/>
        <v>46777</v>
      </c>
      <c r="J190" s="177">
        <f t="shared" si="7"/>
        <v>46778</v>
      </c>
      <c r="K190" s="177">
        <f t="shared" si="7"/>
        <v>46779</v>
      </c>
      <c r="L190" s="177">
        <f t="shared" si="7"/>
        <v>46780</v>
      </c>
      <c r="M190" s="177">
        <f t="shared" si="7"/>
        <v>46781</v>
      </c>
      <c r="N190" s="177">
        <f t="shared" si="7"/>
        <v>46782</v>
      </c>
      <c r="O190" s="177">
        <f t="shared" si="7"/>
        <v>46783</v>
      </c>
      <c r="P190" s="177">
        <f t="shared" si="6"/>
        <v>46784</v>
      </c>
      <c r="Q190" s="177">
        <f t="shared" si="6"/>
        <v>46785</v>
      </c>
      <c r="R190" s="177">
        <f t="shared" si="6"/>
        <v>46786</v>
      </c>
      <c r="S190" s="177">
        <f t="shared" si="6"/>
        <v>46787</v>
      </c>
      <c r="T190" s="177">
        <f t="shared" si="6"/>
        <v>46788</v>
      </c>
      <c r="U190" s="177">
        <f t="shared" si="6"/>
        <v>46789</v>
      </c>
      <c r="V190" s="177">
        <f t="shared" si="6"/>
        <v>46790</v>
      </c>
      <c r="W190" s="177">
        <f t="shared" si="6"/>
        <v>46791</v>
      </c>
      <c r="X190" s="177">
        <f t="shared" si="6"/>
        <v>46792</v>
      </c>
      <c r="Y190" s="177">
        <f t="shared" si="6"/>
        <v>46793</v>
      </c>
      <c r="Z190" s="177">
        <f t="shared" si="2"/>
        <v>46794</v>
      </c>
      <c r="AA190" s="177">
        <f t="shared" si="6"/>
        <v>46795</v>
      </c>
      <c r="AB190" s="177">
        <f t="shared" si="6"/>
        <v>46796</v>
      </c>
      <c r="AC190" s="177">
        <f t="shared" si="6"/>
        <v>46797</v>
      </c>
      <c r="AD190" s="177">
        <f t="shared" si="6"/>
        <v>46798</v>
      </c>
      <c r="AI190" s="170"/>
    </row>
    <row r="191" spans="1:52" hidden="1" x14ac:dyDescent="0.45">
      <c r="A191" s="168"/>
      <c r="B191" s="176">
        <v>32</v>
      </c>
      <c r="C191" s="177">
        <f t="shared" si="3"/>
        <v>46799</v>
      </c>
      <c r="D191" s="177">
        <f t="shared" si="7"/>
        <v>46800</v>
      </c>
      <c r="E191" s="177">
        <f t="shared" si="7"/>
        <v>46801</v>
      </c>
      <c r="F191" s="177">
        <f t="shared" si="7"/>
        <v>46802</v>
      </c>
      <c r="G191" s="177">
        <f t="shared" si="7"/>
        <v>46803</v>
      </c>
      <c r="H191" s="177">
        <f t="shared" si="7"/>
        <v>46804</v>
      </c>
      <c r="I191" s="177">
        <f t="shared" si="7"/>
        <v>46805</v>
      </c>
      <c r="J191" s="177">
        <f t="shared" si="7"/>
        <v>46806</v>
      </c>
      <c r="K191" s="177">
        <f t="shared" si="7"/>
        <v>46807</v>
      </c>
      <c r="L191" s="177">
        <f t="shared" si="7"/>
        <v>46808</v>
      </c>
      <c r="M191" s="177">
        <f t="shared" si="7"/>
        <v>46809</v>
      </c>
      <c r="N191" s="177">
        <f t="shared" si="7"/>
        <v>46810</v>
      </c>
      <c r="O191" s="177">
        <f t="shared" si="7"/>
        <v>46811</v>
      </c>
      <c r="P191" s="177">
        <f t="shared" si="6"/>
        <v>46812</v>
      </c>
      <c r="Q191" s="177">
        <f t="shared" si="6"/>
        <v>46813</v>
      </c>
      <c r="R191" s="177">
        <f t="shared" si="6"/>
        <v>46814</v>
      </c>
      <c r="S191" s="177">
        <f t="shared" si="6"/>
        <v>46815</v>
      </c>
      <c r="T191" s="177">
        <f t="shared" si="6"/>
        <v>46816</v>
      </c>
      <c r="U191" s="177">
        <f t="shared" si="6"/>
        <v>46817</v>
      </c>
      <c r="V191" s="177">
        <f t="shared" si="6"/>
        <v>46818</v>
      </c>
      <c r="W191" s="177">
        <f t="shared" si="6"/>
        <v>46819</v>
      </c>
      <c r="X191" s="177">
        <f t="shared" si="6"/>
        <v>46820</v>
      </c>
      <c r="Y191" s="177">
        <f t="shared" si="6"/>
        <v>46821</v>
      </c>
      <c r="Z191" s="177">
        <f t="shared" si="2"/>
        <v>46822</v>
      </c>
      <c r="AA191" s="177">
        <f t="shared" si="6"/>
        <v>46823</v>
      </c>
      <c r="AB191" s="177">
        <f t="shared" si="6"/>
        <v>46824</v>
      </c>
      <c r="AC191" s="177">
        <f t="shared" si="6"/>
        <v>46825</v>
      </c>
      <c r="AD191" s="177">
        <f t="shared" si="6"/>
        <v>46826</v>
      </c>
      <c r="AI191" s="170"/>
    </row>
    <row r="192" spans="1:52" hidden="1" x14ac:dyDescent="0.45">
      <c r="A192" s="168"/>
      <c r="B192" s="176">
        <v>33</v>
      </c>
      <c r="C192" s="177">
        <f t="shared" si="3"/>
        <v>46827</v>
      </c>
      <c r="D192" s="177">
        <f t="shared" si="7"/>
        <v>46828</v>
      </c>
      <c r="E192" s="177">
        <f t="shared" si="7"/>
        <v>46829</v>
      </c>
      <c r="F192" s="177">
        <f t="shared" si="7"/>
        <v>46830</v>
      </c>
      <c r="G192" s="177">
        <f t="shared" si="7"/>
        <v>46831</v>
      </c>
      <c r="H192" s="177">
        <f t="shared" si="7"/>
        <v>46832</v>
      </c>
      <c r="I192" s="177">
        <f t="shared" si="7"/>
        <v>46833</v>
      </c>
      <c r="J192" s="177">
        <f t="shared" si="7"/>
        <v>46834</v>
      </c>
      <c r="K192" s="177">
        <f t="shared" si="7"/>
        <v>46835</v>
      </c>
      <c r="L192" s="177">
        <f t="shared" si="7"/>
        <v>46836</v>
      </c>
      <c r="M192" s="177">
        <f t="shared" si="7"/>
        <v>46837</v>
      </c>
      <c r="N192" s="177">
        <f t="shared" si="7"/>
        <v>46838</v>
      </c>
      <c r="O192" s="177">
        <f t="shared" si="7"/>
        <v>46839</v>
      </c>
      <c r="P192" s="177">
        <f t="shared" si="6"/>
        <v>46840</v>
      </c>
      <c r="Q192" s="177">
        <f t="shared" si="6"/>
        <v>46841</v>
      </c>
      <c r="R192" s="177">
        <f t="shared" si="6"/>
        <v>46842</v>
      </c>
      <c r="S192" s="177">
        <f t="shared" si="6"/>
        <v>46843</v>
      </c>
      <c r="T192" s="177">
        <f t="shared" si="6"/>
        <v>46844</v>
      </c>
      <c r="U192" s="177">
        <f t="shared" si="6"/>
        <v>46845</v>
      </c>
      <c r="V192" s="177">
        <f t="shared" si="6"/>
        <v>46846</v>
      </c>
      <c r="W192" s="177">
        <f t="shared" si="6"/>
        <v>46847</v>
      </c>
      <c r="X192" s="177">
        <f t="shared" si="6"/>
        <v>46848</v>
      </c>
      <c r="Y192" s="177">
        <f t="shared" si="6"/>
        <v>46849</v>
      </c>
      <c r="Z192" s="177">
        <f t="shared" si="2"/>
        <v>46850</v>
      </c>
      <c r="AA192" s="177">
        <f t="shared" si="6"/>
        <v>46851</v>
      </c>
      <c r="AB192" s="177">
        <f t="shared" si="6"/>
        <v>46852</v>
      </c>
      <c r="AC192" s="177">
        <f t="shared" si="6"/>
        <v>46853</v>
      </c>
      <c r="AD192" s="177">
        <f t="shared" si="6"/>
        <v>46854</v>
      </c>
      <c r="AI192" s="170"/>
    </row>
    <row r="193" spans="1:35" hidden="1" x14ac:dyDescent="0.45">
      <c r="A193" s="168"/>
      <c r="B193" s="176">
        <v>34</v>
      </c>
      <c r="C193" s="177">
        <f t="shared" si="3"/>
        <v>46855</v>
      </c>
      <c r="D193" s="177">
        <f t="shared" si="7"/>
        <v>46856</v>
      </c>
      <c r="E193" s="177">
        <f t="shared" si="7"/>
        <v>46857</v>
      </c>
      <c r="F193" s="177">
        <f t="shared" si="7"/>
        <v>46858</v>
      </c>
      <c r="G193" s="177">
        <f t="shared" si="7"/>
        <v>46859</v>
      </c>
      <c r="H193" s="177">
        <f t="shared" si="7"/>
        <v>46860</v>
      </c>
      <c r="I193" s="177">
        <f t="shared" si="7"/>
        <v>46861</v>
      </c>
      <c r="J193" s="177">
        <f t="shared" si="7"/>
        <v>46862</v>
      </c>
      <c r="K193" s="177">
        <f t="shared" si="7"/>
        <v>46863</v>
      </c>
      <c r="L193" s="177">
        <f t="shared" si="7"/>
        <v>46864</v>
      </c>
      <c r="M193" s="177">
        <f t="shared" si="7"/>
        <v>46865</v>
      </c>
      <c r="N193" s="177">
        <f t="shared" si="7"/>
        <v>46866</v>
      </c>
      <c r="O193" s="177">
        <f t="shared" si="7"/>
        <v>46867</v>
      </c>
      <c r="P193" s="177">
        <f t="shared" si="7"/>
        <v>46868</v>
      </c>
      <c r="Q193" s="177">
        <f t="shared" si="7"/>
        <v>46869</v>
      </c>
      <c r="R193" s="177">
        <f t="shared" si="7"/>
        <v>46870</v>
      </c>
      <c r="S193" s="177">
        <f t="shared" si="7"/>
        <v>46871</v>
      </c>
      <c r="T193" s="177">
        <f t="shared" ref="P193:AD199" si="8">S193+1</f>
        <v>46872</v>
      </c>
      <c r="U193" s="177">
        <f t="shared" si="8"/>
        <v>46873</v>
      </c>
      <c r="V193" s="177">
        <f t="shared" si="8"/>
        <v>46874</v>
      </c>
      <c r="W193" s="177">
        <f t="shared" si="8"/>
        <v>46875</v>
      </c>
      <c r="X193" s="177">
        <f t="shared" si="8"/>
        <v>46876</v>
      </c>
      <c r="Y193" s="177">
        <f t="shared" si="8"/>
        <v>46877</v>
      </c>
      <c r="Z193" s="177">
        <f t="shared" si="2"/>
        <v>46878</v>
      </c>
      <c r="AA193" s="177">
        <f t="shared" si="8"/>
        <v>46879</v>
      </c>
      <c r="AB193" s="177">
        <f t="shared" si="8"/>
        <v>46880</v>
      </c>
      <c r="AC193" s="177">
        <f t="shared" si="8"/>
        <v>46881</v>
      </c>
      <c r="AD193" s="177">
        <f t="shared" si="8"/>
        <v>46882</v>
      </c>
      <c r="AI193" s="170"/>
    </row>
    <row r="194" spans="1:35" hidden="1" x14ac:dyDescent="0.45">
      <c r="A194" s="168"/>
      <c r="B194" s="176">
        <v>35</v>
      </c>
      <c r="C194" s="177">
        <f t="shared" si="3"/>
        <v>46883</v>
      </c>
      <c r="D194" s="177">
        <f t="shared" ref="D194:S199" si="9">C194+1</f>
        <v>46884</v>
      </c>
      <c r="E194" s="177">
        <f t="shared" si="9"/>
        <v>46885</v>
      </c>
      <c r="F194" s="177">
        <f t="shared" si="9"/>
        <v>46886</v>
      </c>
      <c r="G194" s="177">
        <f t="shared" si="9"/>
        <v>46887</v>
      </c>
      <c r="H194" s="177">
        <f t="shared" si="9"/>
        <v>46888</v>
      </c>
      <c r="I194" s="177">
        <f t="shared" si="9"/>
        <v>46889</v>
      </c>
      <c r="J194" s="177">
        <f t="shared" si="9"/>
        <v>46890</v>
      </c>
      <c r="K194" s="177">
        <f t="shared" si="9"/>
        <v>46891</v>
      </c>
      <c r="L194" s="177">
        <f t="shared" si="9"/>
        <v>46892</v>
      </c>
      <c r="M194" s="177">
        <f t="shared" si="9"/>
        <v>46893</v>
      </c>
      <c r="N194" s="177">
        <f t="shared" si="9"/>
        <v>46894</v>
      </c>
      <c r="O194" s="177">
        <f t="shared" si="9"/>
        <v>46895</v>
      </c>
      <c r="P194" s="177">
        <f t="shared" si="8"/>
        <v>46896</v>
      </c>
      <c r="Q194" s="177">
        <f t="shared" si="8"/>
        <v>46897</v>
      </c>
      <c r="R194" s="177">
        <f t="shared" si="8"/>
        <v>46898</v>
      </c>
      <c r="S194" s="177">
        <f t="shared" si="8"/>
        <v>46899</v>
      </c>
      <c r="T194" s="177">
        <f t="shared" si="8"/>
        <v>46900</v>
      </c>
      <c r="U194" s="177">
        <f t="shared" si="8"/>
        <v>46901</v>
      </c>
      <c r="V194" s="177">
        <f t="shared" si="8"/>
        <v>46902</v>
      </c>
      <c r="W194" s="177">
        <f t="shared" si="8"/>
        <v>46903</v>
      </c>
      <c r="X194" s="177">
        <f t="shared" si="8"/>
        <v>46904</v>
      </c>
      <c r="Y194" s="177">
        <f t="shared" si="8"/>
        <v>46905</v>
      </c>
      <c r="Z194" s="177">
        <f t="shared" si="2"/>
        <v>46906</v>
      </c>
      <c r="AA194" s="177">
        <f t="shared" si="8"/>
        <v>46907</v>
      </c>
      <c r="AB194" s="177">
        <f t="shared" si="8"/>
        <v>46908</v>
      </c>
      <c r="AC194" s="177">
        <f t="shared" si="8"/>
        <v>46909</v>
      </c>
      <c r="AD194" s="177">
        <f t="shared" si="8"/>
        <v>46910</v>
      </c>
      <c r="AI194" s="170"/>
    </row>
    <row r="195" spans="1:35" hidden="1" x14ac:dyDescent="0.45">
      <c r="A195" s="168"/>
      <c r="B195" s="176">
        <v>36</v>
      </c>
      <c r="C195" s="177">
        <f t="shared" si="3"/>
        <v>46911</v>
      </c>
      <c r="D195" s="177">
        <f t="shared" si="9"/>
        <v>46912</v>
      </c>
      <c r="E195" s="177">
        <f t="shared" si="9"/>
        <v>46913</v>
      </c>
      <c r="F195" s="177">
        <f t="shared" si="9"/>
        <v>46914</v>
      </c>
      <c r="G195" s="177">
        <f t="shared" si="9"/>
        <v>46915</v>
      </c>
      <c r="H195" s="177">
        <f t="shared" si="9"/>
        <v>46916</v>
      </c>
      <c r="I195" s="177">
        <f t="shared" si="9"/>
        <v>46917</v>
      </c>
      <c r="J195" s="177">
        <f t="shared" si="9"/>
        <v>46918</v>
      </c>
      <c r="K195" s="177">
        <f t="shared" si="9"/>
        <v>46919</v>
      </c>
      <c r="L195" s="177">
        <f t="shared" si="9"/>
        <v>46920</v>
      </c>
      <c r="M195" s="177">
        <f t="shared" si="9"/>
        <v>46921</v>
      </c>
      <c r="N195" s="177">
        <f t="shared" si="9"/>
        <v>46922</v>
      </c>
      <c r="O195" s="177">
        <f t="shared" si="9"/>
        <v>46923</v>
      </c>
      <c r="P195" s="177">
        <f t="shared" si="8"/>
        <v>46924</v>
      </c>
      <c r="Q195" s="177">
        <f t="shared" si="8"/>
        <v>46925</v>
      </c>
      <c r="R195" s="177">
        <f t="shared" si="8"/>
        <v>46926</v>
      </c>
      <c r="S195" s="177">
        <f t="shared" si="8"/>
        <v>46927</v>
      </c>
      <c r="T195" s="177">
        <f t="shared" si="8"/>
        <v>46928</v>
      </c>
      <c r="U195" s="177">
        <f t="shared" si="8"/>
        <v>46929</v>
      </c>
      <c r="V195" s="177">
        <f t="shared" si="8"/>
        <v>46930</v>
      </c>
      <c r="W195" s="177">
        <f t="shared" si="8"/>
        <v>46931</v>
      </c>
      <c r="X195" s="177">
        <f t="shared" si="8"/>
        <v>46932</v>
      </c>
      <c r="Y195" s="177">
        <f t="shared" si="8"/>
        <v>46933</v>
      </c>
      <c r="Z195" s="177">
        <f t="shared" si="2"/>
        <v>46934</v>
      </c>
      <c r="AA195" s="177">
        <f t="shared" si="8"/>
        <v>46935</v>
      </c>
      <c r="AB195" s="177">
        <f t="shared" si="8"/>
        <v>46936</v>
      </c>
      <c r="AC195" s="177">
        <f t="shared" si="8"/>
        <v>46937</v>
      </c>
      <c r="AD195" s="177">
        <f t="shared" si="8"/>
        <v>46938</v>
      </c>
      <c r="AI195" s="170"/>
    </row>
    <row r="196" spans="1:35" hidden="1" x14ac:dyDescent="0.45">
      <c r="A196" s="168"/>
      <c r="B196" s="176">
        <v>37</v>
      </c>
      <c r="C196" s="177">
        <f t="shared" si="3"/>
        <v>46939</v>
      </c>
      <c r="D196" s="177">
        <f t="shared" si="9"/>
        <v>46940</v>
      </c>
      <c r="E196" s="177">
        <f t="shared" si="9"/>
        <v>46941</v>
      </c>
      <c r="F196" s="177">
        <f t="shared" si="9"/>
        <v>46942</v>
      </c>
      <c r="G196" s="177">
        <f t="shared" si="9"/>
        <v>46943</v>
      </c>
      <c r="H196" s="177">
        <f t="shared" si="9"/>
        <v>46944</v>
      </c>
      <c r="I196" s="177">
        <f t="shared" si="9"/>
        <v>46945</v>
      </c>
      <c r="J196" s="177">
        <f t="shared" si="9"/>
        <v>46946</v>
      </c>
      <c r="K196" s="177">
        <f t="shared" si="9"/>
        <v>46947</v>
      </c>
      <c r="L196" s="177">
        <f t="shared" si="9"/>
        <v>46948</v>
      </c>
      <c r="M196" s="177">
        <f t="shared" si="9"/>
        <v>46949</v>
      </c>
      <c r="N196" s="177">
        <f t="shared" si="9"/>
        <v>46950</v>
      </c>
      <c r="O196" s="177">
        <f t="shared" si="9"/>
        <v>46951</v>
      </c>
      <c r="P196" s="177">
        <f t="shared" si="8"/>
        <v>46952</v>
      </c>
      <c r="Q196" s="177">
        <f t="shared" si="8"/>
        <v>46953</v>
      </c>
      <c r="R196" s="177">
        <f t="shared" si="8"/>
        <v>46954</v>
      </c>
      <c r="S196" s="177">
        <f t="shared" si="8"/>
        <v>46955</v>
      </c>
      <c r="T196" s="177">
        <f t="shared" si="8"/>
        <v>46956</v>
      </c>
      <c r="U196" s="177">
        <f t="shared" si="8"/>
        <v>46957</v>
      </c>
      <c r="V196" s="177">
        <f t="shared" si="8"/>
        <v>46958</v>
      </c>
      <c r="W196" s="177">
        <f t="shared" si="8"/>
        <v>46959</v>
      </c>
      <c r="X196" s="177">
        <f t="shared" si="8"/>
        <v>46960</v>
      </c>
      <c r="Y196" s="177">
        <f t="shared" si="8"/>
        <v>46961</v>
      </c>
      <c r="Z196" s="177">
        <f t="shared" si="2"/>
        <v>46962</v>
      </c>
      <c r="AA196" s="177">
        <f t="shared" si="8"/>
        <v>46963</v>
      </c>
      <c r="AB196" s="177">
        <f t="shared" si="8"/>
        <v>46964</v>
      </c>
      <c r="AC196" s="177">
        <f t="shared" si="8"/>
        <v>46965</v>
      </c>
      <c r="AD196" s="177">
        <f t="shared" si="8"/>
        <v>46966</v>
      </c>
      <c r="AI196" s="170"/>
    </row>
    <row r="197" spans="1:35" hidden="1" x14ac:dyDescent="0.45">
      <c r="A197" s="168"/>
      <c r="B197" s="176">
        <v>38</v>
      </c>
      <c r="C197" s="177">
        <f t="shared" si="3"/>
        <v>46967</v>
      </c>
      <c r="D197" s="177">
        <f t="shared" si="9"/>
        <v>46968</v>
      </c>
      <c r="E197" s="177">
        <f t="shared" si="9"/>
        <v>46969</v>
      </c>
      <c r="F197" s="177">
        <f t="shared" si="9"/>
        <v>46970</v>
      </c>
      <c r="G197" s="177">
        <f t="shared" si="9"/>
        <v>46971</v>
      </c>
      <c r="H197" s="177">
        <f t="shared" si="9"/>
        <v>46972</v>
      </c>
      <c r="I197" s="177">
        <f t="shared" si="9"/>
        <v>46973</v>
      </c>
      <c r="J197" s="177">
        <f t="shared" si="9"/>
        <v>46974</v>
      </c>
      <c r="K197" s="177">
        <f t="shared" si="9"/>
        <v>46975</v>
      </c>
      <c r="L197" s="177">
        <f t="shared" si="9"/>
        <v>46976</v>
      </c>
      <c r="M197" s="177">
        <f t="shared" si="9"/>
        <v>46977</v>
      </c>
      <c r="N197" s="177">
        <f t="shared" si="9"/>
        <v>46978</v>
      </c>
      <c r="O197" s="177">
        <f t="shared" si="9"/>
        <v>46979</v>
      </c>
      <c r="P197" s="177">
        <f t="shared" si="8"/>
        <v>46980</v>
      </c>
      <c r="Q197" s="177">
        <f t="shared" si="8"/>
        <v>46981</v>
      </c>
      <c r="R197" s="177">
        <f t="shared" si="8"/>
        <v>46982</v>
      </c>
      <c r="S197" s="177">
        <f t="shared" si="8"/>
        <v>46983</v>
      </c>
      <c r="T197" s="177">
        <f t="shared" si="8"/>
        <v>46984</v>
      </c>
      <c r="U197" s="177">
        <f t="shared" si="8"/>
        <v>46985</v>
      </c>
      <c r="V197" s="177">
        <f t="shared" si="8"/>
        <v>46986</v>
      </c>
      <c r="W197" s="177">
        <f t="shared" si="8"/>
        <v>46987</v>
      </c>
      <c r="X197" s="177">
        <f t="shared" si="8"/>
        <v>46988</v>
      </c>
      <c r="Y197" s="177">
        <f t="shared" si="8"/>
        <v>46989</v>
      </c>
      <c r="Z197" s="177">
        <f t="shared" si="2"/>
        <v>46990</v>
      </c>
      <c r="AA197" s="177">
        <f t="shared" si="8"/>
        <v>46991</v>
      </c>
      <c r="AB197" s="177">
        <f t="shared" si="8"/>
        <v>46992</v>
      </c>
      <c r="AC197" s="177">
        <f t="shared" si="8"/>
        <v>46993</v>
      </c>
      <c r="AD197" s="177">
        <f t="shared" si="8"/>
        <v>46994</v>
      </c>
      <c r="AI197" s="170"/>
    </row>
    <row r="198" spans="1:35" hidden="1" x14ac:dyDescent="0.45">
      <c r="A198" s="168"/>
      <c r="B198" s="176">
        <v>39</v>
      </c>
      <c r="C198" s="177">
        <f t="shared" si="3"/>
        <v>46995</v>
      </c>
      <c r="D198" s="177">
        <f t="shared" si="9"/>
        <v>46996</v>
      </c>
      <c r="E198" s="177">
        <f t="shared" si="9"/>
        <v>46997</v>
      </c>
      <c r="F198" s="177">
        <f t="shared" si="9"/>
        <v>46998</v>
      </c>
      <c r="G198" s="177">
        <f t="shared" si="9"/>
        <v>46999</v>
      </c>
      <c r="H198" s="177">
        <f t="shared" si="9"/>
        <v>47000</v>
      </c>
      <c r="I198" s="177">
        <f t="shared" si="9"/>
        <v>47001</v>
      </c>
      <c r="J198" s="177">
        <f t="shared" si="9"/>
        <v>47002</v>
      </c>
      <c r="K198" s="177">
        <f t="shared" si="9"/>
        <v>47003</v>
      </c>
      <c r="L198" s="177">
        <f t="shared" si="9"/>
        <v>47004</v>
      </c>
      <c r="M198" s="177">
        <f t="shared" si="9"/>
        <v>47005</v>
      </c>
      <c r="N198" s="177">
        <f t="shared" si="9"/>
        <v>47006</v>
      </c>
      <c r="O198" s="177">
        <f t="shared" si="9"/>
        <v>47007</v>
      </c>
      <c r="P198" s="177">
        <f t="shared" si="9"/>
        <v>47008</v>
      </c>
      <c r="Q198" s="177">
        <f t="shared" si="9"/>
        <v>47009</v>
      </c>
      <c r="R198" s="177">
        <f t="shared" si="9"/>
        <v>47010</v>
      </c>
      <c r="S198" s="177">
        <f t="shared" si="9"/>
        <v>47011</v>
      </c>
      <c r="T198" s="177">
        <f t="shared" si="8"/>
        <v>47012</v>
      </c>
      <c r="U198" s="177">
        <f t="shared" si="8"/>
        <v>47013</v>
      </c>
      <c r="V198" s="177">
        <f t="shared" si="8"/>
        <v>47014</v>
      </c>
      <c r="W198" s="177">
        <f t="shared" si="8"/>
        <v>47015</v>
      </c>
      <c r="X198" s="177">
        <f t="shared" si="8"/>
        <v>47016</v>
      </c>
      <c r="Y198" s="177">
        <f t="shared" si="8"/>
        <v>47017</v>
      </c>
      <c r="Z198" s="177">
        <f t="shared" si="2"/>
        <v>47018</v>
      </c>
      <c r="AA198" s="177">
        <f t="shared" si="8"/>
        <v>47019</v>
      </c>
      <c r="AB198" s="177">
        <f t="shared" si="8"/>
        <v>47020</v>
      </c>
      <c r="AC198" s="177">
        <f t="shared" si="8"/>
        <v>47021</v>
      </c>
      <c r="AD198" s="177">
        <f t="shared" si="8"/>
        <v>47022</v>
      </c>
      <c r="AI198" s="170"/>
    </row>
    <row r="199" spans="1:35" hidden="1" x14ac:dyDescent="0.45">
      <c r="A199" s="180"/>
      <c r="B199" s="181">
        <v>40</v>
      </c>
      <c r="C199" s="182">
        <f t="shared" si="3"/>
        <v>47023</v>
      </c>
      <c r="D199" s="182">
        <f t="shared" si="9"/>
        <v>47024</v>
      </c>
      <c r="E199" s="182">
        <f t="shared" si="9"/>
        <v>47025</v>
      </c>
      <c r="F199" s="182">
        <f t="shared" si="9"/>
        <v>47026</v>
      </c>
      <c r="G199" s="182">
        <f t="shared" si="9"/>
        <v>47027</v>
      </c>
      <c r="H199" s="182">
        <f t="shared" si="9"/>
        <v>47028</v>
      </c>
      <c r="I199" s="182">
        <f t="shared" si="9"/>
        <v>47029</v>
      </c>
      <c r="J199" s="182">
        <f t="shared" si="9"/>
        <v>47030</v>
      </c>
      <c r="K199" s="182">
        <f t="shared" si="9"/>
        <v>47031</v>
      </c>
      <c r="L199" s="182">
        <f t="shared" si="9"/>
        <v>47032</v>
      </c>
      <c r="M199" s="182">
        <f t="shared" si="9"/>
        <v>47033</v>
      </c>
      <c r="N199" s="182">
        <f t="shared" si="9"/>
        <v>47034</v>
      </c>
      <c r="O199" s="182">
        <f t="shared" si="9"/>
        <v>47035</v>
      </c>
      <c r="P199" s="182">
        <f t="shared" si="9"/>
        <v>47036</v>
      </c>
      <c r="Q199" s="182">
        <f t="shared" si="9"/>
        <v>47037</v>
      </c>
      <c r="R199" s="182">
        <f t="shared" si="9"/>
        <v>47038</v>
      </c>
      <c r="S199" s="182">
        <f t="shared" si="9"/>
        <v>47039</v>
      </c>
      <c r="T199" s="182">
        <f t="shared" si="8"/>
        <v>47040</v>
      </c>
      <c r="U199" s="182">
        <f t="shared" si="8"/>
        <v>47041</v>
      </c>
      <c r="V199" s="182">
        <f t="shared" si="8"/>
        <v>47042</v>
      </c>
      <c r="W199" s="182">
        <f t="shared" si="8"/>
        <v>47043</v>
      </c>
      <c r="X199" s="182">
        <f t="shared" si="8"/>
        <v>47044</v>
      </c>
      <c r="Y199" s="182">
        <f t="shared" si="8"/>
        <v>47045</v>
      </c>
      <c r="Z199" s="182">
        <f t="shared" si="2"/>
        <v>47046</v>
      </c>
      <c r="AA199" s="182">
        <f t="shared" si="8"/>
        <v>47047</v>
      </c>
      <c r="AB199" s="182">
        <f t="shared" si="8"/>
        <v>47048</v>
      </c>
      <c r="AC199" s="182">
        <f t="shared" si="8"/>
        <v>47049</v>
      </c>
      <c r="AD199" s="182">
        <f t="shared" si="8"/>
        <v>47050</v>
      </c>
      <c r="AE199" s="183"/>
      <c r="AF199" s="183"/>
      <c r="AG199" s="183"/>
      <c r="AH199" s="183"/>
      <c r="AI199" s="184"/>
    </row>
    <row r="200" spans="1:35" hidden="1" x14ac:dyDescent="0.45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</row>
    <row r="201" spans="1:35" hidden="1" x14ac:dyDescent="0.45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</row>
    <row r="202" spans="1:35" hidden="1" x14ac:dyDescent="0.45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</row>
    <row r="203" spans="1:35" hidden="1" x14ac:dyDescent="0.45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</row>
    <row r="204" spans="1:35" hidden="1" x14ac:dyDescent="0.45">
      <c r="C204" s="177"/>
    </row>
    <row r="205" spans="1:35" hidden="1" x14ac:dyDescent="0.45">
      <c r="C205" s="177"/>
    </row>
    <row r="206" spans="1:35" hidden="1" x14ac:dyDescent="0.45">
      <c r="C206" s="177"/>
    </row>
    <row r="207" spans="1:35" hidden="1" x14ac:dyDescent="0.45"/>
    <row r="208" spans="1:35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</sheetData>
  <sheetProtection sheet="1" objects="1" scenarios="1"/>
  <mergeCells count="275"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</mergeCells>
  <phoneticPr fontId="1"/>
  <conditionalFormatting sqref="C18:AD18">
    <cfRule type="expression" priority="431">
      <formula>IF($C$19&lt;&gt;""+$D$18,)</formula>
    </cfRule>
    <cfRule type="expression" dxfId="194" priority="430">
      <formula>IF(COUNTIF(C19,"*日*"),TRUE,FALSE)</formula>
    </cfRule>
  </conditionalFormatting>
  <conditionalFormatting sqref="C20:AD21 C26:AD27 C32:AD33 C38:AD39 C44:AD45 C50:AD51 C56:AD57 C62:AD63 C68:AD69 C74:AD75 C80:AD81 C86:AD87 C92:AD93 C98:AD99 C104:AD105 C110:AD111 C116:AD117 C122:AD123 C128:AD129 C134:AD135">
    <cfRule type="containsText" dxfId="193" priority="1" operator="containsText" text="正月">
      <formula>NOT(ISERROR(SEARCH("正月",C20)))</formula>
    </cfRule>
    <cfRule type="containsText" dxfId="192" priority="2" operator="containsText" text="夏休">
      <formula>NOT(ISERROR(SEARCH("夏休",C20)))</formula>
    </cfRule>
    <cfRule type="containsText" dxfId="191" priority="3" operator="containsText" text="中止">
      <formula>NOT(ISERROR(SEARCH("中止",C20)))</formula>
    </cfRule>
    <cfRule type="containsText" dxfId="190" priority="4" operator="containsText" text="休日">
      <formula>NOT(ISERROR(SEARCH("休日",C20)))</formula>
    </cfRule>
  </conditionalFormatting>
  <conditionalFormatting sqref="C24:AD24">
    <cfRule type="containsText" dxfId="189" priority="429" operator="containsText" text="土">
      <formula>NOT(ISERROR(SEARCH("土",C24)))</formula>
    </cfRule>
    <cfRule type="containsText" dxfId="188" priority="428" operator="containsText" text="日">
      <formula>NOT(ISERROR(SEARCH("日",C24)))</formula>
    </cfRule>
    <cfRule type="expression" priority="427">
      <formula>IF($C$19&lt;&gt;""+$D$18,)</formula>
    </cfRule>
    <cfRule type="expression" dxfId="187" priority="426">
      <formula>IF(COUNTIF(C25,"*日*"),TRUE,FALSE)</formula>
    </cfRule>
  </conditionalFormatting>
  <conditionalFormatting sqref="C30:AD30">
    <cfRule type="containsText" dxfId="186" priority="425" operator="containsText" text="土">
      <formula>NOT(ISERROR(SEARCH("土",C30)))</formula>
    </cfRule>
    <cfRule type="containsText" dxfId="185" priority="424" operator="containsText" text="日">
      <formula>NOT(ISERROR(SEARCH("日",C30)))</formula>
    </cfRule>
    <cfRule type="expression" priority="423">
      <formula>IF($C$19&lt;&gt;""+$D$18,)</formula>
    </cfRule>
    <cfRule type="expression" dxfId="184" priority="422">
      <formula>IF(COUNTIF(C31,"*日*"),TRUE,FALSE)</formula>
    </cfRule>
  </conditionalFormatting>
  <conditionalFormatting sqref="C36:AD36">
    <cfRule type="containsText" dxfId="183" priority="421" operator="containsText" text="土">
      <formula>NOT(ISERROR(SEARCH("土",C36)))</formula>
    </cfRule>
    <cfRule type="containsText" dxfId="182" priority="420" operator="containsText" text="日">
      <formula>NOT(ISERROR(SEARCH("日",C36)))</formula>
    </cfRule>
    <cfRule type="expression" priority="419">
      <formula>IF($C$19&lt;&gt;""+$D$18,)</formula>
    </cfRule>
    <cfRule type="expression" dxfId="181" priority="418">
      <formula>IF(COUNTIF(C37,"*日*"),TRUE,FALSE)</formula>
    </cfRule>
  </conditionalFormatting>
  <conditionalFormatting sqref="C42:AD42">
    <cfRule type="containsText" dxfId="180" priority="417" operator="containsText" text="土">
      <formula>NOT(ISERROR(SEARCH("土",C42)))</formula>
    </cfRule>
    <cfRule type="containsText" dxfId="179" priority="416" operator="containsText" text="日">
      <formula>NOT(ISERROR(SEARCH("日",C42)))</formula>
    </cfRule>
    <cfRule type="expression" priority="415">
      <formula>IF($C$19&lt;&gt;""+$D$18,)</formula>
    </cfRule>
    <cfRule type="expression" dxfId="178" priority="414">
      <formula>IF(COUNTIF(C43,"*日*"),TRUE,FALSE)</formula>
    </cfRule>
  </conditionalFormatting>
  <conditionalFormatting sqref="C48:AD48">
    <cfRule type="containsText" dxfId="177" priority="413" operator="containsText" text="土">
      <formula>NOT(ISERROR(SEARCH("土",C48)))</formula>
    </cfRule>
    <cfRule type="containsText" dxfId="176" priority="412" operator="containsText" text="日">
      <formula>NOT(ISERROR(SEARCH("日",C48)))</formula>
    </cfRule>
    <cfRule type="expression" priority="411">
      <formula>IF($C$19&lt;&gt;""+$D$18,)</formula>
    </cfRule>
    <cfRule type="expression" dxfId="175" priority="410">
      <formula>IF(COUNTIF(C49,"*日*"),TRUE,FALSE)</formula>
    </cfRule>
  </conditionalFormatting>
  <conditionalFormatting sqref="C54:AD54">
    <cfRule type="containsText" dxfId="174" priority="409" operator="containsText" text="土">
      <formula>NOT(ISERROR(SEARCH("土",C54)))</formula>
    </cfRule>
    <cfRule type="containsText" dxfId="173" priority="408" operator="containsText" text="日">
      <formula>NOT(ISERROR(SEARCH("日",C54)))</formula>
    </cfRule>
    <cfRule type="expression" priority="407">
      <formula>IF($C$19&lt;&gt;""+$D$18,)</formula>
    </cfRule>
    <cfRule type="expression" dxfId="172" priority="406">
      <formula>IF(COUNTIF(C55,"*日*"),TRUE,FALSE)</formula>
    </cfRule>
  </conditionalFormatting>
  <conditionalFormatting sqref="C60:AD60">
    <cfRule type="containsText" dxfId="171" priority="438" operator="containsText" text="土">
      <formula>NOT(ISERROR(SEARCH("土",C60)))</formula>
    </cfRule>
    <cfRule type="containsText" dxfId="170" priority="437" operator="containsText" text="日">
      <formula>NOT(ISERROR(SEARCH("日",C60)))</formula>
    </cfRule>
    <cfRule type="expression" dxfId="169" priority="405">
      <formula>IF(COUNTIF(C61,"*日*"),TRUE,FALSE)</formula>
    </cfRule>
  </conditionalFormatting>
  <conditionalFormatting sqref="C66:AD66">
    <cfRule type="containsText" dxfId="168" priority="404" operator="containsText" text="土">
      <formula>NOT(ISERROR(SEARCH("土",C66)))</formula>
    </cfRule>
    <cfRule type="containsText" dxfId="167" priority="403" operator="containsText" text="日">
      <formula>NOT(ISERROR(SEARCH("日",C66)))</formula>
    </cfRule>
    <cfRule type="expression" dxfId="166" priority="402">
      <formula>IF(COUNTIF(C67,"*日*"),TRUE,FALSE)</formula>
    </cfRule>
  </conditionalFormatting>
  <conditionalFormatting sqref="C72:AD72">
    <cfRule type="containsText" dxfId="165" priority="401" operator="containsText" text="土">
      <formula>NOT(ISERROR(SEARCH("土",C72)))</formula>
    </cfRule>
    <cfRule type="containsText" dxfId="164" priority="400" operator="containsText" text="日">
      <formula>NOT(ISERROR(SEARCH("日",C72)))</formula>
    </cfRule>
    <cfRule type="expression" dxfId="163" priority="399">
      <formula>IF(COUNTIF(C73,"*日*"),TRUE,FALSE)</formula>
    </cfRule>
  </conditionalFormatting>
  <conditionalFormatting sqref="C78:AD78">
    <cfRule type="containsText" dxfId="162" priority="397" operator="containsText" text="日">
      <formula>NOT(ISERROR(SEARCH("日",C78)))</formula>
    </cfRule>
    <cfRule type="expression" dxfId="161" priority="396">
      <formula>IF(COUNTIF(C79,"*日*"),TRUE,FALSE)</formula>
    </cfRule>
    <cfRule type="containsText" dxfId="160" priority="398" operator="containsText" text="土">
      <formula>NOT(ISERROR(SEARCH("土",C78)))</formula>
    </cfRule>
  </conditionalFormatting>
  <conditionalFormatting sqref="C84:AD84">
    <cfRule type="containsText" dxfId="159" priority="394" operator="containsText" text="日">
      <formula>NOT(ISERROR(SEARCH("日",C84)))</formula>
    </cfRule>
    <cfRule type="containsText" dxfId="158" priority="395" operator="containsText" text="土">
      <formula>NOT(ISERROR(SEARCH("土",C84)))</formula>
    </cfRule>
    <cfRule type="expression" dxfId="157" priority="393">
      <formula>IF(COUNTIF(C85,"*日*"),TRUE,FALSE)</formula>
    </cfRule>
  </conditionalFormatting>
  <conditionalFormatting sqref="C90:AD90">
    <cfRule type="containsText" dxfId="156" priority="392" operator="containsText" text="土">
      <formula>NOT(ISERROR(SEARCH("土",C90)))</formula>
    </cfRule>
    <cfRule type="containsText" dxfId="155" priority="391" operator="containsText" text="日">
      <formula>NOT(ISERROR(SEARCH("日",C90)))</formula>
    </cfRule>
    <cfRule type="expression" dxfId="154" priority="390">
      <formula>IF(COUNTIF(C91,"*日*"),TRUE,FALSE)</formula>
    </cfRule>
  </conditionalFormatting>
  <conditionalFormatting sqref="C96:AD96">
    <cfRule type="expression" dxfId="153" priority="389">
      <formula>IF(COUNTIF(C97,"*日*"),TRUE,FALSE)</formula>
    </cfRule>
    <cfRule type="containsText" dxfId="152" priority="435" operator="containsText" text="日">
      <formula>NOT(ISERROR(SEARCH("日",C96)))</formula>
    </cfRule>
    <cfRule type="containsText" dxfId="151" priority="436" operator="containsText" text="土">
      <formula>NOT(ISERROR(SEARCH("土",C96)))</formula>
    </cfRule>
  </conditionalFormatting>
  <conditionalFormatting sqref="C102:AD102">
    <cfRule type="containsText" dxfId="150" priority="388" operator="containsText" text="土">
      <formula>NOT(ISERROR(SEARCH("土",C102)))</formula>
    </cfRule>
    <cfRule type="containsText" dxfId="149" priority="387" operator="containsText" text="日">
      <formula>NOT(ISERROR(SEARCH("日",C102)))</formula>
    </cfRule>
    <cfRule type="expression" dxfId="148" priority="386">
      <formula>IF(COUNTIF(C103,"*日*"),TRUE,FALSE)</formula>
    </cfRule>
  </conditionalFormatting>
  <conditionalFormatting sqref="C108:AD108">
    <cfRule type="containsText" dxfId="147" priority="384" operator="containsText" text="日">
      <formula>NOT(ISERROR(SEARCH("日",C108)))</formula>
    </cfRule>
    <cfRule type="containsText" dxfId="146" priority="385" operator="containsText" text="土">
      <formula>NOT(ISERROR(SEARCH("土",C108)))</formula>
    </cfRule>
    <cfRule type="expression" dxfId="145" priority="383">
      <formula>IF(COUNTIF(C109,"*日*"),TRUE,FALSE)</formula>
    </cfRule>
  </conditionalFormatting>
  <conditionalFormatting sqref="C114:AD114">
    <cfRule type="containsText" dxfId="144" priority="382" operator="containsText" text="土">
      <formula>NOT(ISERROR(SEARCH("土",C114)))</formula>
    </cfRule>
    <cfRule type="containsText" dxfId="143" priority="381" operator="containsText" text="日">
      <formula>NOT(ISERROR(SEARCH("日",C114)))</formula>
    </cfRule>
    <cfRule type="expression" dxfId="142" priority="380">
      <formula>IF(COUNTIF(C115,"*日*"),TRUE,FALSE)</formula>
    </cfRule>
  </conditionalFormatting>
  <conditionalFormatting sqref="C120:AD120">
    <cfRule type="containsText" dxfId="141" priority="379" operator="containsText" text="土">
      <formula>NOT(ISERROR(SEARCH("土",C120)))</formula>
    </cfRule>
    <cfRule type="containsText" dxfId="140" priority="378" operator="containsText" text="日">
      <formula>NOT(ISERROR(SEARCH("日",C120)))</formula>
    </cfRule>
    <cfRule type="expression" dxfId="139" priority="377">
      <formula>IF(COUNTIF(C121,"*日*"),TRUE,FALSE)</formula>
    </cfRule>
  </conditionalFormatting>
  <conditionalFormatting sqref="C126:AD126">
    <cfRule type="expression" dxfId="138" priority="376">
      <formula>IF(COUNTIF(C127,"*日*"),TRUE,FALSE)</formula>
    </cfRule>
    <cfRule type="containsText" dxfId="137" priority="433" operator="containsText" text="日">
      <formula>NOT(ISERROR(SEARCH("日",C126)))</formula>
    </cfRule>
    <cfRule type="containsText" dxfId="136" priority="434" operator="containsText" text="土">
      <formula>NOT(ISERROR(SEARCH("土",C126)))</formula>
    </cfRule>
  </conditionalFormatting>
  <conditionalFormatting sqref="C132:AD132">
    <cfRule type="containsText" dxfId="135" priority="375" operator="containsText" text="土">
      <formula>NOT(ISERROR(SEARCH("土",C132)))</formula>
    </cfRule>
    <cfRule type="containsText" dxfId="134" priority="374" operator="containsText" text="日">
      <formula>NOT(ISERROR(SEARCH("日",C132)))</formula>
    </cfRule>
    <cfRule type="expression" dxfId="133" priority="373">
      <formula>IF(COUNTIF(C133,"*日*"),TRUE,FALSE)</formula>
    </cfRule>
  </conditionalFormatting>
  <conditionalFormatting sqref="AG20:AG21 AJ20:AJ21">
    <cfRule type="expression" dxfId="132" priority="91">
      <formula>ISTEXT($C$20)</formula>
    </cfRule>
  </conditionalFormatting>
  <conditionalFormatting sqref="AG26:AG27 AJ26:AJ27">
    <cfRule type="expression" dxfId="131" priority="90">
      <formula>ISTEXT($C$26)</formula>
    </cfRule>
  </conditionalFormatting>
  <conditionalFormatting sqref="AG32:AG33 AJ32:AJ33">
    <cfRule type="expression" dxfId="130" priority="89">
      <formula>ISTEXT($C$32)</formula>
    </cfRule>
  </conditionalFormatting>
  <conditionalFormatting sqref="AG38:AG39 AJ38:AJ39">
    <cfRule type="expression" dxfId="129" priority="88">
      <formula>ISTEXT($C$38)</formula>
    </cfRule>
  </conditionalFormatting>
  <conditionalFormatting sqref="AG44:AG45 AJ44:AJ45">
    <cfRule type="expression" dxfId="128" priority="87">
      <formula>ISTEXT($C$44)</formula>
    </cfRule>
  </conditionalFormatting>
  <conditionalFormatting sqref="AG50:AG51 AJ50:AJ51">
    <cfRule type="expression" dxfId="127" priority="86">
      <formula>ISTEXT($C$50)</formula>
    </cfRule>
  </conditionalFormatting>
  <conditionalFormatting sqref="AG56:AG57 AJ56:AJ57">
    <cfRule type="expression" dxfId="126" priority="85">
      <formula>ISTEXT($C$56)</formula>
    </cfRule>
  </conditionalFormatting>
  <conditionalFormatting sqref="AG62:AG63 AJ62:AJ63">
    <cfRule type="expression" dxfId="125" priority="84">
      <formula>ISTEXT($C$62)</formula>
    </cfRule>
  </conditionalFormatting>
  <conditionalFormatting sqref="AG68:AG69 AJ68:AJ69">
    <cfRule type="expression" dxfId="124" priority="83">
      <formula>ISTEXT($C$68)</formula>
    </cfRule>
  </conditionalFormatting>
  <conditionalFormatting sqref="AG74:AG75 AJ74:AJ75">
    <cfRule type="expression" dxfId="123" priority="82">
      <formula>ISTEXT($C$74)</formula>
    </cfRule>
  </conditionalFormatting>
  <conditionalFormatting sqref="AG80:AG81 AJ80:AJ81">
    <cfRule type="expression" dxfId="122" priority="81">
      <formula>ISTEXT($C$80)</formula>
    </cfRule>
  </conditionalFormatting>
  <conditionalFormatting sqref="AG86:AG87 AJ86:AJ87">
    <cfRule type="expression" dxfId="121" priority="80">
      <formula>ISTEXT($C$86)</formula>
    </cfRule>
  </conditionalFormatting>
  <conditionalFormatting sqref="AG92:AG93 AJ92:AJ93">
    <cfRule type="expression" dxfId="120" priority="79">
      <formula>ISTEXT($C$92)</formula>
    </cfRule>
  </conditionalFormatting>
  <conditionalFormatting sqref="AG98:AG99 AJ98:AJ99">
    <cfRule type="expression" dxfId="119" priority="78">
      <formula>ISTEXT($C$98)</formula>
    </cfRule>
  </conditionalFormatting>
  <conditionalFormatting sqref="AG104:AG105 AJ104:AJ105 AG110:AG111 AJ110:AJ111 AG116:AG117 AJ116:AJ117">
    <cfRule type="expression" dxfId="118" priority="75">
      <formula>ISTEXT($C$116)</formula>
    </cfRule>
  </conditionalFormatting>
  <conditionalFormatting sqref="AG104:AG105 AJ104:AJ105 AG110:AG111 AJ110:AJ111">
    <cfRule type="expression" dxfId="117" priority="76">
      <formula>ISTEXT($C$110)</formula>
    </cfRule>
  </conditionalFormatting>
  <conditionalFormatting sqref="AG104:AG105 AJ104:AJ105">
    <cfRule type="expression" dxfId="116" priority="77">
      <formula>ISTEXT($C$104)</formula>
    </cfRule>
  </conditionalFormatting>
  <conditionalFormatting sqref="AG122:AG123 AJ122:AJ123">
    <cfRule type="expression" dxfId="115" priority="74">
      <formula>ISTEXT($C$122)</formula>
    </cfRule>
  </conditionalFormatting>
  <conditionalFormatting sqref="AG128:AG129 AJ128:AJ129">
    <cfRule type="expression" dxfId="114" priority="73">
      <formula>ISTEXT($C$128)</formula>
    </cfRule>
  </conditionalFormatting>
  <conditionalFormatting sqref="AG134:AG135 AJ134:AJ135">
    <cfRule type="expression" dxfId="113" priority="72">
      <formula>ISTEXT($C$134)</formula>
    </cfRule>
  </conditionalFormatting>
  <conditionalFormatting sqref="AM11 C18:AD18">
    <cfRule type="containsText" dxfId="112" priority="443" operator="containsText" text="日">
      <formula>NOT(ISERROR(SEARCH("日",C11)))</formula>
    </cfRule>
    <cfRule type="containsText" dxfId="111" priority="444" operator="containsText" text="土">
      <formula>NOT(ISERROR(SEARCH("土",C11)))</formula>
    </cfRule>
  </conditionalFormatting>
  <dataValidations count="7">
    <dataValidation type="list" allowBlank="1" showInputMessage="1" showErrorMessage="1" sqref="D3" xr:uid="{20498574-B85A-4381-B3E7-DA53155C52DF}">
      <formula1>$J$146:$J$154</formula1>
    </dataValidation>
    <dataValidation type="list" allowBlank="1" showInputMessage="1" showErrorMessage="1" sqref="C128:AD128 C74:AD74 C20:AD20 C26:AD26 C50:AD50 C44:AD44 C56:AD56 C62:AD62 C68:AD68 C38:AD38 C134:AD134 C80:AD80 C86:AD86 C92:AD92 C98:AD98 C104:AD104 C110:AD110 C116:AD116 C122:AD122 C32:AD32" xr:uid="{A73B1DAF-8052-4046-B3A8-169F7B3F11EB}">
      <formula1>$C$145:$C$150</formula1>
    </dataValidation>
    <dataValidation type="list" allowBlank="1" showInputMessage="1" showErrorMessage="1" sqref="C129:AD129 C135:AD135 C21:AD21 C27:AD27 C51:AD51 C45:AD45 C57:AD57 C63:AD63 C69:AD69 C75:AD75 C39:AD39 C81:AD81 C87:AD87 C93:AD93 C99:AD99 C105:AD105 C111:AD111 C117:AD117 C123:AD123 C33:AD33" xr:uid="{4B50B0F8-B097-4B0D-88E8-AE144CF47888}">
      <formula1>$D$145:$D$150</formula1>
    </dataValidation>
    <dataValidation type="list" allowBlank="1" showInputMessage="1" showErrorMessage="1" sqref="AE4:AJ5" xr:uid="{35B29F3A-A4C5-4A8B-B80F-2D69A69B1FE6}">
      <formula1>"月単位,完全週休２日"</formula1>
    </dataValidation>
    <dataValidation type="list" allowBlank="1" showInputMessage="1" showErrorMessage="1" sqref="AG20:AG21 AG26:AG27 AG32:AG33 AG38:AG39 AG44:AG45 AG50:AG51 AG56:AG57 AG62:AG63 AG68:AG69 AG74:AG75 AG80:AG81 AG86:AG87 AG92:AG93 AG98:AG99 AG104:AG105 AG110:AG111 AG116:AG117 AG122:AG123 AG128:AG129 AG134:AG135 AE11:AG12" xr:uid="{33329522-061A-466E-86D2-BD281C7FB34F}">
      <formula1>$F$148:$F$149</formula1>
    </dataValidation>
    <dataValidation type="list" allowBlank="1" showInputMessage="1" showErrorMessage="1" sqref="AJ20:AJ21 AJ26:AJ27 AJ32:AJ33 AJ38:AJ39 AJ44:AJ45 AJ50:AJ51 AJ56:AJ57 AJ62:AJ63 AJ68:AJ69 AJ74:AJ75 AJ80:AJ81 AJ86:AJ87 AJ92:AJ93 AJ98:AJ99 AJ104:AJ105 AJ110:AJ111 AJ116:AJ117 AJ122:AJ123 AJ128:AJ129 AJ134:AJ135 AH9:AJ12" xr:uid="{74BBFF6A-0C82-4C61-823A-24D6E6A48759}">
      <formula1>$F$146:$F$147</formula1>
    </dataValidation>
    <dataValidation type="list" allowBlank="1" showInputMessage="1" showErrorMessage="1" sqref="AE9:AG10" xr:uid="{A997A0A7-6979-4D10-9926-BA116A956BEF}">
      <formula1>$F$148:$F$148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90A2-8B4D-4244-81A7-0782A01439BA}">
  <sheetPr>
    <tabColor rgb="FFFF0000"/>
    <pageSetUpPr fitToPage="1"/>
  </sheetPr>
  <dimension ref="A1:BA417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G33" sqref="G33"/>
    </sheetView>
  </sheetViews>
  <sheetFormatPr defaultColWidth="9" defaultRowHeight="14.4" x14ac:dyDescent="0.45"/>
  <cols>
    <col min="1" max="2" width="6.69921875" style="106" customWidth="1"/>
    <col min="3" max="3" width="7.19921875" style="140" customWidth="1"/>
    <col min="4" max="4" width="6.59765625" style="140" customWidth="1"/>
    <col min="5" max="31" width="6.59765625" style="106" customWidth="1"/>
    <col min="32" max="37" width="6.69921875" style="106" customWidth="1"/>
    <col min="38" max="38" width="9" style="106"/>
    <col min="39" max="50" width="9" style="106" hidden="1" customWidth="1"/>
    <col min="51" max="16384" width="9" style="106"/>
  </cols>
  <sheetData>
    <row r="1" spans="1:43" ht="34.5" customHeight="1" x14ac:dyDescent="0.45">
      <c r="A1" s="467" t="s">
        <v>115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I1" s="468" t="s">
        <v>129</v>
      </c>
      <c r="AJ1" s="469"/>
      <c r="AK1" s="470"/>
    </row>
    <row r="2" spans="1:43" ht="5.25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471"/>
      <c r="AE2" s="471"/>
      <c r="AF2" s="471"/>
      <c r="AG2" s="471"/>
      <c r="AH2" s="471"/>
      <c r="AI2" s="471"/>
      <c r="AJ2" s="471"/>
      <c r="AK2" s="108"/>
    </row>
    <row r="3" spans="1:43" ht="2.25" customHeight="1" x14ac:dyDescent="0.4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472"/>
      <c r="AB3" s="472"/>
      <c r="AC3" s="472"/>
      <c r="AD3" s="472"/>
      <c r="AE3" s="472"/>
      <c r="AF3" s="617"/>
      <c r="AG3" s="617"/>
      <c r="AH3" s="617"/>
      <c r="AI3" s="617"/>
      <c r="AJ3" s="617"/>
      <c r="AK3" s="617"/>
    </row>
    <row r="4" spans="1:43" ht="16.5" customHeight="1" thickBot="1" x14ac:dyDescent="0.5">
      <c r="A4" s="107"/>
      <c r="B4" s="107"/>
      <c r="C4" s="473" t="s">
        <v>127</v>
      </c>
      <c r="D4" s="473"/>
      <c r="E4" s="473"/>
      <c r="F4" s="473"/>
      <c r="G4" s="473"/>
      <c r="H4" s="474">
        <v>45931</v>
      </c>
      <c r="I4" s="474"/>
      <c r="J4" s="474"/>
      <c r="K4" s="474"/>
      <c r="L4" s="472" t="s">
        <v>20</v>
      </c>
      <c r="M4" s="473" t="s">
        <v>128</v>
      </c>
      <c r="N4" s="473"/>
      <c r="O4" s="473"/>
      <c r="P4" s="473"/>
      <c r="Q4" s="473"/>
      <c r="R4" s="474">
        <v>46112</v>
      </c>
      <c r="S4" s="474"/>
      <c r="T4" s="474"/>
      <c r="U4" s="474"/>
      <c r="V4" s="474"/>
      <c r="W4" s="107"/>
      <c r="AF4" s="185"/>
      <c r="AG4" s="185"/>
      <c r="AH4" s="185"/>
      <c r="AI4" s="185"/>
      <c r="AJ4" s="185"/>
      <c r="AK4" s="185"/>
    </row>
    <row r="5" spans="1:43" ht="29.25" customHeight="1" x14ac:dyDescent="0.45">
      <c r="C5" s="473"/>
      <c r="D5" s="473"/>
      <c r="E5" s="473"/>
      <c r="F5" s="473"/>
      <c r="G5" s="473"/>
      <c r="H5" s="474"/>
      <c r="I5" s="474"/>
      <c r="J5" s="474"/>
      <c r="K5" s="474"/>
      <c r="L5" s="472"/>
      <c r="M5" s="473"/>
      <c r="N5" s="473"/>
      <c r="O5" s="473"/>
      <c r="P5" s="473"/>
      <c r="Q5" s="473"/>
      <c r="R5" s="474"/>
      <c r="S5" s="474"/>
      <c r="T5" s="474"/>
      <c r="U5" s="474"/>
      <c r="V5" s="474"/>
      <c r="W5" s="115"/>
      <c r="Z5" s="675" t="s">
        <v>114</v>
      </c>
      <c r="AA5" s="676"/>
      <c r="AB5" s="676"/>
      <c r="AC5" s="676"/>
      <c r="AD5" s="676"/>
      <c r="AE5" s="677"/>
      <c r="AF5" s="669" t="s">
        <v>4</v>
      </c>
      <c r="AG5" s="670"/>
      <c r="AH5" s="671"/>
      <c r="AI5" s="620" t="s">
        <v>5</v>
      </c>
      <c r="AJ5" s="621"/>
      <c r="AK5" s="622"/>
    </row>
    <row r="6" spans="1:43" ht="3" customHeight="1" thickBot="1" x14ac:dyDescent="0.5">
      <c r="C6" s="107"/>
      <c r="D6" s="107"/>
      <c r="E6" s="107"/>
      <c r="F6" s="10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0"/>
      <c r="Z6" s="678"/>
      <c r="AA6" s="679"/>
      <c r="AB6" s="679"/>
      <c r="AC6" s="679"/>
      <c r="AD6" s="679"/>
      <c r="AE6" s="680"/>
      <c r="AF6" s="672"/>
      <c r="AG6" s="673"/>
      <c r="AH6" s="674"/>
      <c r="AI6" s="623"/>
      <c r="AJ6" s="624"/>
      <c r="AK6" s="625"/>
    </row>
    <row r="7" spans="1:43" ht="18.899999999999999" customHeight="1" x14ac:dyDescent="0.45">
      <c r="B7" s="626" t="s">
        <v>90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8"/>
      <c r="O7" s="186"/>
      <c r="P7" s="116"/>
      <c r="Q7" s="116"/>
      <c r="R7" s="107"/>
      <c r="S7" s="107"/>
      <c r="T7" s="107"/>
      <c r="U7" s="107"/>
      <c r="V7" s="107"/>
      <c r="W7" s="107"/>
      <c r="X7" s="110"/>
      <c r="Z7" s="486">
        <f>U9</f>
        <v>0</v>
      </c>
      <c r="AA7" s="487"/>
      <c r="AB7" s="487"/>
      <c r="AC7" s="487"/>
      <c r="AD7" s="667" t="s">
        <v>146</v>
      </c>
      <c r="AE7" s="668"/>
      <c r="AF7" s="629"/>
      <c r="AG7" s="630"/>
      <c r="AH7" s="631"/>
      <c r="AI7" s="635"/>
      <c r="AJ7" s="630"/>
      <c r="AK7" s="631"/>
      <c r="AL7" s="111" t="s">
        <v>151</v>
      </c>
    </row>
    <row r="8" spans="1:43" ht="18.899999999999999" customHeight="1" thickBot="1" x14ac:dyDescent="0.5">
      <c r="A8" s="125"/>
      <c r="B8" s="637" t="s">
        <v>91</v>
      </c>
      <c r="C8" s="638"/>
      <c r="D8" s="638"/>
      <c r="E8" s="639"/>
      <c r="F8" s="637" t="s">
        <v>92</v>
      </c>
      <c r="G8" s="638"/>
      <c r="H8" s="638"/>
      <c r="I8" s="638"/>
      <c r="J8" s="638"/>
      <c r="K8" s="638"/>
      <c r="L8" s="638"/>
      <c r="M8" s="638"/>
      <c r="N8" s="639"/>
      <c r="O8" s="186"/>
      <c r="P8" s="107"/>
      <c r="Q8" s="107"/>
      <c r="R8" s="107"/>
      <c r="S8" s="107"/>
      <c r="T8" s="107"/>
      <c r="U8" s="107"/>
      <c r="V8" s="107"/>
      <c r="W8" s="107"/>
      <c r="X8" s="187"/>
      <c r="Z8" s="488"/>
      <c r="AA8" s="489"/>
      <c r="AB8" s="489"/>
      <c r="AC8" s="489"/>
      <c r="AD8" s="667"/>
      <c r="AE8" s="668"/>
      <c r="AF8" s="632"/>
      <c r="AG8" s="633"/>
      <c r="AH8" s="634"/>
      <c r="AI8" s="636"/>
      <c r="AJ8" s="633"/>
      <c r="AK8" s="634"/>
    </row>
    <row r="9" spans="1:43" ht="18.899999999999999" customHeight="1" x14ac:dyDescent="0.45">
      <c r="A9" s="472"/>
      <c r="B9" s="602" t="s">
        <v>87</v>
      </c>
      <c r="C9" s="604" t="s">
        <v>15</v>
      </c>
      <c r="D9" s="606" t="s">
        <v>61</v>
      </c>
      <c r="E9" s="607"/>
      <c r="F9" s="117" t="s">
        <v>99</v>
      </c>
      <c r="G9" s="117" t="s">
        <v>15</v>
      </c>
      <c r="H9" s="118" t="s">
        <v>93</v>
      </c>
      <c r="I9" s="118"/>
      <c r="J9" s="118"/>
      <c r="K9" s="118"/>
      <c r="L9" s="118"/>
      <c r="M9" s="118"/>
      <c r="N9" s="119"/>
      <c r="P9" s="522" t="s">
        <v>139</v>
      </c>
      <c r="Q9" s="523"/>
      <c r="R9" s="523"/>
      <c r="S9" s="523"/>
      <c r="T9" s="523"/>
      <c r="U9" s="476"/>
      <c r="V9" s="477"/>
      <c r="W9" s="477"/>
      <c r="X9" s="478"/>
      <c r="Z9" s="610" t="s">
        <v>148</v>
      </c>
      <c r="AA9" s="611"/>
      <c r="AB9" s="611"/>
      <c r="AC9" s="611"/>
      <c r="AD9" s="611"/>
      <c r="AE9" s="612"/>
      <c r="AF9" s="640"/>
      <c r="AG9" s="641"/>
      <c r="AH9" s="642"/>
      <c r="AI9" s="643"/>
      <c r="AJ9" s="644"/>
      <c r="AK9" s="645"/>
    </row>
    <row r="10" spans="1:43" ht="18.899999999999999" customHeight="1" x14ac:dyDescent="0.45">
      <c r="A10" s="472"/>
      <c r="B10" s="603"/>
      <c r="C10" s="605"/>
      <c r="D10" s="608"/>
      <c r="E10" s="609"/>
      <c r="F10" s="117" t="s">
        <v>88</v>
      </c>
      <c r="G10" s="117" t="s">
        <v>15</v>
      </c>
      <c r="H10" s="118" t="s">
        <v>94</v>
      </c>
      <c r="I10" s="118"/>
      <c r="J10" s="118"/>
      <c r="K10" s="118"/>
      <c r="L10" s="118"/>
      <c r="M10" s="118"/>
      <c r="N10" s="119"/>
      <c r="P10" s="616"/>
      <c r="Q10" s="617"/>
      <c r="R10" s="617"/>
      <c r="S10" s="617"/>
      <c r="T10" s="617"/>
      <c r="U10" s="664"/>
      <c r="V10" s="665"/>
      <c r="W10" s="665"/>
      <c r="X10" s="666"/>
      <c r="Y10" s="187"/>
      <c r="Z10" s="613"/>
      <c r="AA10" s="614"/>
      <c r="AB10" s="614"/>
      <c r="AC10" s="614"/>
      <c r="AD10" s="614"/>
      <c r="AE10" s="615"/>
      <c r="AF10" s="640"/>
      <c r="AG10" s="641"/>
      <c r="AH10" s="642"/>
      <c r="AI10" s="643"/>
      <c r="AJ10" s="644"/>
      <c r="AK10" s="645"/>
    </row>
    <row r="11" spans="1:43" ht="18.899999999999999" customHeight="1" x14ac:dyDescent="0.35">
      <c r="A11" s="472"/>
      <c r="B11" s="603" t="s">
        <v>19</v>
      </c>
      <c r="C11" s="605" t="s">
        <v>15</v>
      </c>
      <c r="D11" s="608" t="s">
        <v>19</v>
      </c>
      <c r="E11" s="609"/>
      <c r="F11" s="650" t="s">
        <v>89</v>
      </c>
      <c r="G11" s="605" t="s">
        <v>15</v>
      </c>
      <c r="H11" s="120" t="s">
        <v>95</v>
      </c>
      <c r="I11" s="118"/>
      <c r="J11" s="118"/>
      <c r="K11" s="118"/>
      <c r="L11" s="118"/>
      <c r="M11" s="118"/>
      <c r="N11" s="119"/>
      <c r="P11" s="616"/>
      <c r="Q11" s="617"/>
      <c r="R11" s="617"/>
      <c r="S11" s="617"/>
      <c r="T11" s="617"/>
      <c r="U11" s="664"/>
      <c r="V11" s="665"/>
      <c r="W11" s="665"/>
      <c r="X11" s="666"/>
      <c r="Y11" s="187"/>
      <c r="Z11" s="616" t="s">
        <v>149</v>
      </c>
      <c r="AA11" s="617"/>
      <c r="AB11" s="617"/>
      <c r="AC11" s="617"/>
      <c r="AD11" s="617"/>
      <c r="AE11" s="618"/>
      <c r="AF11" s="652" t="str">
        <f>IFERROR(ROUND(AVERAGE(H343,T343,AF343,H351,T351,AF351),3),"")</f>
        <v/>
      </c>
      <c r="AG11" s="653"/>
      <c r="AH11" s="654"/>
      <c r="AI11" s="658" t="str">
        <f>IFERROR(ROUND(AVERAGE(K343,W343,AI343,K351,W351,AI351),3),"")</f>
        <v/>
      </c>
      <c r="AJ11" s="659"/>
      <c r="AK11" s="660"/>
    </row>
    <row r="12" spans="1:43" ht="18.899999999999999" customHeight="1" thickBot="1" x14ac:dyDescent="0.5">
      <c r="A12" s="472"/>
      <c r="B12" s="646"/>
      <c r="C12" s="647"/>
      <c r="D12" s="648"/>
      <c r="E12" s="649"/>
      <c r="F12" s="651"/>
      <c r="G12" s="647"/>
      <c r="H12" s="122" t="s">
        <v>96</v>
      </c>
      <c r="I12" s="123"/>
      <c r="J12" s="123"/>
      <c r="K12" s="123"/>
      <c r="L12" s="123"/>
      <c r="M12" s="123"/>
      <c r="N12" s="124"/>
      <c r="P12" s="524"/>
      <c r="Q12" s="498"/>
      <c r="R12" s="498"/>
      <c r="S12" s="498"/>
      <c r="T12" s="498"/>
      <c r="U12" s="479"/>
      <c r="V12" s="480"/>
      <c r="W12" s="480"/>
      <c r="X12" s="481"/>
      <c r="Y12" s="125"/>
      <c r="Z12" s="524"/>
      <c r="AA12" s="498"/>
      <c r="AB12" s="498"/>
      <c r="AC12" s="498"/>
      <c r="AD12" s="498"/>
      <c r="AE12" s="619"/>
      <c r="AF12" s="655"/>
      <c r="AG12" s="656"/>
      <c r="AH12" s="657"/>
      <c r="AI12" s="661"/>
      <c r="AJ12" s="662"/>
      <c r="AK12" s="663"/>
      <c r="AN12" s="121" t="str">
        <f>IFERROR(VLOOKUP(H4,DAY!$A$2:$E$548,4,0),0)</f>
        <v>水</v>
      </c>
    </row>
    <row r="13" spans="1:43" ht="14.25" customHeight="1" thickBot="1" x14ac:dyDescent="0.5">
      <c r="A13" s="125"/>
      <c r="B13" s="125"/>
      <c r="C13" s="107"/>
      <c r="D13" s="107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43" ht="29.25" customHeight="1" x14ac:dyDescent="0.45">
      <c r="A14" s="371"/>
      <c r="B14" s="598"/>
      <c r="C14" s="372"/>
      <c r="D14" s="408" t="s">
        <v>7</v>
      </c>
      <c r="E14" s="408"/>
      <c r="F14" s="408"/>
      <c r="G14" s="408"/>
      <c r="H14" s="408"/>
      <c r="I14" s="408"/>
      <c r="J14" s="408"/>
      <c r="K14" s="408" t="s">
        <v>8</v>
      </c>
      <c r="L14" s="408"/>
      <c r="M14" s="408"/>
      <c r="N14" s="408"/>
      <c r="O14" s="408"/>
      <c r="P14" s="408"/>
      <c r="Q14" s="408"/>
      <c r="R14" s="408" t="s">
        <v>9</v>
      </c>
      <c r="S14" s="408"/>
      <c r="T14" s="408"/>
      <c r="U14" s="408"/>
      <c r="V14" s="408"/>
      <c r="W14" s="408"/>
      <c r="X14" s="408"/>
      <c r="Y14" s="408" t="s">
        <v>10</v>
      </c>
      <c r="Z14" s="408"/>
      <c r="AA14" s="408"/>
      <c r="AB14" s="408"/>
      <c r="AC14" s="408"/>
      <c r="AD14" s="408"/>
      <c r="AE14" s="409"/>
      <c r="AF14" s="367" t="s">
        <v>4</v>
      </c>
      <c r="AG14" s="368"/>
      <c r="AH14" s="600"/>
      <c r="AI14" s="362" t="s">
        <v>5</v>
      </c>
      <c r="AJ14" s="362"/>
      <c r="AK14" s="363"/>
    </row>
    <row r="15" spans="1:43" ht="29.25" customHeight="1" thickBot="1" x14ac:dyDescent="0.5">
      <c r="A15" s="374"/>
      <c r="B15" s="599"/>
      <c r="C15" s="375"/>
      <c r="D15" s="131">
        <v>1</v>
      </c>
      <c r="E15" s="131">
        <v>2</v>
      </c>
      <c r="F15" s="131">
        <v>3</v>
      </c>
      <c r="G15" s="131">
        <v>4</v>
      </c>
      <c r="H15" s="131">
        <v>5</v>
      </c>
      <c r="I15" s="131">
        <v>6</v>
      </c>
      <c r="J15" s="131">
        <v>7</v>
      </c>
      <c r="K15" s="131">
        <v>8</v>
      </c>
      <c r="L15" s="131">
        <v>9</v>
      </c>
      <c r="M15" s="131">
        <v>10</v>
      </c>
      <c r="N15" s="131">
        <v>11</v>
      </c>
      <c r="O15" s="131">
        <v>12</v>
      </c>
      <c r="P15" s="131">
        <v>13</v>
      </c>
      <c r="Q15" s="131">
        <v>14</v>
      </c>
      <c r="R15" s="131">
        <v>15</v>
      </c>
      <c r="S15" s="131">
        <v>16</v>
      </c>
      <c r="T15" s="131">
        <v>17</v>
      </c>
      <c r="U15" s="131">
        <v>18</v>
      </c>
      <c r="V15" s="131">
        <v>19</v>
      </c>
      <c r="W15" s="131">
        <v>20</v>
      </c>
      <c r="X15" s="131">
        <v>21</v>
      </c>
      <c r="Y15" s="131">
        <v>22</v>
      </c>
      <c r="Z15" s="131">
        <v>23</v>
      </c>
      <c r="AA15" s="131">
        <v>24</v>
      </c>
      <c r="AB15" s="131">
        <v>25</v>
      </c>
      <c r="AC15" s="131">
        <v>26</v>
      </c>
      <c r="AD15" s="131">
        <v>27</v>
      </c>
      <c r="AE15" s="132">
        <v>28</v>
      </c>
      <c r="AF15" s="369"/>
      <c r="AG15" s="370"/>
      <c r="AH15" s="601"/>
      <c r="AI15" s="365"/>
      <c r="AJ15" s="365"/>
      <c r="AK15" s="366"/>
      <c r="AN15" s="404">
        <f>R4+1</f>
        <v>46113</v>
      </c>
      <c r="AO15" s="405"/>
      <c r="AP15" s="133"/>
      <c r="AQ15" s="134"/>
    </row>
    <row r="16" spans="1:43" ht="27.75" customHeight="1" thickBot="1" x14ac:dyDescent="0.5">
      <c r="A16" s="388" t="s">
        <v>62</v>
      </c>
      <c r="B16" s="578" t="s">
        <v>0</v>
      </c>
      <c r="C16" s="579"/>
      <c r="D16" s="215">
        <f>IFERROR(VLOOKUP(D371,DAY!$A$2:$E$2452,2,0),0)</f>
        <v>10</v>
      </c>
      <c r="E16" s="215">
        <f>IFERROR(VLOOKUP(E371,DAY!$A$2:$E$2452,2,0),0)</f>
        <v>10</v>
      </c>
      <c r="F16" s="29">
        <f>IFERROR(VLOOKUP(F371,DAY!$A$2:$E$2452,2,0),0)</f>
        <v>10</v>
      </c>
      <c r="G16" s="29">
        <f>IFERROR(VLOOKUP(G371,DAY!$A$2:$E$2452,2,0),0)</f>
        <v>10</v>
      </c>
      <c r="H16" s="29">
        <f>IFERROR(VLOOKUP(H371,DAY!$A$2:$E$2452,2,0),0)</f>
        <v>10</v>
      </c>
      <c r="I16" s="29">
        <f>IFERROR(VLOOKUP(I371,DAY!$A$2:$E$2452,2,0),0)</f>
        <v>10</v>
      </c>
      <c r="J16" s="29">
        <f>IFERROR(VLOOKUP(J371,DAY!$A$2:$E$2452,2,0),0)</f>
        <v>10</v>
      </c>
      <c r="K16" s="29">
        <f>IFERROR(VLOOKUP(K371,DAY!$A$2:$E$2452,2,0),0)</f>
        <v>10</v>
      </c>
      <c r="L16" s="29">
        <f>IFERROR(VLOOKUP(L371,DAY!$A$2:$E$2452,2,0),0)</f>
        <v>10</v>
      </c>
      <c r="M16" s="29">
        <f>IFERROR(VLOOKUP(M371,DAY!$A$2:$E$2452,2,0),0)</f>
        <v>10</v>
      </c>
      <c r="N16" s="29">
        <f>IFERROR(VLOOKUP(N371,DAY!$A$2:$E$2452,2,0),0)</f>
        <v>10</v>
      </c>
      <c r="O16" s="29">
        <f>IFERROR(VLOOKUP(O371,DAY!$A$2:$E$2452,2,0),0)</f>
        <v>10</v>
      </c>
      <c r="P16" s="29">
        <f>IFERROR(VLOOKUP(P371,DAY!$A$2:$E$2452,2,0),0)</f>
        <v>10</v>
      </c>
      <c r="Q16" s="29">
        <f>IFERROR(VLOOKUP(Q371,DAY!$A$2:$E$2452,2,0),0)</f>
        <v>10</v>
      </c>
      <c r="R16" s="29">
        <f>IFERROR(VLOOKUP(R371,DAY!$A$2:$E$2452,2,0),0)</f>
        <v>10</v>
      </c>
      <c r="S16" s="29">
        <f>IFERROR(VLOOKUP(S371,DAY!$A$2:$E$2452,2,0),0)</f>
        <v>10</v>
      </c>
      <c r="T16" s="29">
        <f>IFERROR(VLOOKUP(T371,DAY!$A$2:$E$2452,2,0),0)</f>
        <v>10</v>
      </c>
      <c r="U16" s="29">
        <f>IFERROR(VLOOKUP(U371,DAY!$A$2:$E$2452,2,0),0)</f>
        <v>10</v>
      </c>
      <c r="V16" s="29">
        <f>IFERROR(VLOOKUP(V371,DAY!$A$2:$E$2452,2,0),0)</f>
        <v>10</v>
      </c>
      <c r="W16" s="29">
        <f>IFERROR(VLOOKUP(W371,DAY!$A$2:$E$2452,2,0),0)</f>
        <v>10</v>
      </c>
      <c r="X16" s="29">
        <f>IFERROR(VLOOKUP(X371,DAY!$A$2:$E$2452,2,0),0)</f>
        <v>10</v>
      </c>
      <c r="Y16" s="29">
        <f>IFERROR(VLOOKUP(Y371,DAY!$A$2:$E$2452,2,0),0)</f>
        <v>10</v>
      </c>
      <c r="Z16" s="29">
        <f>IFERROR(VLOOKUP(Z371,DAY!$A$2:$E$2452,2,0),0)</f>
        <v>10</v>
      </c>
      <c r="AA16" s="29">
        <f>IFERROR(VLOOKUP(AA371,DAY!$A$2:$E$2452,2,0),0)</f>
        <v>10</v>
      </c>
      <c r="AB16" s="29">
        <f>IFERROR(VLOOKUP(AB371,DAY!$A$2:$E$2452,2,0),0)</f>
        <v>10</v>
      </c>
      <c r="AC16" s="29">
        <f>IFERROR(VLOOKUP(AC371,DAY!$A$2:$E$2452,2,0),0)</f>
        <v>10</v>
      </c>
      <c r="AD16" s="29">
        <f>IFERROR(VLOOKUP(AD371,DAY!$A$2:$E$2452,2,0),0)</f>
        <v>10</v>
      </c>
      <c r="AE16" s="29">
        <f>IFERROR(VLOOKUP(AE371,DAY!$A$2:$E$2452,2,0),0)</f>
        <v>10</v>
      </c>
      <c r="AF16" s="395" t="s">
        <v>11</v>
      </c>
      <c r="AG16" s="396" t="s">
        <v>12</v>
      </c>
      <c r="AH16" s="520" t="s">
        <v>132</v>
      </c>
      <c r="AI16" s="580" t="s">
        <v>11</v>
      </c>
      <c r="AJ16" s="396" t="s">
        <v>13</v>
      </c>
      <c r="AK16" s="520" t="s">
        <v>132</v>
      </c>
    </row>
    <row r="17" spans="1:53" ht="27.75" customHeight="1" x14ac:dyDescent="0.45">
      <c r="A17" s="389"/>
      <c r="B17" s="582" t="s">
        <v>1</v>
      </c>
      <c r="C17" s="583"/>
      <c r="D17" s="32">
        <f>IFERROR(VLOOKUP(D371,DAY!$A$2:$E$2452,3,0),0)</f>
        <v>1</v>
      </c>
      <c r="E17" s="32">
        <f>IFERROR(VLOOKUP(E371,DAY!$A$2:$E$2452,3,0),0)</f>
        <v>2</v>
      </c>
      <c r="F17" s="32">
        <f>IFERROR(VLOOKUP(F371,DAY!$A$2:$E$2452,3,0),0)</f>
        <v>3</v>
      </c>
      <c r="G17" s="32">
        <f>IFERROR(VLOOKUP(G371,DAY!$A$2:$E$2452,3,0),0)</f>
        <v>4</v>
      </c>
      <c r="H17" s="32">
        <f>IFERROR(VLOOKUP(H371,DAY!$A$2:$E$2452,3,0),0)</f>
        <v>5</v>
      </c>
      <c r="I17" s="32">
        <f>IFERROR(VLOOKUP(I371,DAY!$A$2:$E$2452,3,0),0)</f>
        <v>6</v>
      </c>
      <c r="J17" s="32">
        <f>IFERROR(VLOOKUP(J371,DAY!$A$2:$E$2452,3,0),0)</f>
        <v>7</v>
      </c>
      <c r="K17" s="32">
        <f>IFERROR(VLOOKUP(K371,DAY!$A$2:$E$2452,3,0),0)</f>
        <v>8</v>
      </c>
      <c r="L17" s="32">
        <f>IFERROR(VLOOKUP(L371,DAY!$A$2:$E$2452,3,0),0)</f>
        <v>9</v>
      </c>
      <c r="M17" s="32">
        <f>IFERROR(VLOOKUP(M371,DAY!$A$2:$E$2452,3,0),0)</f>
        <v>10</v>
      </c>
      <c r="N17" s="32">
        <f>IFERROR(VLOOKUP(N371,DAY!$A$2:$E$2452,3,0),0)</f>
        <v>11</v>
      </c>
      <c r="O17" s="32">
        <f>IFERROR(VLOOKUP(O371,DAY!$A$2:$E$2452,3,0),0)</f>
        <v>12</v>
      </c>
      <c r="P17" s="32">
        <f>IFERROR(VLOOKUP(P371,DAY!$A$2:$E$2452,3,0),0)</f>
        <v>13</v>
      </c>
      <c r="Q17" s="32">
        <f>IFERROR(VLOOKUP(Q371,DAY!$A$2:$E$2452,3,0),0)</f>
        <v>14</v>
      </c>
      <c r="R17" s="32">
        <f>IFERROR(VLOOKUP(R371,DAY!$A$2:$E$2452,3,0),0)</f>
        <v>15</v>
      </c>
      <c r="S17" s="32">
        <f>IFERROR(VLOOKUP(S371,DAY!$A$2:$E$2452,3,0),0)</f>
        <v>16</v>
      </c>
      <c r="T17" s="32">
        <f>IFERROR(VLOOKUP(T371,DAY!$A$2:$E$2452,3,0),0)</f>
        <v>17</v>
      </c>
      <c r="U17" s="32">
        <f>IFERROR(VLOOKUP(U371,DAY!$A$2:$E$2452,3,0),0)</f>
        <v>18</v>
      </c>
      <c r="V17" s="32">
        <f>IFERROR(VLOOKUP(V371,DAY!$A$2:$E$2452,3,0),0)</f>
        <v>19</v>
      </c>
      <c r="W17" s="32">
        <f>IFERROR(VLOOKUP(W371,DAY!$A$2:$E$2452,3,0),0)</f>
        <v>20</v>
      </c>
      <c r="X17" s="32">
        <f>IFERROR(VLOOKUP(X371,DAY!$A$2:$E$2452,3,0),0)</f>
        <v>21</v>
      </c>
      <c r="Y17" s="32">
        <f>IFERROR(VLOOKUP(Y371,DAY!$A$2:$E$2452,3,0),0)</f>
        <v>22</v>
      </c>
      <c r="Z17" s="32">
        <f>IFERROR(VLOOKUP(Z371,DAY!$A$2:$E$2452,3,0),0)</f>
        <v>23</v>
      </c>
      <c r="AA17" s="32">
        <f>IFERROR(VLOOKUP(AA371,DAY!$A$2:$E$2452,3,0),0)</f>
        <v>24</v>
      </c>
      <c r="AB17" s="32">
        <f>IFERROR(VLOOKUP(AB371,DAY!$A$2:$E$2452,3,0),0)</f>
        <v>25</v>
      </c>
      <c r="AC17" s="32">
        <f>IFERROR(VLOOKUP(AC371,DAY!$A$2:$E$2452,3,0),0)</f>
        <v>26</v>
      </c>
      <c r="AD17" s="32">
        <f>IFERROR(VLOOKUP(AD371,DAY!$A$2:$E$2452,3,0),0)</f>
        <v>27</v>
      </c>
      <c r="AE17" s="33">
        <f>IFERROR(VLOOKUP(AE371,DAY!$A$2:$E$2452,3,0),0)</f>
        <v>28</v>
      </c>
      <c r="AF17" s="392"/>
      <c r="AG17" s="394"/>
      <c r="AH17" s="521"/>
      <c r="AI17" s="581"/>
      <c r="AJ17" s="394"/>
      <c r="AK17" s="521"/>
      <c r="AN17" s="137"/>
      <c r="AO17" s="137"/>
      <c r="AR17" s="138">
        <f>IFERROR(VLOOKUP(AR372,DAY!$A$2:$E$196,2,0),0)</f>
        <v>0</v>
      </c>
    </row>
    <row r="18" spans="1:53" s="140" customFormat="1" ht="27.75" customHeight="1" x14ac:dyDescent="0.45">
      <c r="A18" s="389"/>
      <c r="B18" s="584" t="s">
        <v>2</v>
      </c>
      <c r="C18" s="585"/>
      <c r="D18" s="216" t="str">
        <f>IFERROR(VLOOKUP(D371,DAY!$A$2:$E$2452,4,0),0)</f>
        <v>水</v>
      </c>
      <c r="E18" s="216" t="str">
        <f>IFERROR(VLOOKUP(E371,DAY!$A$2:$E$2452,4,0),0)</f>
        <v>木</v>
      </c>
      <c r="F18" s="35" t="str">
        <f>IFERROR(VLOOKUP(F371,DAY!$A$2:$E$2452,4,0),0)</f>
        <v>金</v>
      </c>
      <c r="G18" s="35" t="str">
        <f>IFERROR(VLOOKUP(G371,DAY!$A$2:$E$2452,4,0),0)</f>
        <v>土</v>
      </c>
      <c r="H18" s="35" t="str">
        <f>IFERROR(VLOOKUP(H371,DAY!$A$2:$E$2452,4,0),0)</f>
        <v>日</v>
      </c>
      <c r="I18" s="35" t="str">
        <f>IFERROR(VLOOKUP(I371,DAY!$A$2:$E$2452,4,0),0)</f>
        <v>月</v>
      </c>
      <c r="J18" s="35" t="str">
        <f>IFERROR(VLOOKUP(J371,DAY!$A$2:$E$2452,4,0),0)</f>
        <v>火</v>
      </c>
      <c r="K18" s="35" t="str">
        <f>IFERROR(VLOOKUP(K371,DAY!$A$2:$E$2452,4,0),0)</f>
        <v>水</v>
      </c>
      <c r="L18" s="35" t="str">
        <f>IFERROR(VLOOKUP(L371,DAY!$A$2:$E$2452,4,0),0)</f>
        <v>木</v>
      </c>
      <c r="M18" s="35" t="str">
        <f>IFERROR(VLOOKUP(M371,DAY!$A$2:$E$2452,4,0),0)</f>
        <v>金</v>
      </c>
      <c r="N18" s="35" t="str">
        <f>IFERROR(VLOOKUP(N371,DAY!$A$2:$E$2452,4,0),0)</f>
        <v>土</v>
      </c>
      <c r="O18" s="35" t="str">
        <f>IFERROR(VLOOKUP(O371,DAY!$A$2:$E$2452,4,0),0)</f>
        <v>日</v>
      </c>
      <c r="P18" s="35" t="str">
        <f>IFERROR(VLOOKUP(P371,DAY!$A$2:$E$2452,4,0),0)</f>
        <v>月</v>
      </c>
      <c r="Q18" s="35" t="str">
        <f>IFERROR(VLOOKUP(Q371,DAY!$A$2:$E$2452,4,0),0)</f>
        <v>火</v>
      </c>
      <c r="R18" s="35" t="str">
        <f>IFERROR(VLOOKUP(R371,DAY!$A$2:$E$2452,4,0),0)</f>
        <v>水</v>
      </c>
      <c r="S18" s="35" t="str">
        <f>IFERROR(VLOOKUP(S371,DAY!$A$2:$E$2452,4,0),0)</f>
        <v>木</v>
      </c>
      <c r="T18" s="35" t="str">
        <f>IFERROR(VLOOKUP(T371,DAY!$A$2:$E$2452,4,0),0)</f>
        <v>金</v>
      </c>
      <c r="U18" s="35" t="str">
        <f>IFERROR(VLOOKUP(U371,DAY!$A$2:$E$2452,4,0),0)</f>
        <v>土</v>
      </c>
      <c r="V18" s="35" t="str">
        <f>IFERROR(VLOOKUP(V371,DAY!$A$2:$E$2452,4,0),0)</f>
        <v>日</v>
      </c>
      <c r="W18" s="35" t="str">
        <f>IFERROR(VLOOKUP(W371,DAY!$A$2:$E$2452,4,0),0)</f>
        <v>月</v>
      </c>
      <c r="X18" s="35" t="str">
        <f>IFERROR(VLOOKUP(X371,DAY!$A$2:$E$2452,4,0),0)</f>
        <v>火</v>
      </c>
      <c r="Y18" s="35" t="str">
        <f>IFERROR(VLOOKUP(Y371,DAY!$A$2:$E$2452,4,0),0)</f>
        <v>水</v>
      </c>
      <c r="Z18" s="35" t="str">
        <f>IFERROR(VLOOKUP(Z371,DAY!$A$2:$E$2452,4,0),0)</f>
        <v>木</v>
      </c>
      <c r="AA18" s="35" t="str">
        <f>IFERROR(VLOOKUP(AA371,DAY!$A$2:$E$2452,4,0),0)</f>
        <v>金</v>
      </c>
      <c r="AB18" s="35" t="str">
        <f>IFERROR(VLOOKUP(AB371,DAY!$A$2:$E$2452,4,0),0)</f>
        <v>土</v>
      </c>
      <c r="AC18" s="35" t="str">
        <f>IFERROR(VLOOKUP(AC371,DAY!$A$2:$E$2452,4,0),0)</f>
        <v>日</v>
      </c>
      <c r="AD18" s="35" t="str">
        <f>IFERROR(VLOOKUP(AD371,DAY!$A$2:$E$2452,4,0),0)</f>
        <v>月</v>
      </c>
      <c r="AE18" s="35" t="str">
        <f>IFERROR(VLOOKUP(AE371,DAY!$A$2:$E$2452,4,0),0)</f>
        <v>火</v>
      </c>
      <c r="AF18" s="392"/>
      <c r="AG18" s="394"/>
      <c r="AH18" s="217" t="str">
        <f>IF($U$9="完全週休２日", "週", IF($U$9="月単位", "月", ""))</f>
        <v/>
      </c>
      <c r="AI18" s="581"/>
      <c r="AJ18" s="394"/>
      <c r="AK18" s="217" t="str">
        <f>IF($U$9="完全週休２日", "週", IF($U$9="月単位", "月", ""))</f>
        <v/>
      </c>
      <c r="AM18" s="106"/>
      <c r="AN18" s="137"/>
      <c r="AO18" s="137"/>
      <c r="AP18" s="106"/>
      <c r="AQ18" s="106"/>
      <c r="AR18" s="141">
        <f>IFERROR(VLOOKUP(AR372,DAY!$A$2:$E$196,3,0),0)</f>
        <v>0</v>
      </c>
      <c r="AS18" s="106"/>
      <c r="AT18" s="106"/>
      <c r="AU18" s="106"/>
      <c r="AV18" s="106"/>
      <c r="AW18" s="106"/>
      <c r="AX18" s="106"/>
      <c r="AY18" s="106"/>
      <c r="AZ18" s="106"/>
      <c r="BA18" s="106"/>
    </row>
    <row r="19" spans="1:53" ht="88.5" customHeight="1" x14ac:dyDescent="0.45">
      <c r="A19" s="389"/>
      <c r="B19" s="586" t="s">
        <v>3</v>
      </c>
      <c r="C19" s="587"/>
      <c r="D19" s="36" t="str">
        <f>IFERROR(VLOOKUP(D371,DAY!$A$2:$E$2452,5,0),0)</f>
        <v/>
      </c>
      <c r="E19" s="36" t="str">
        <f>IFERROR(VLOOKUP(E371,DAY!$A$2:$E$2452,5,0),0)</f>
        <v/>
      </c>
      <c r="F19" s="36" t="str">
        <f>IFERROR(VLOOKUP(F371,DAY!$A$2:$E$2452,5,0),0)</f>
        <v/>
      </c>
      <c r="G19" s="36" t="str">
        <f>IFERROR(VLOOKUP(G371,DAY!$A$2:$E$2452,5,0),0)</f>
        <v/>
      </c>
      <c r="H19" s="36" t="str">
        <f>IFERROR(VLOOKUP(H371,DAY!$A$2:$E$2452,5,0),0)</f>
        <v/>
      </c>
      <c r="I19" s="36" t="str">
        <f>IFERROR(VLOOKUP(I371,DAY!$A$2:$E$2452,5,0),0)</f>
        <v/>
      </c>
      <c r="J19" s="36" t="str">
        <f>IFERROR(VLOOKUP(J371,DAY!$A$2:$E$2452,5,0),0)</f>
        <v/>
      </c>
      <c r="K19" s="36" t="str">
        <f>IFERROR(VLOOKUP(K371,DAY!$A$2:$E$2452,5,0),0)</f>
        <v/>
      </c>
      <c r="L19" s="36" t="str">
        <f>IFERROR(VLOOKUP(L371,DAY!$A$2:$E$2452,5,0),0)</f>
        <v/>
      </c>
      <c r="M19" s="36" t="str">
        <f>IFERROR(VLOOKUP(M371,DAY!$A$2:$E$2452,5,0),0)</f>
        <v/>
      </c>
      <c r="N19" s="36" t="str">
        <f>IFERROR(VLOOKUP(N371,DAY!$A$2:$E$2452,5,0),0)</f>
        <v/>
      </c>
      <c r="O19" s="36" t="str">
        <f>IFERROR(VLOOKUP(O371,DAY!$A$2:$E$2452,5,0),0)</f>
        <v/>
      </c>
      <c r="P19" s="36" t="str">
        <f>IFERROR(VLOOKUP(P371,DAY!$A$2:$E$2452,5,0),0)</f>
        <v>スポーツの日</v>
      </c>
      <c r="Q19" s="36" t="str">
        <f>IFERROR(VLOOKUP(Q371,DAY!$A$2:$E$2452,5,0),0)</f>
        <v/>
      </c>
      <c r="R19" s="36" t="str">
        <f>IFERROR(VLOOKUP(R371,DAY!$A$2:$E$2452,5,0),0)</f>
        <v/>
      </c>
      <c r="S19" s="36" t="str">
        <f>IFERROR(VLOOKUP(S371,DAY!$A$2:$E$2452,5,0),0)</f>
        <v/>
      </c>
      <c r="T19" s="36" t="str">
        <f>IFERROR(VLOOKUP(T371,DAY!$A$2:$E$2452,5,0),0)</f>
        <v/>
      </c>
      <c r="U19" s="36" t="str">
        <f>IFERROR(VLOOKUP(U371,DAY!$A$2:$E$2452,5,0),0)</f>
        <v/>
      </c>
      <c r="V19" s="36" t="str">
        <f>IFERROR(VLOOKUP(V371,DAY!$A$2:$E$2452,5,0),0)</f>
        <v/>
      </c>
      <c r="W19" s="36" t="str">
        <f>IFERROR(VLOOKUP(W371,DAY!$A$2:$E$2452,5,0),0)</f>
        <v/>
      </c>
      <c r="X19" s="36" t="str">
        <f>IFERROR(VLOOKUP(X371,DAY!$A$2:$E$2452,5,0),0)</f>
        <v/>
      </c>
      <c r="Y19" s="36" t="str">
        <f>IFERROR(VLOOKUP(Y371,DAY!$A$2:$E$2452,5,0),0)</f>
        <v/>
      </c>
      <c r="Z19" s="36" t="str">
        <f>IFERROR(VLOOKUP(Z371,DAY!$A$2:$E$2452,5,0),0)</f>
        <v/>
      </c>
      <c r="AA19" s="36" t="str">
        <f>IFERROR(VLOOKUP(AA371,DAY!$A$2:$E$2452,5,0),0)</f>
        <v/>
      </c>
      <c r="AB19" s="36" t="str">
        <f>IFERROR(VLOOKUP(AB371,DAY!$A$2:$E$2452,5,0),0)</f>
        <v/>
      </c>
      <c r="AC19" s="36" t="str">
        <f>IFERROR(VLOOKUP(AC371,DAY!$A$2:$E$2452,5,0),0)</f>
        <v/>
      </c>
      <c r="AD19" s="36" t="str">
        <f>IFERROR(VLOOKUP(AD371,DAY!$A$2:$E$2452,5,0),0)</f>
        <v/>
      </c>
      <c r="AE19" s="36" t="str">
        <f>IFERROR(VLOOKUP(AE371,DAY!$A$2:$E$2452,5,0),0)</f>
        <v/>
      </c>
      <c r="AF19" s="392"/>
      <c r="AG19" s="394"/>
      <c r="AH19" s="218" t="s">
        <v>133</v>
      </c>
      <c r="AI19" s="581"/>
      <c r="AJ19" s="394"/>
      <c r="AK19" s="218" t="s">
        <v>133</v>
      </c>
      <c r="AN19" s="137" t="str">
        <f>IF(ISTEXT(D20),"集計期間","集計期間外")</f>
        <v>集計期間外</v>
      </c>
      <c r="AO19" s="137"/>
      <c r="AR19" s="141">
        <f>IFERROR(VLOOKUP(AR372,DAY!$A$2:$E$196,4,0),0)</f>
        <v>0</v>
      </c>
    </row>
    <row r="20" spans="1:53" ht="27.75" customHeight="1" x14ac:dyDescent="0.45">
      <c r="A20" s="389"/>
      <c r="B20" s="571" t="s">
        <v>108</v>
      </c>
      <c r="C20" s="143" t="s">
        <v>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211">
        <f>IF(COUNT(D20:AE20)=0,+(COUNTIF(D20:AE20,"作業"))+(COUNTIF(D20:AE20,"休日")),"")</f>
        <v>0</v>
      </c>
      <c r="AG20" s="213">
        <f>IF(+COUNT(D20:AE20)=0,(COUNTIF(D20:AE20,"休日")),"")</f>
        <v>0</v>
      </c>
      <c r="AH20" s="575" t="str">
        <f>IFERROR(ROUND(AVERAGE(AF21,AF23,AF25,AF27,AF29,AF31),3),"")</f>
        <v/>
      </c>
      <c r="AI20" s="224">
        <f>IF(COUNT(D21:AE21)=0,+(COUNTIF(D21:AE21,"作業"))+(COUNTIF(D21:AE21,"休日")),"")</f>
        <v>0</v>
      </c>
      <c r="AJ20" s="213">
        <f>IF(COUNT(D21:AE21)=0,(COUNTIF(D21:AE21,"休日")),"")</f>
        <v>0</v>
      </c>
      <c r="AK20" s="575" t="str">
        <f>IFERROR(ROUND(AVERAGE(AI21,AI23,AI25,AI27,AI29,AI31),3),"")</f>
        <v/>
      </c>
      <c r="AM20" s="144"/>
      <c r="AN20" s="137"/>
      <c r="AO20" s="137"/>
      <c r="AP20" s="144"/>
      <c r="AQ20" s="144"/>
      <c r="AR20" s="142">
        <f>IFERROR(VLOOKUP(AR370,DAY!$A$2:$E$196,5,0),0)</f>
        <v>0</v>
      </c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53" ht="27.75" customHeight="1" x14ac:dyDescent="0.45">
      <c r="A21" s="389"/>
      <c r="B21" s="572"/>
      <c r="C21" s="188" t="s">
        <v>5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568" t="str">
        <f>IFERROR(AN21,"")</f>
        <v/>
      </c>
      <c r="AG21" s="569"/>
      <c r="AH21" s="588"/>
      <c r="AI21" s="570" t="str">
        <f>IFERROR(AO21,"")</f>
        <v/>
      </c>
      <c r="AJ21" s="569"/>
      <c r="AK21" s="588"/>
      <c r="AN21" s="146" t="e">
        <f>ROUND(AG20/AF20,3)</f>
        <v>#DIV/0!</v>
      </c>
      <c r="AO21" s="147" t="e">
        <f>ROUND(AJ20/AI20,3)</f>
        <v>#DIV/0!</v>
      </c>
      <c r="AR21" s="148">
        <f>IFERROR(VLOOKUP(AR370,DAY!$A$2:$E$196,6,0),0)</f>
        <v>0</v>
      </c>
    </row>
    <row r="22" spans="1:53" ht="27.75" customHeight="1" x14ac:dyDescent="0.45">
      <c r="A22" s="389"/>
      <c r="B22" s="571" t="s">
        <v>109</v>
      </c>
      <c r="C22" s="143" t="s">
        <v>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211">
        <f>IF(COUNT(D22:AE22)=0,+(COUNTIF(D22:AE22,"作業"))+(COUNTIF(D22:AE22,"休日")),"")</f>
        <v>0</v>
      </c>
      <c r="AG22" s="213">
        <f>IF(+COUNT(D22:AE22)=0,(COUNTIF(D22:AE22,"休日")),"")</f>
        <v>0</v>
      </c>
      <c r="AH22" s="588"/>
      <c r="AI22" s="224">
        <f>IF(COUNT(D23:AE23)=0,+(COUNTIF(D23:AE23,"作業"))+(COUNTIF(D23:AE23,"休日")),"")</f>
        <v>0</v>
      </c>
      <c r="AJ22" s="213">
        <f>IF(COUNT(D23:AE23)=0,(COUNTIF(D23:AE23,"休日")),"")</f>
        <v>0</v>
      </c>
      <c r="AK22" s="588"/>
      <c r="AM22" s="144"/>
      <c r="AN22" s="137"/>
      <c r="AO22" s="137"/>
      <c r="AP22" s="144"/>
      <c r="AQ22" s="144"/>
      <c r="AR22" s="142">
        <f>IFERROR(VLOOKUP(AR366,DAY!$A$2:$E$196,5,0),0)</f>
        <v>0</v>
      </c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ht="27.75" customHeight="1" x14ac:dyDescent="0.45">
      <c r="A23" s="389"/>
      <c r="B23" s="572"/>
      <c r="C23" s="188" t="s">
        <v>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568" t="str">
        <f>IFERROR(AN23,"")</f>
        <v/>
      </c>
      <c r="AG23" s="569"/>
      <c r="AH23" s="588"/>
      <c r="AI23" s="570" t="str">
        <f>IFERROR(AO23,"")</f>
        <v/>
      </c>
      <c r="AJ23" s="569"/>
      <c r="AK23" s="588"/>
      <c r="AN23" s="146" t="e">
        <f>ROUND(AG22/AF22,3)</f>
        <v>#DIV/0!</v>
      </c>
      <c r="AO23" s="147" t="e">
        <f>ROUND(AJ22/AI22,3)</f>
        <v>#DIV/0!</v>
      </c>
      <c r="AR23" s="148">
        <f>IFERROR(VLOOKUP(AR366,DAY!$A$2:$E$196,6,0),0)</f>
        <v>0</v>
      </c>
    </row>
    <row r="24" spans="1:53" ht="27.75" customHeight="1" x14ac:dyDescent="0.45">
      <c r="A24" s="389"/>
      <c r="B24" s="571" t="s">
        <v>110</v>
      </c>
      <c r="C24" s="143" t="s">
        <v>4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211">
        <f>IF(COUNT(D24:AE24)=0,+(COUNTIF(D24:AE24,"作業"))+(COUNTIF(D24:AE24,"休日")),"")</f>
        <v>0</v>
      </c>
      <c r="AG24" s="213">
        <f>IF(+COUNT(D24:AE24)=0,(COUNTIF(D24:AE24,"休日")),"")</f>
        <v>0</v>
      </c>
      <c r="AH24" s="588"/>
      <c r="AI24" s="224">
        <f>IF(COUNT(D25:AE25)=0,+(COUNTIF(D25:AE25,"作業"))+(COUNTIF(D25:AE25,"休日")),"")</f>
        <v>0</v>
      </c>
      <c r="AJ24" s="213">
        <f>IF(COUNT(D25:AE25)=0,(COUNTIF(D25:AE25,"休日")),"")</f>
        <v>0</v>
      </c>
      <c r="AK24" s="588"/>
      <c r="AM24" s="144"/>
      <c r="AN24" s="137"/>
      <c r="AO24" s="137"/>
      <c r="AP24" s="144"/>
      <c r="AQ24" s="144"/>
      <c r="AR24" s="142">
        <f>IFERROR(VLOOKUP(AR368,DAY!$A$2:$E$196,5,0),0)</f>
        <v>0</v>
      </c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ht="27.75" customHeight="1" x14ac:dyDescent="0.45">
      <c r="A25" s="389"/>
      <c r="B25" s="572"/>
      <c r="C25" s="188" t="s">
        <v>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568" t="str">
        <f>IFERROR(AN25,"")</f>
        <v/>
      </c>
      <c r="AG25" s="569"/>
      <c r="AH25" s="589"/>
      <c r="AI25" s="570" t="str">
        <f>IFERROR(AO25,"")</f>
        <v/>
      </c>
      <c r="AJ25" s="569"/>
      <c r="AK25" s="589"/>
      <c r="AN25" s="146" t="e">
        <f>ROUND(AG24/AF24,3)</f>
        <v>#DIV/0!</v>
      </c>
      <c r="AO25" s="147" t="e">
        <f>ROUND(AJ24/AI24,3)</f>
        <v>#DIV/0!</v>
      </c>
      <c r="AR25" s="148">
        <f>IFERROR(VLOOKUP(AR368,DAY!$A$2:$E$196,6,0),0)</f>
        <v>0</v>
      </c>
    </row>
    <row r="26" spans="1:53" ht="27.75" customHeight="1" x14ac:dyDescent="0.45">
      <c r="A26" s="389"/>
      <c r="B26" s="571" t="s">
        <v>111</v>
      </c>
      <c r="C26" s="143" t="s">
        <v>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211">
        <f>IF(COUNT(D26:AE26)=0,+(COUNTIF(D26:AE26,"作業"))+(COUNTIF(D26:AE26,"休日")),"")</f>
        <v>0</v>
      </c>
      <c r="AG26" s="213">
        <f>IF(+COUNT(D26:AE26)=0,(COUNTIF(D26:AE26,"休日")),"")</f>
        <v>0</v>
      </c>
      <c r="AH26" s="565"/>
      <c r="AI26" s="224">
        <f>IF(COUNT(D27:AE27)=0,+(COUNTIF(D27:AE27,"作業"))+(COUNTIF(D27:AE27,"休日")),"")</f>
        <v>0</v>
      </c>
      <c r="AJ26" s="213">
        <f>IF(COUNT(D27:AE27)=0,(COUNTIF(D27:AE27,"休日")),"")</f>
        <v>0</v>
      </c>
      <c r="AK26" s="565"/>
      <c r="AM26" s="144"/>
      <c r="AN26" s="137"/>
      <c r="AO26" s="137"/>
      <c r="AP26" s="144"/>
      <c r="AQ26" s="144"/>
      <c r="AR26" s="142">
        <f>IFERROR(VLOOKUP(AR370,DAY!$A$2:$E$196,5,0),0)</f>
        <v>0</v>
      </c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7.75" customHeight="1" x14ac:dyDescent="0.45">
      <c r="A27" s="389"/>
      <c r="B27" s="572"/>
      <c r="C27" s="188" t="s">
        <v>5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568" t="str">
        <f>IFERROR(AN27,"")</f>
        <v/>
      </c>
      <c r="AG27" s="569"/>
      <c r="AH27" s="566"/>
      <c r="AI27" s="570" t="str">
        <f>IFERROR(AO27,"")</f>
        <v/>
      </c>
      <c r="AJ27" s="569"/>
      <c r="AK27" s="566"/>
      <c r="AN27" s="146" t="e">
        <f>ROUND(AG26/AF26,3)</f>
        <v>#DIV/0!</v>
      </c>
      <c r="AO27" s="147" t="e">
        <f>ROUND(AJ26/AI26,3)</f>
        <v>#DIV/0!</v>
      </c>
      <c r="AR27" s="148">
        <f>IFERROR(VLOOKUP(AR370,DAY!$A$2:$E$196,6,0),0)</f>
        <v>0</v>
      </c>
    </row>
    <row r="28" spans="1:53" ht="27.75" customHeight="1" x14ac:dyDescent="0.45">
      <c r="A28" s="389"/>
      <c r="B28" s="571" t="s">
        <v>112</v>
      </c>
      <c r="C28" s="143" t="s">
        <v>4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11">
        <f>IF(COUNT(D28:AE28)=0,+(COUNTIF(D28:AE28,"作業"))+(COUNTIF(D28:AE28,"休日")),"")</f>
        <v>0</v>
      </c>
      <c r="AG28" s="213">
        <f>IF(+COUNT(D28:AE28)=0,(COUNTIF(D28:AE28,"休日")),"")</f>
        <v>0</v>
      </c>
      <c r="AH28" s="566"/>
      <c r="AI28" s="224">
        <f>IF(COUNT(D29:AE29)=0,+(COUNTIF(D29:AE29,"作業"))+(COUNTIF(D29:AE29,"休日")),"")</f>
        <v>0</v>
      </c>
      <c r="AJ28" s="213">
        <f>IF(COUNT(D29:AE29)=0,(COUNTIF(D29:AE29,"休日")),"")</f>
        <v>0</v>
      </c>
      <c r="AK28" s="566"/>
      <c r="AM28" s="144"/>
      <c r="AN28" s="137"/>
      <c r="AO28" s="137"/>
      <c r="AP28" s="144"/>
      <c r="AQ28" s="144"/>
      <c r="AR28" s="142">
        <f>IFERROR(VLOOKUP(AR372,DAY!$A$2:$E$196,5,0),0)</f>
        <v>0</v>
      </c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53" ht="27.75" customHeight="1" x14ac:dyDescent="0.45">
      <c r="A29" s="389"/>
      <c r="B29" s="572"/>
      <c r="C29" s="188" t="s">
        <v>5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568" t="str">
        <f>IFERROR(AN29,"")</f>
        <v/>
      </c>
      <c r="AG29" s="569"/>
      <c r="AH29" s="566"/>
      <c r="AI29" s="570" t="str">
        <f>IFERROR(AO29,"")</f>
        <v/>
      </c>
      <c r="AJ29" s="569"/>
      <c r="AK29" s="566"/>
      <c r="AN29" s="146" t="e">
        <f>ROUND(AG28/AF28,3)</f>
        <v>#DIV/0!</v>
      </c>
      <c r="AO29" s="147" t="e">
        <f>ROUND(AJ28/AI28,3)</f>
        <v>#DIV/0!</v>
      </c>
      <c r="AR29" s="148">
        <f>IFERROR(VLOOKUP(AR372,DAY!$A$2:$E$196,6,0),0)</f>
        <v>0</v>
      </c>
    </row>
    <row r="30" spans="1:53" ht="27.75" customHeight="1" x14ac:dyDescent="0.45">
      <c r="A30" s="389"/>
      <c r="B30" s="597" t="s">
        <v>113</v>
      </c>
      <c r="C30" s="189" t="s">
        <v>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222">
        <f>IF(COUNT(D30:AE30)=0,+(COUNTIF(D30:AE30,"作業"))+(COUNTIF(D30:AE30,"休日")),"")</f>
        <v>0</v>
      </c>
      <c r="AG30" s="223">
        <f>IF(+COUNT(D30:AE30)=0,(COUNTIF(D30:AE30,"休日")),"")</f>
        <v>0</v>
      </c>
      <c r="AH30" s="566"/>
      <c r="AI30" s="225">
        <f>IF(COUNT(D31:AE31)=0,+(COUNTIF(D31:AE31,"作業"))+(COUNTIF(D31:AE31,"休日")),"")</f>
        <v>0</v>
      </c>
      <c r="AJ30" s="223">
        <f>IF(COUNT(D31:AE31)=0,(COUNTIF(D31:AE31,"休日")),"")</f>
        <v>0</v>
      </c>
      <c r="AK30" s="566"/>
      <c r="AM30" s="144"/>
      <c r="AN30" s="137"/>
      <c r="AO30" s="137"/>
      <c r="AP30" s="144"/>
      <c r="AQ30" s="144"/>
      <c r="AR30" s="142">
        <f>IFERROR(VLOOKUP(AR372,DAY!$A$2:$E$196,5,0),0)</f>
        <v>0</v>
      </c>
      <c r="AS30" s="144"/>
      <c r="AT30" s="144"/>
      <c r="AU30" s="144"/>
      <c r="AV30" s="144"/>
      <c r="AW30" s="144"/>
      <c r="AX30" s="144"/>
      <c r="AY30" s="144"/>
      <c r="AZ30" s="144"/>
      <c r="BA30" s="144"/>
    </row>
    <row r="31" spans="1:53" ht="27.75" customHeight="1" thickBot="1" x14ac:dyDescent="0.5">
      <c r="A31" s="390"/>
      <c r="B31" s="573"/>
      <c r="C31" s="145" t="s">
        <v>5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357" t="str">
        <f>IFERROR(AN31,"")</f>
        <v/>
      </c>
      <c r="AG31" s="358"/>
      <c r="AH31" s="567"/>
      <c r="AI31" s="574" t="str">
        <f>IFERROR(AO31,"")</f>
        <v/>
      </c>
      <c r="AJ31" s="358"/>
      <c r="AK31" s="567"/>
      <c r="AN31" s="146" t="e">
        <f>ROUND(AG30/AF30,3)</f>
        <v>#DIV/0!</v>
      </c>
      <c r="AO31" s="147" t="e">
        <f>ROUND(AJ30/AI30,3)</f>
        <v>#DIV/0!</v>
      </c>
      <c r="AR31" s="148">
        <f>IFERROR(VLOOKUP(AR372,DAY!$A$2:$E$196,6,0),0)</f>
        <v>0</v>
      </c>
    </row>
    <row r="32" spans="1:53" s="144" customFormat="1" ht="27.75" customHeight="1" thickBot="1" x14ac:dyDescent="0.5">
      <c r="A32" s="388" t="s">
        <v>63</v>
      </c>
      <c r="B32" s="578" t="s">
        <v>0</v>
      </c>
      <c r="C32" s="579"/>
      <c r="D32" s="29">
        <f>IFERROR(VLOOKUP(D372,DAY!$A$2:$E$2452,2,0),0)</f>
        <v>10</v>
      </c>
      <c r="E32" s="29">
        <f>IFERROR(VLOOKUP(E372,DAY!$A$2:$E$2452,2,0),0)</f>
        <v>10</v>
      </c>
      <c r="F32" s="29">
        <f>IFERROR(VLOOKUP(F372,DAY!$A$2:$E$2452,2,0),0)</f>
        <v>10</v>
      </c>
      <c r="G32" s="29">
        <f>IFERROR(VLOOKUP(G372,DAY!$A$2:$E$2452,2,0),0)</f>
        <v>11</v>
      </c>
      <c r="H32" s="29">
        <f>IFERROR(VLOOKUP(H372,DAY!$A$2:$E$2452,2,0),0)</f>
        <v>11</v>
      </c>
      <c r="I32" s="29">
        <f>IFERROR(VLOOKUP(I372,DAY!$A$2:$E$2452,2,0),0)</f>
        <v>11</v>
      </c>
      <c r="J32" s="29">
        <f>IFERROR(VLOOKUP(J372,DAY!$A$2:$E$2452,2,0),0)</f>
        <v>11</v>
      </c>
      <c r="K32" s="29">
        <f>IFERROR(VLOOKUP(K372,DAY!$A$2:$E$2452,2,0),0)</f>
        <v>11</v>
      </c>
      <c r="L32" s="29">
        <f>IFERROR(VLOOKUP(L372,DAY!$A$2:$E$2452,2,0),0)</f>
        <v>11</v>
      </c>
      <c r="M32" s="29">
        <f>IFERROR(VLOOKUP(M372,DAY!$A$2:$E$2452,2,0),0)</f>
        <v>11</v>
      </c>
      <c r="N32" s="29">
        <f>IFERROR(VLOOKUP(N372,DAY!$A$2:$E$2452,2,0),0)</f>
        <v>11</v>
      </c>
      <c r="O32" s="29">
        <f>IFERROR(VLOOKUP(O372,DAY!$A$2:$E$2452,2,0),0)</f>
        <v>11</v>
      </c>
      <c r="P32" s="29">
        <f>IFERROR(VLOOKUP(P372,DAY!$A$2:$E$2452,2,0),0)</f>
        <v>11</v>
      </c>
      <c r="Q32" s="29">
        <f>IFERROR(VLOOKUP(Q372,DAY!$A$2:$E$2452,2,0),0)</f>
        <v>11</v>
      </c>
      <c r="R32" s="29">
        <f>IFERROR(VLOOKUP(R372,DAY!$A$2:$E$2452,2,0),0)</f>
        <v>11</v>
      </c>
      <c r="S32" s="29">
        <f>IFERROR(VLOOKUP(S372,DAY!$A$2:$E$2452,2,0),0)</f>
        <v>11</v>
      </c>
      <c r="T32" s="29">
        <f>IFERROR(VLOOKUP(T372,DAY!$A$2:$E$2452,2,0),0)</f>
        <v>11</v>
      </c>
      <c r="U32" s="29">
        <f>IFERROR(VLOOKUP(U372,DAY!$A$2:$E$2452,2,0),0)</f>
        <v>11</v>
      </c>
      <c r="V32" s="29">
        <f>IFERROR(VLOOKUP(V372,DAY!$A$2:$E$2452,2,0),0)</f>
        <v>11</v>
      </c>
      <c r="W32" s="29">
        <f>IFERROR(VLOOKUP(W372,DAY!$A$2:$E$2452,2,0),0)</f>
        <v>11</v>
      </c>
      <c r="X32" s="29">
        <f>IFERROR(VLOOKUP(X372,DAY!$A$2:$E$2452,2,0),0)</f>
        <v>11</v>
      </c>
      <c r="Y32" s="29">
        <f>IFERROR(VLOOKUP(Y372,DAY!$A$2:$E$2452,2,0),0)</f>
        <v>11</v>
      </c>
      <c r="Z32" s="29">
        <f>IFERROR(VLOOKUP(Z372,DAY!$A$2:$E$2452,2,0),0)</f>
        <v>11</v>
      </c>
      <c r="AA32" s="29">
        <f>IFERROR(VLOOKUP(AA372,DAY!$A$2:$E$2452,2,0),0)</f>
        <v>11</v>
      </c>
      <c r="AB32" s="29">
        <f>IFERROR(VLOOKUP(AB372,DAY!$A$2:$E$2452,2,0),0)</f>
        <v>11</v>
      </c>
      <c r="AC32" s="29">
        <f>IFERROR(VLOOKUP(AC372,DAY!$A$2:$E$2452,2,0),0)</f>
        <v>11</v>
      </c>
      <c r="AD32" s="29">
        <f>IFERROR(VLOOKUP(AD372,DAY!$A$2:$E$2452,2,0),0)</f>
        <v>11</v>
      </c>
      <c r="AE32" s="219">
        <f>IFERROR(VLOOKUP(AE372,DAY!$A$2:$E$2452,2,0),0)</f>
        <v>11</v>
      </c>
      <c r="AF32" s="391" t="s">
        <v>11</v>
      </c>
      <c r="AG32" s="393" t="s">
        <v>12</v>
      </c>
      <c r="AH32" s="520" t="s">
        <v>132</v>
      </c>
      <c r="AI32" s="580" t="s">
        <v>11</v>
      </c>
      <c r="AJ32" s="396" t="s">
        <v>13</v>
      </c>
      <c r="AK32" s="520" t="s">
        <v>132</v>
      </c>
      <c r="AM32" s="106"/>
      <c r="AN32" s="137"/>
      <c r="AO32" s="137"/>
      <c r="AP32" s="106"/>
      <c r="AQ32" s="106"/>
      <c r="AR32" s="149">
        <f>IFERROR(VLOOKUP(AR372,DAY!$A$2:$E$196,7,0),0)</f>
        <v>0</v>
      </c>
      <c r="AS32" s="106"/>
      <c r="AT32" s="106"/>
      <c r="AU32" s="106"/>
      <c r="AV32" s="106"/>
      <c r="AW32" s="106"/>
      <c r="AX32" s="106"/>
      <c r="AY32" s="106"/>
      <c r="AZ32" s="106"/>
      <c r="BA32" s="106"/>
    </row>
    <row r="33" spans="1:53" ht="27.75" customHeight="1" x14ac:dyDescent="0.45">
      <c r="A33" s="389"/>
      <c r="B33" s="582" t="s">
        <v>1</v>
      </c>
      <c r="C33" s="583"/>
      <c r="D33" s="32">
        <f>IFERROR(VLOOKUP(D372,DAY!$A$2:$E$2452,3,0),0)</f>
        <v>29</v>
      </c>
      <c r="E33" s="32">
        <f>IFERROR(VLOOKUP(E372,DAY!$A$2:$E$2452,3,0),0)</f>
        <v>30</v>
      </c>
      <c r="F33" s="32">
        <f>IFERROR(VLOOKUP(F372,DAY!$A$2:$E$2452,3,0),0)</f>
        <v>31</v>
      </c>
      <c r="G33" s="32">
        <f>IFERROR(VLOOKUP(G372,DAY!$A$2:$E$2452,3,0),0)</f>
        <v>1</v>
      </c>
      <c r="H33" s="32">
        <f>IFERROR(VLOOKUP(H372,DAY!$A$2:$E$2452,3,0),0)</f>
        <v>2</v>
      </c>
      <c r="I33" s="32">
        <f>IFERROR(VLOOKUP(I372,DAY!$A$2:$E$2452,3,0),0)</f>
        <v>3</v>
      </c>
      <c r="J33" s="32">
        <f>IFERROR(VLOOKUP(J372,DAY!$A$2:$E$2452,3,0),0)</f>
        <v>4</v>
      </c>
      <c r="K33" s="32">
        <f>IFERROR(VLOOKUP(K372,DAY!$A$2:$E$2452,3,0),0)</f>
        <v>5</v>
      </c>
      <c r="L33" s="32">
        <f>IFERROR(VLOOKUP(L372,DAY!$A$2:$E$2452,3,0),0)</f>
        <v>6</v>
      </c>
      <c r="M33" s="32">
        <f>IFERROR(VLOOKUP(M372,DAY!$A$2:$E$2452,3,0),0)</f>
        <v>7</v>
      </c>
      <c r="N33" s="32">
        <f>IFERROR(VLOOKUP(N372,DAY!$A$2:$E$2452,3,0),0)</f>
        <v>8</v>
      </c>
      <c r="O33" s="32">
        <f>IFERROR(VLOOKUP(O372,DAY!$A$2:$E$2452,3,0),0)</f>
        <v>9</v>
      </c>
      <c r="P33" s="32">
        <f>IFERROR(VLOOKUP(P372,DAY!$A$2:$E$2452,3,0),0)</f>
        <v>10</v>
      </c>
      <c r="Q33" s="32">
        <f>IFERROR(VLOOKUP(Q372,DAY!$A$2:$E$2452,3,0),0)</f>
        <v>11</v>
      </c>
      <c r="R33" s="32">
        <f>IFERROR(VLOOKUP(R372,DAY!$A$2:$E$2452,3,0),0)</f>
        <v>12</v>
      </c>
      <c r="S33" s="32">
        <f>IFERROR(VLOOKUP(S372,DAY!$A$2:$E$2452,3,0),0)</f>
        <v>13</v>
      </c>
      <c r="T33" s="32">
        <f>IFERROR(VLOOKUP(T372,DAY!$A$2:$E$2452,3,0),0)</f>
        <v>14</v>
      </c>
      <c r="U33" s="32">
        <f>IFERROR(VLOOKUP(U372,DAY!$A$2:$E$2452,3,0),0)</f>
        <v>15</v>
      </c>
      <c r="V33" s="32">
        <f>IFERROR(VLOOKUP(V372,DAY!$A$2:$E$2452,3,0),0)</f>
        <v>16</v>
      </c>
      <c r="W33" s="32">
        <f>IFERROR(VLOOKUP(W372,DAY!$A$2:$E$2452,3,0),0)</f>
        <v>17</v>
      </c>
      <c r="X33" s="32">
        <f>IFERROR(VLOOKUP(X372,DAY!$A$2:$E$2452,3,0),0)</f>
        <v>18</v>
      </c>
      <c r="Y33" s="32">
        <f>IFERROR(VLOOKUP(Y372,DAY!$A$2:$E$2452,3,0),0)</f>
        <v>19</v>
      </c>
      <c r="Z33" s="32">
        <f>IFERROR(VLOOKUP(Z372,DAY!$A$2:$E$2452,3,0),0)</f>
        <v>20</v>
      </c>
      <c r="AA33" s="32">
        <f>IFERROR(VLOOKUP(AA372,DAY!$A$2:$E$2452,3,0),0)</f>
        <v>21</v>
      </c>
      <c r="AB33" s="32">
        <f>IFERROR(VLOOKUP(AB372,DAY!$A$2:$E$2452,3,0),0)</f>
        <v>22</v>
      </c>
      <c r="AC33" s="32">
        <f>IFERROR(VLOOKUP(AC372,DAY!$A$2:$E$2452,3,0),0)</f>
        <v>23</v>
      </c>
      <c r="AD33" s="32">
        <f>IFERROR(VLOOKUP(AD372,DAY!$A$2:$E$2452,3,0),0)</f>
        <v>24</v>
      </c>
      <c r="AE33" s="33">
        <f>IFERROR(VLOOKUP(AE372,DAY!$A$2:$E$2452,3,0),0)</f>
        <v>25</v>
      </c>
      <c r="AF33" s="392"/>
      <c r="AG33" s="394"/>
      <c r="AH33" s="521"/>
      <c r="AI33" s="581"/>
      <c r="AJ33" s="394"/>
      <c r="AK33" s="521"/>
      <c r="AN33" s="137"/>
      <c r="AO33" s="137"/>
      <c r="AR33" s="138">
        <f>IFERROR(VLOOKUP(AR373,DAY!$A$2:$E$196,2,0),0)</f>
        <v>0</v>
      </c>
    </row>
    <row r="34" spans="1:53" ht="27.75" customHeight="1" x14ac:dyDescent="0.45">
      <c r="A34" s="389"/>
      <c r="B34" s="584" t="s">
        <v>2</v>
      </c>
      <c r="C34" s="585"/>
      <c r="D34" s="35" t="str">
        <f>IFERROR(VLOOKUP(D372,DAY!$A$2:$E$2452,4,0),0)</f>
        <v>水</v>
      </c>
      <c r="E34" s="35" t="str">
        <f>IFERROR(VLOOKUP(E372,DAY!$A$2:$E$2452,4,0),0)</f>
        <v>木</v>
      </c>
      <c r="F34" s="35" t="str">
        <f>IFERROR(VLOOKUP(F372,DAY!$A$2:$E$2452,4,0),0)</f>
        <v>金</v>
      </c>
      <c r="G34" s="35" t="str">
        <f>IFERROR(VLOOKUP(G372,DAY!$A$2:$E$2452,4,0),0)</f>
        <v>土</v>
      </c>
      <c r="H34" s="35" t="str">
        <f>IFERROR(VLOOKUP(H372,DAY!$A$2:$E$2452,4,0),0)</f>
        <v>日</v>
      </c>
      <c r="I34" s="35" t="str">
        <f>IFERROR(VLOOKUP(I372,DAY!$A$2:$E$2452,4,0),0)</f>
        <v>月</v>
      </c>
      <c r="J34" s="35" t="str">
        <f>IFERROR(VLOOKUP(J372,DAY!$A$2:$E$2452,4,0),0)</f>
        <v>火</v>
      </c>
      <c r="K34" s="35" t="str">
        <f>IFERROR(VLOOKUP(K372,DAY!$A$2:$E$2452,4,0),0)</f>
        <v>水</v>
      </c>
      <c r="L34" s="35" t="str">
        <f>IFERROR(VLOOKUP(L372,DAY!$A$2:$E$2452,4,0),0)</f>
        <v>木</v>
      </c>
      <c r="M34" s="35" t="str">
        <f>IFERROR(VLOOKUP(M372,DAY!$A$2:$E$2452,4,0),0)</f>
        <v>金</v>
      </c>
      <c r="N34" s="35" t="str">
        <f>IFERROR(VLOOKUP(N372,DAY!$A$2:$E$2452,4,0),0)</f>
        <v>土</v>
      </c>
      <c r="O34" s="35" t="str">
        <f>IFERROR(VLOOKUP(O372,DAY!$A$2:$E$2452,4,0),0)</f>
        <v>日</v>
      </c>
      <c r="P34" s="35" t="str">
        <f>IFERROR(VLOOKUP(P372,DAY!$A$2:$E$2452,4,0),0)</f>
        <v>月</v>
      </c>
      <c r="Q34" s="35" t="str">
        <f>IFERROR(VLOOKUP(Q372,DAY!$A$2:$E$2452,4,0),0)</f>
        <v>火</v>
      </c>
      <c r="R34" s="35" t="str">
        <f>IFERROR(VLOOKUP(R372,DAY!$A$2:$E$2452,4,0),0)</f>
        <v>水</v>
      </c>
      <c r="S34" s="35" t="str">
        <f>IFERROR(VLOOKUP(S372,DAY!$A$2:$E$2452,4,0),0)</f>
        <v>木</v>
      </c>
      <c r="T34" s="35" t="str">
        <f>IFERROR(VLOOKUP(T372,DAY!$A$2:$E$2452,4,0),0)</f>
        <v>金</v>
      </c>
      <c r="U34" s="35" t="str">
        <f>IFERROR(VLOOKUP(U372,DAY!$A$2:$E$2452,4,0),0)</f>
        <v>土</v>
      </c>
      <c r="V34" s="35" t="str">
        <f>IFERROR(VLOOKUP(V372,DAY!$A$2:$E$2452,4,0),0)</f>
        <v>日</v>
      </c>
      <c r="W34" s="35" t="str">
        <f>IFERROR(VLOOKUP(W372,DAY!$A$2:$E$2452,4,0),0)</f>
        <v>月</v>
      </c>
      <c r="X34" s="35" t="str">
        <f>IFERROR(VLOOKUP(X372,DAY!$A$2:$E$2452,4,0),0)</f>
        <v>火</v>
      </c>
      <c r="Y34" s="35" t="str">
        <f>IFERROR(VLOOKUP(Y372,DAY!$A$2:$E$2452,4,0),0)</f>
        <v>水</v>
      </c>
      <c r="Z34" s="35" t="str">
        <f>IFERROR(VLOOKUP(Z372,DAY!$A$2:$E$2452,4,0),0)</f>
        <v>木</v>
      </c>
      <c r="AA34" s="35" t="str">
        <f>IFERROR(VLOOKUP(AA372,DAY!$A$2:$E$2452,4,0),0)</f>
        <v>金</v>
      </c>
      <c r="AB34" s="35" t="str">
        <f>IFERROR(VLOOKUP(AB372,DAY!$A$2:$E$2452,4,0),0)</f>
        <v>土</v>
      </c>
      <c r="AC34" s="35" t="str">
        <f>IFERROR(VLOOKUP(AC372,DAY!$A$2:$E$2452,4,0),0)</f>
        <v>日</v>
      </c>
      <c r="AD34" s="35" t="str">
        <f>IFERROR(VLOOKUP(AD372,DAY!$A$2:$E$2452,4,0),0)</f>
        <v>月</v>
      </c>
      <c r="AE34" s="220" t="str">
        <f>IFERROR(VLOOKUP(AE372,DAY!$A$2:$E$2452,4,0),0)</f>
        <v>火</v>
      </c>
      <c r="AF34" s="392"/>
      <c r="AG34" s="394"/>
      <c r="AH34" s="217" t="str">
        <f>IF($U$9="完全週休２日", "週", IF($U$9="月単位", "月", ""))</f>
        <v/>
      </c>
      <c r="AI34" s="581"/>
      <c r="AJ34" s="394"/>
      <c r="AK34" s="217" t="str">
        <f>IF($U$9="完全週休２日", "週", IF($U$9="月単位", "月", ""))</f>
        <v/>
      </c>
      <c r="AN34" s="137"/>
      <c r="AO34" s="137"/>
      <c r="AR34" s="141">
        <f>IFERROR(VLOOKUP(AR373,DAY!$A$2:$E$196,3,0),0)</f>
        <v>0</v>
      </c>
    </row>
    <row r="35" spans="1:53" ht="88.5" customHeight="1" x14ac:dyDescent="0.45">
      <c r="A35" s="389"/>
      <c r="B35" s="586" t="s">
        <v>3</v>
      </c>
      <c r="C35" s="587"/>
      <c r="D35" s="36" t="str">
        <f>IFERROR(VLOOKUP(D372,DAY!$A$2:$E$2452,5,0),0)</f>
        <v/>
      </c>
      <c r="E35" s="36" t="str">
        <f>IFERROR(VLOOKUP(E372,DAY!$A$2:$E$2452,5,0),0)</f>
        <v/>
      </c>
      <c r="F35" s="36" t="str">
        <f>IFERROR(VLOOKUP(F372,DAY!$A$2:$E$2452,5,0),0)</f>
        <v/>
      </c>
      <c r="G35" s="36" t="str">
        <f>IFERROR(VLOOKUP(G372,DAY!$A$2:$E$2452,5,0),0)</f>
        <v/>
      </c>
      <c r="H35" s="36" t="str">
        <f>IFERROR(VLOOKUP(H372,DAY!$A$2:$E$2452,5,0),0)</f>
        <v/>
      </c>
      <c r="I35" s="36" t="str">
        <f>IFERROR(VLOOKUP(I372,DAY!$A$2:$E$2452,5,0),0)</f>
        <v>文化の日</v>
      </c>
      <c r="J35" s="36" t="str">
        <f>IFERROR(VLOOKUP(J372,DAY!$A$2:$E$2452,5,0),0)</f>
        <v/>
      </c>
      <c r="K35" s="36" t="str">
        <f>IFERROR(VLOOKUP(K372,DAY!$A$2:$E$2452,5,0),0)</f>
        <v/>
      </c>
      <c r="L35" s="36" t="str">
        <f>IFERROR(VLOOKUP(L372,DAY!$A$2:$E$2452,5,0),0)</f>
        <v/>
      </c>
      <c r="M35" s="36" t="str">
        <f>IFERROR(VLOOKUP(M372,DAY!$A$2:$E$2452,5,0),0)</f>
        <v/>
      </c>
      <c r="N35" s="36" t="str">
        <f>IFERROR(VLOOKUP(N372,DAY!$A$2:$E$2452,5,0),0)</f>
        <v/>
      </c>
      <c r="O35" s="36" t="str">
        <f>IFERROR(VLOOKUP(O372,DAY!$A$2:$E$2452,5,0),0)</f>
        <v/>
      </c>
      <c r="P35" s="36" t="str">
        <f>IFERROR(VLOOKUP(P372,DAY!$A$2:$E$2452,5,0),0)</f>
        <v/>
      </c>
      <c r="Q35" s="36" t="str">
        <f>IFERROR(VLOOKUP(Q372,DAY!$A$2:$E$2452,5,0),0)</f>
        <v/>
      </c>
      <c r="R35" s="36" t="str">
        <f>IFERROR(VLOOKUP(R372,DAY!$A$2:$E$2452,5,0),0)</f>
        <v/>
      </c>
      <c r="S35" s="36" t="str">
        <f>IFERROR(VLOOKUP(S372,DAY!$A$2:$E$2452,5,0),0)</f>
        <v/>
      </c>
      <c r="T35" s="36" t="str">
        <f>IFERROR(VLOOKUP(T372,DAY!$A$2:$E$2452,5,0),0)</f>
        <v/>
      </c>
      <c r="U35" s="36" t="str">
        <f>IFERROR(VLOOKUP(U372,DAY!$A$2:$E$2452,5,0),0)</f>
        <v/>
      </c>
      <c r="V35" s="36" t="str">
        <f>IFERROR(VLOOKUP(V372,DAY!$A$2:$E$2452,5,0),0)</f>
        <v/>
      </c>
      <c r="W35" s="36" t="str">
        <f>IFERROR(VLOOKUP(W372,DAY!$A$2:$E$2452,5,0),0)</f>
        <v/>
      </c>
      <c r="X35" s="36" t="str">
        <f>IFERROR(VLOOKUP(X372,DAY!$A$2:$E$2452,5,0),0)</f>
        <v/>
      </c>
      <c r="Y35" s="36" t="str">
        <f>IFERROR(VLOOKUP(Y372,DAY!$A$2:$E$2452,5,0),0)</f>
        <v/>
      </c>
      <c r="Z35" s="36" t="str">
        <f>IFERROR(VLOOKUP(Z372,DAY!$A$2:$E$2452,5,0),0)</f>
        <v/>
      </c>
      <c r="AA35" s="36" t="str">
        <f>IFERROR(VLOOKUP(AA372,DAY!$A$2:$E$2452,5,0),0)</f>
        <v/>
      </c>
      <c r="AB35" s="36" t="str">
        <f>IFERROR(VLOOKUP(AB372,DAY!$A$2:$E$2452,5,0),0)</f>
        <v/>
      </c>
      <c r="AC35" s="36" t="str">
        <f>IFERROR(VLOOKUP(AC372,DAY!$A$2:$E$2452,5,0),0)</f>
        <v>勤労感謝の日</v>
      </c>
      <c r="AD35" s="36" t="str">
        <f>IFERROR(VLOOKUP(AD372,DAY!$A$2:$E$2452,5,0),0)</f>
        <v>振替休日</v>
      </c>
      <c r="AE35" s="221" t="str">
        <f>IFERROR(VLOOKUP(AE372,DAY!$A$2:$E$2452,5,0),0)</f>
        <v/>
      </c>
      <c r="AF35" s="392"/>
      <c r="AG35" s="394"/>
      <c r="AH35" s="218" t="s">
        <v>133</v>
      </c>
      <c r="AI35" s="581"/>
      <c r="AJ35" s="394"/>
      <c r="AK35" s="218" t="s">
        <v>133</v>
      </c>
      <c r="AN35" s="137" t="str">
        <f>IF(ISTEXT(D36),"集計期間","集計期間外")</f>
        <v>集計期間外</v>
      </c>
      <c r="AO35" s="150"/>
      <c r="AR35" s="141">
        <f>IFERROR(VLOOKUP(AR373,DAY!$A$2:$E$196,4,0),0)</f>
        <v>0</v>
      </c>
    </row>
    <row r="36" spans="1:53" ht="27.75" customHeight="1" x14ac:dyDescent="0.45">
      <c r="A36" s="389"/>
      <c r="B36" s="571" t="str">
        <f>$B$20</f>
        <v>作業員A</v>
      </c>
      <c r="C36" s="143" t="s">
        <v>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211">
        <f>IF(COUNT(D36:AE36)=0,+(COUNTIF(D36:AE36,"作業"))+(COUNTIF(D36:AE36,"休日")),"")</f>
        <v>0</v>
      </c>
      <c r="AG36" s="213">
        <f>IF(+COUNT(D36:AE36)=0,(COUNTIF(D36:AE36,"休日")),"")</f>
        <v>0</v>
      </c>
      <c r="AH36" s="575" t="str">
        <f>IFERROR(ROUND(AVERAGE(AF37,AF39,AF41,AF43,AF45,AF47),3),"")</f>
        <v/>
      </c>
      <c r="AI36" s="224">
        <f>IF(COUNT(D37:AE37)=0,+(COUNTIF(D37:AE37,"作業"))+(COUNTIF(D37:AE37,"休日")),"")</f>
        <v>0</v>
      </c>
      <c r="AJ36" s="213">
        <f>IF(COUNT(D37:AE37)=0,(COUNTIF(D37:AE37,"休日")),"")</f>
        <v>0</v>
      </c>
      <c r="AK36" s="575" t="str">
        <f>IFERROR(ROUND(AVERAGE(AI37,AI39,AI41,AI43,AI45,AI47),3),"")</f>
        <v/>
      </c>
      <c r="AM36" s="144"/>
      <c r="AN36" s="137"/>
      <c r="AO36" s="137"/>
      <c r="AP36" s="144"/>
      <c r="AQ36" s="144"/>
      <c r="AR36" s="142">
        <f>IFERROR(VLOOKUP(AR386,DAY!$A$2:$E$196,5,0),0)</f>
        <v>0</v>
      </c>
      <c r="AS36" s="144"/>
      <c r="AT36" s="144"/>
      <c r="AU36" s="144"/>
      <c r="AV36" s="144"/>
      <c r="AW36" s="144"/>
      <c r="AX36" s="144"/>
      <c r="AY36" s="144"/>
      <c r="AZ36" s="144"/>
      <c r="BA36" s="144"/>
    </row>
    <row r="37" spans="1:53" ht="27.75" customHeight="1" x14ac:dyDescent="0.45">
      <c r="A37" s="389"/>
      <c r="B37" s="572"/>
      <c r="C37" s="188" t="s">
        <v>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568" t="str">
        <f>IFERROR(AN37,"")</f>
        <v/>
      </c>
      <c r="AG37" s="569"/>
      <c r="AH37" s="588"/>
      <c r="AI37" s="570" t="str">
        <f>IFERROR(AO37,"")</f>
        <v/>
      </c>
      <c r="AJ37" s="569"/>
      <c r="AK37" s="576"/>
      <c r="AN37" s="146" t="e">
        <f>ROUND(AG36/AF36,3)</f>
        <v>#DIV/0!</v>
      </c>
      <c r="AO37" s="147" t="e">
        <f>ROUND(AJ36/AI36,3)</f>
        <v>#DIV/0!</v>
      </c>
      <c r="AR37" s="148">
        <f>IFERROR(VLOOKUP(AR386,DAY!$A$2:$E$196,6,0),0)</f>
        <v>0</v>
      </c>
    </row>
    <row r="38" spans="1:53" ht="27.75" customHeight="1" x14ac:dyDescent="0.45">
      <c r="A38" s="389"/>
      <c r="B38" s="571" t="str">
        <f>$B$22</f>
        <v>作業員B</v>
      </c>
      <c r="C38" s="143" t="s">
        <v>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211">
        <f>IF(COUNT(D38:AE38)=0,+(COUNTIF(D38:AE38,"作業"))+(COUNTIF(D38:AE38,"休日")),"")</f>
        <v>0</v>
      </c>
      <c r="AG38" s="213">
        <f>IF(+COUNT(D38:AE38)=0,(COUNTIF(D38:AE38,"休日")),"")</f>
        <v>0</v>
      </c>
      <c r="AH38" s="588"/>
      <c r="AI38" s="224">
        <f>IF(COUNT(D39:AE39)=0,+(COUNTIF(D39:AE39,"作業"))+(COUNTIF(D39:AE39,"休日")),"")</f>
        <v>0</v>
      </c>
      <c r="AJ38" s="213">
        <f>IF(COUNT(D39:AE39)=0,(COUNTIF(D39:AE39,"休日")),"")</f>
        <v>0</v>
      </c>
      <c r="AK38" s="576"/>
      <c r="AM38" s="144"/>
      <c r="AN38" s="137"/>
      <c r="AO38" s="137"/>
      <c r="AP38" s="144"/>
      <c r="AQ38" s="144"/>
      <c r="AR38" s="142">
        <f>IFERROR(VLOOKUP(AR382,DAY!$A$2:$E$196,5,0),0)</f>
        <v>0</v>
      </c>
      <c r="AS38" s="144"/>
      <c r="AT38" s="144"/>
      <c r="AU38" s="144"/>
      <c r="AV38" s="144"/>
      <c r="AW38" s="144"/>
      <c r="AX38" s="144"/>
      <c r="AY38" s="144"/>
      <c r="AZ38" s="144"/>
      <c r="BA38" s="144"/>
    </row>
    <row r="39" spans="1:53" ht="27.75" customHeight="1" x14ac:dyDescent="0.45">
      <c r="A39" s="389"/>
      <c r="B39" s="572"/>
      <c r="C39" s="188" t="s">
        <v>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568" t="str">
        <f>IFERROR(AN39,"")</f>
        <v/>
      </c>
      <c r="AG39" s="569"/>
      <c r="AH39" s="588"/>
      <c r="AI39" s="570" t="str">
        <f>IFERROR(AO39,"")</f>
        <v/>
      </c>
      <c r="AJ39" s="569"/>
      <c r="AK39" s="576"/>
      <c r="AN39" s="146" t="e">
        <f>ROUND(AG38/AF38,3)</f>
        <v>#DIV/0!</v>
      </c>
      <c r="AO39" s="147" t="e">
        <f>ROUND(AJ38/AI38,3)</f>
        <v>#DIV/0!</v>
      </c>
      <c r="AR39" s="148">
        <f>IFERROR(VLOOKUP(AR382,DAY!$A$2:$E$196,6,0),0)</f>
        <v>0</v>
      </c>
    </row>
    <row r="40" spans="1:53" ht="27.75" customHeight="1" x14ac:dyDescent="0.45">
      <c r="A40" s="389"/>
      <c r="B40" s="571" t="str">
        <f>$B$24</f>
        <v>作業員C</v>
      </c>
      <c r="C40" s="143" t="s">
        <v>4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211">
        <f>IF(COUNT(D40:AE40)=0,+(COUNTIF(D40:AE40,"作業"))+(COUNTIF(D40:AE40,"休日")),"")</f>
        <v>0</v>
      </c>
      <c r="AG40" s="213">
        <f>IF(+COUNT(D40:AE40)=0,(COUNTIF(D40:AE40,"休日")),"")</f>
        <v>0</v>
      </c>
      <c r="AH40" s="588"/>
      <c r="AI40" s="224">
        <f>IF(COUNT(D41:AE41)=0,+(COUNTIF(D41:AE41,"作業"))+(COUNTIF(D41:AE41,"休日")),"")</f>
        <v>0</v>
      </c>
      <c r="AJ40" s="213">
        <f>IF(COUNT(D41:AE41)=0,(COUNTIF(D41:AE41,"休日")),"")</f>
        <v>0</v>
      </c>
      <c r="AK40" s="576"/>
      <c r="AM40" s="144"/>
      <c r="AN40" s="137"/>
      <c r="AO40" s="137"/>
      <c r="AP40" s="144"/>
      <c r="AQ40" s="144"/>
      <c r="AR40" s="142">
        <f>IFERROR(VLOOKUP(AR384,DAY!$A$2:$E$196,5,0),0)</f>
        <v>0</v>
      </c>
      <c r="AS40" s="144"/>
      <c r="AT40" s="144"/>
      <c r="AU40" s="144"/>
      <c r="AV40" s="144"/>
      <c r="AW40" s="144"/>
      <c r="AX40" s="144"/>
      <c r="AY40" s="144"/>
      <c r="AZ40" s="144"/>
      <c r="BA40" s="144"/>
    </row>
    <row r="41" spans="1:53" ht="27.75" customHeight="1" x14ac:dyDescent="0.45">
      <c r="A41" s="389"/>
      <c r="B41" s="572"/>
      <c r="C41" s="188" t="s">
        <v>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568" t="str">
        <f>IFERROR(AN41,"")</f>
        <v/>
      </c>
      <c r="AG41" s="569"/>
      <c r="AH41" s="589"/>
      <c r="AI41" s="570" t="str">
        <f>IFERROR(AO41,"")</f>
        <v/>
      </c>
      <c r="AJ41" s="569"/>
      <c r="AK41" s="577"/>
      <c r="AN41" s="146" t="e">
        <f>ROUND(AG40/AF40,3)</f>
        <v>#DIV/0!</v>
      </c>
      <c r="AO41" s="147" t="e">
        <f>ROUND(AJ40/AI40,3)</f>
        <v>#DIV/0!</v>
      </c>
      <c r="AR41" s="148">
        <f>IFERROR(VLOOKUP(AR384,DAY!$A$2:$E$196,6,0),0)</f>
        <v>0</v>
      </c>
    </row>
    <row r="42" spans="1:53" ht="27.75" customHeight="1" x14ac:dyDescent="0.45">
      <c r="A42" s="389"/>
      <c r="B42" s="571" t="str">
        <f>$B$26</f>
        <v>作業員D</v>
      </c>
      <c r="C42" s="143" t="s">
        <v>4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211">
        <f>IF(COUNT(D42:AE42)=0,+(COUNTIF(D42:AE42,"作業"))+(COUNTIF(D42:AE42,"休日")),"")</f>
        <v>0</v>
      </c>
      <c r="AG42" s="213">
        <f>IF(+COUNT(D42:AE42)=0,(COUNTIF(D42:AE42,"休日")),"")</f>
        <v>0</v>
      </c>
      <c r="AH42" s="565"/>
      <c r="AI42" s="224">
        <f>IF(COUNT(D43:AE43)=0,+(COUNTIF(D43:AE43,"作業"))+(COUNTIF(D43:AE43,"休日")),"")</f>
        <v>0</v>
      </c>
      <c r="AJ42" s="213">
        <f>IF(COUNT(D43:AE43)=0,(COUNTIF(D43:AE43,"休日")),"")</f>
        <v>0</v>
      </c>
      <c r="AK42" s="565"/>
      <c r="AM42" s="144"/>
      <c r="AN42" s="137"/>
      <c r="AO42" s="137"/>
      <c r="AP42" s="144"/>
      <c r="AQ42" s="144"/>
      <c r="AR42" s="142">
        <f>IFERROR(VLOOKUP(AR386,DAY!$A$2:$E$196,5,0),0)</f>
        <v>0</v>
      </c>
      <c r="AS42" s="144"/>
      <c r="AT42" s="144"/>
      <c r="AU42" s="144"/>
      <c r="AV42" s="144"/>
      <c r="AW42" s="144"/>
      <c r="AX42" s="144"/>
      <c r="AY42" s="144"/>
      <c r="AZ42" s="144"/>
      <c r="BA42" s="144"/>
    </row>
    <row r="43" spans="1:53" ht="27.75" customHeight="1" x14ac:dyDescent="0.45">
      <c r="A43" s="389"/>
      <c r="B43" s="572"/>
      <c r="C43" s="188" t="s">
        <v>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568" t="str">
        <f>IFERROR(AN43,"")</f>
        <v/>
      </c>
      <c r="AG43" s="569"/>
      <c r="AH43" s="566"/>
      <c r="AI43" s="570" t="str">
        <f>IFERROR(AO43,"")</f>
        <v/>
      </c>
      <c r="AJ43" s="569"/>
      <c r="AK43" s="566"/>
      <c r="AN43" s="146" t="e">
        <f>ROUND(AG42/AF42,3)</f>
        <v>#DIV/0!</v>
      </c>
      <c r="AO43" s="147" t="e">
        <f>ROUND(AJ42/AI42,3)</f>
        <v>#DIV/0!</v>
      </c>
      <c r="AR43" s="148">
        <f>IFERROR(VLOOKUP(AR386,DAY!$A$2:$E$196,6,0),0)</f>
        <v>0</v>
      </c>
    </row>
    <row r="44" spans="1:53" ht="27.75" customHeight="1" x14ac:dyDescent="0.45">
      <c r="A44" s="389"/>
      <c r="B44" s="571" t="str">
        <f>$B$28</f>
        <v>作業員E</v>
      </c>
      <c r="C44" s="143" t="s">
        <v>4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211">
        <f>IF(COUNT(D44:AE44)=0,+(COUNTIF(D44:AE44,"作業"))+(COUNTIF(D44:AE44,"休日")),"")</f>
        <v>0</v>
      </c>
      <c r="AG44" s="213">
        <f>IF(+COUNT(D44:AE44)=0,(COUNTIF(D44:AE44,"休日")),"")</f>
        <v>0</v>
      </c>
      <c r="AH44" s="566"/>
      <c r="AI44" s="224">
        <f>IF(COUNT(D45:AE45)=0,+(COUNTIF(D45:AE45,"作業"))+(COUNTIF(D45:AE45,"休日")),"")</f>
        <v>0</v>
      </c>
      <c r="AJ44" s="213">
        <f>IF(COUNT(D45:AE45)=0,(COUNTIF(D45:AE45,"休日")),"")</f>
        <v>0</v>
      </c>
      <c r="AK44" s="566"/>
      <c r="AM44" s="144"/>
      <c r="AN44" s="137"/>
      <c r="AO44" s="137"/>
      <c r="AP44" s="144"/>
      <c r="AQ44" s="144"/>
      <c r="AR44" s="142">
        <f>IFERROR(VLOOKUP(AR388,DAY!$A$2:$E$196,5,0),0)</f>
        <v>0</v>
      </c>
      <c r="AS44" s="144"/>
      <c r="AT44" s="144"/>
      <c r="AU44" s="144"/>
      <c r="AV44" s="144"/>
      <c r="AW44" s="144"/>
      <c r="AX44" s="144"/>
      <c r="AY44" s="144"/>
      <c r="AZ44" s="144"/>
      <c r="BA44" s="144"/>
    </row>
    <row r="45" spans="1:53" ht="27.75" customHeight="1" x14ac:dyDescent="0.45">
      <c r="A45" s="389"/>
      <c r="B45" s="572"/>
      <c r="C45" s="188" t="s">
        <v>5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568" t="str">
        <f>IFERROR(AN45,"")</f>
        <v/>
      </c>
      <c r="AG45" s="569"/>
      <c r="AH45" s="566"/>
      <c r="AI45" s="570" t="str">
        <f>IFERROR(AO45,"")</f>
        <v/>
      </c>
      <c r="AJ45" s="569"/>
      <c r="AK45" s="566"/>
      <c r="AN45" s="146" t="e">
        <f>ROUND(AG44/AF44,3)</f>
        <v>#DIV/0!</v>
      </c>
      <c r="AO45" s="147" t="e">
        <f>ROUND(AJ44/AI44,3)</f>
        <v>#DIV/0!</v>
      </c>
      <c r="AR45" s="148">
        <f>IFERROR(VLOOKUP(AR388,DAY!$A$2:$E$196,6,0),0)</f>
        <v>0</v>
      </c>
    </row>
    <row r="46" spans="1:53" ht="27.75" customHeight="1" x14ac:dyDescent="0.45">
      <c r="A46" s="389"/>
      <c r="B46" s="571" t="str">
        <f>$B$30</f>
        <v>作業員F</v>
      </c>
      <c r="C46" s="143" t="s">
        <v>4</v>
      </c>
      <c r="D46" s="99"/>
      <c r="E46" s="9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211">
        <f>IF(COUNT(D46:AE46)=0,+(COUNTIF(D46:AE46,"作業"))+(COUNTIF(D46:AE46,"休日")),"")</f>
        <v>0</v>
      </c>
      <c r="AG46" s="213">
        <f>IF(+COUNT(D46:AE46)=0,(COUNTIF(D46:AE46,"休日")),"")</f>
        <v>0</v>
      </c>
      <c r="AH46" s="566"/>
      <c r="AI46" s="224">
        <f>IF(COUNT(D47:AE47)=0,+(COUNTIF(D47:AE47,"作業"))+(COUNTIF(D47:AE47,"休日")),"")</f>
        <v>0</v>
      </c>
      <c r="AJ46" s="213">
        <f>IF(COUNT(D47:AE47)=0,(COUNTIF(D47:AE47,"休日")),"")</f>
        <v>0</v>
      </c>
      <c r="AK46" s="566"/>
      <c r="AM46" s="144"/>
      <c r="AN46" s="137"/>
      <c r="AO46" s="137"/>
      <c r="AP46" s="144"/>
      <c r="AQ46" s="144"/>
      <c r="AR46" s="142">
        <f>IFERROR(VLOOKUP(AR373,DAY!$A$2:$E$196,5,0),0)</f>
        <v>0</v>
      </c>
      <c r="AS46" s="144"/>
      <c r="AT46" s="144"/>
      <c r="AU46" s="144"/>
      <c r="AV46" s="144"/>
      <c r="AW46" s="144"/>
      <c r="AX46" s="144"/>
      <c r="AY46" s="144"/>
      <c r="AZ46" s="144"/>
      <c r="BA46" s="144"/>
    </row>
    <row r="47" spans="1:53" ht="27.75" customHeight="1" thickBot="1" x14ac:dyDescent="0.5">
      <c r="A47" s="390"/>
      <c r="B47" s="573"/>
      <c r="C47" s="145" t="s">
        <v>5</v>
      </c>
      <c r="D47" s="97"/>
      <c r="E47" s="98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357" t="str">
        <f>IFERROR(AN47,"")</f>
        <v/>
      </c>
      <c r="AG47" s="358"/>
      <c r="AH47" s="567"/>
      <c r="AI47" s="574" t="str">
        <f>IFERROR(AO47,"")</f>
        <v/>
      </c>
      <c r="AJ47" s="358"/>
      <c r="AK47" s="567"/>
      <c r="AN47" s="146" t="e">
        <f>ROUND(AG46/AF46,3)</f>
        <v>#DIV/0!</v>
      </c>
      <c r="AO47" s="147" t="e">
        <f>ROUND(AJ46/AI46,3)</f>
        <v>#DIV/0!</v>
      </c>
      <c r="AR47" s="148">
        <f>IFERROR(VLOOKUP(AR373,DAY!$A$2:$E$196,6,0),0)</f>
        <v>0</v>
      </c>
    </row>
    <row r="48" spans="1:53" s="144" customFormat="1" ht="27.75" customHeight="1" thickBot="1" x14ac:dyDescent="0.5">
      <c r="A48" s="594" t="s">
        <v>64</v>
      </c>
      <c r="B48" s="595" t="s">
        <v>0</v>
      </c>
      <c r="C48" s="596"/>
      <c r="D48" s="44">
        <f>IFERROR(VLOOKUP(D373,DAY!$A$2:$E$2452,2,0),0)</f>
        <v>11</v>
      </c>
      <c r="E48" s="44">
        <f>IFERROR(VLOOKUP(E373,DAY!$A$2:$E$2452,2,0),0)</f>
        <v>11</v>
      </c>
      <c r="F48" s="44">
        <f>IFERROR(VLOOKUP(F373,DAY!$A$2:$E$2452,2,0),0)</f>
        <v>11</v>
      </c>
      <c r="G48" s="44">
        <f>IFERROR(VLOOKUP(G373,DAY!$A$2:$E$2452,2,0),0)</f>
        <v>11</v>
      </c>
      <c r="H48" s="44">
        <f>IFERROR(VLOOKUP(H373,DAY!$A$2:$E$2452,2,0),0)</f>
        <v>11</v>
      </c>
      <c r="I48" s="44">
        <f>IFERROR(VLOOKUP(I373,DAY!$A$2:$E$2452,2,0),0)</f>
        <v>12</v>
      </c>
      <c r="J48" s="44">
        <f>IFERROR(VLOOKUP(J373,DAY!$A$2:$E$2452,2,0),0)</f>
        <v>12</v>
      </c>
      <c r="K48" s="44">
        <f>IFERROR(VLOOKUP(K373,DAY!$A$2:$E$2452,2,0),0)</f>
        <v>12</v>
      </c>
      <c r="L48" s="44">
        <f>IFERROR(VLOOKUP(L373,DAY!$A$2:$E$2452,2,0),0)</f>
        <v>12</v>
      </c>
      <c r="M48" s="44">
        <f>IFERROR(VLOOKUP(M373,DAY!$A$2:$E$2452,2,0),0)</f>
        <v>12</v>
      </c>
      <c r="N48" s="44">
        <f>IFERROR(VLOOKUP(N373,DAY!$A$2:$E$2452,2,0),0)</f>
        <v>12</v>
      </c>
      <c r="O48" s="44">
        <f>IFERROR(VLOOKUP(O373,DAY!$A$2:$E$2452,2,0),0)</f>
        <v>12</v>
      </c>
      <c r="P48" s="44">
        <f>IFERROR(VLOOKUP(P373,DAY!$A$2:$E$2452,2,0),0)</f>
        <v>12</v>
      </c>
      <c r="Q48" s="44">
        <f>IFERROR(VLOOKUP(Q373,DAY!$A$2:$E$2452,2,0),0)</f>
        <v>12</v>
      </c>
      <c r="R48" s="44">
        <f>IFERROR(VLOOKUP(R373,DAY!$A$2:$E$2452,2,0),0)</f>
        <v>12</v>
      </c>
      <c r="S48" s="44">
        <f>IFERROR(VLOOKUP(S373,DAY!$A$2:$E$2452,2,0),0)</f>
        <v>12</v>
      </c>
      <c r="T48" s="44">
        <f>IFERROR(VLOOKUP(T373,DAY!$A$2:$E$2452,2,0),0)</f>
        <v>12</v>
      </c>
      <c r="U48" s="44">
        <f>IFERROR(VLOOKUP(U373,DAY!$A$2:$E$2452,2,0),0)</f>
        <v>12</v>
      </c>
      <c r="V48" s="44">
        <f>IFERROR(VLOOKUP(V373,DAY!$A$2:$E$2452,2,0),0)</f>
        <v>12</v>
      </c>
      <c r="W48" s="44">
        <f>IFERROR(VLOOKUP(W373,DAY!$A$2:$E$2452,2,0),0)</f>
        <v>12</v>
      </c>
      <c r="X48" s="44">
        <f>IFERROR(VLOOKUP(X373,DAY!$A$2:$E$2452,2,0),0)</f>
        <v>12</v>
      </c>
      <c r="Y48" s="44">
        <f>IFERROR(VLOOKUP(Y373,DAY!$A$2:$E$2452,2,0),0)</f>
        <v>12</v>
      </c>
      <c r="Z48" s="44">
        <f>IFERROR(VLOOKUP(Z373,DAY!$A$2:$E$2452,2,0),0)</f>
        <v>12</v>
      </c>
      <c r="AA48" s="44">
        <f>IFERROR(VLOOKUP(AA373,DAY!$A$2:$E$2452,2,0),0)</f>
        <v>12</v>
      </c>
      <c r="AB48" s="44">
        <f>IFERROR(VLOOKUP(AB373,DAY!$A$2:$E$2452,2,0),0)</f>
        <v>12</v>
      </c>
      <c r="AC48" s="44">
        <f>IFERROR(VLOOKUP(AC373,DAY!$A$2:$E$2452,2,0),0)</f>
        <v>12</v>
      </c>
      <c r="AD48" s="44">
        <f>IFERROR(VLOOKUP(AD373,DAY!$A$2:$E$2452,2,0),0)</f>
        <v>12</v>
      </c>
      <c r="AE48" s="44">
        <f>IFERROR(VLOOKUP(AE373,DAY!$A$2:$E$2452,2,0),0)</f>
        <v>12</v>
      </c>
      <c r="AF48" s="391" t="s">
        <v>11</v>
      </c>
      <c r="AG48" s="393" t="s">
        <v>12</v>
      </c>
      <c r="AH48" s="520" t="s">
        <v>132</v>
      </c>
      <c r="AI48" s="580" t="s">
        <v>11</v>
      </c>
      <c r="AJ48" s="396" t="s">
        <v>13</v>
      </c>
      <c r="AK48" s="520" t="s">
        <v>132</v>
      </c>
      <c r="AM48" s="106"/>
      <c r="AN48" s="137"/>
      <c r="AO48" s="137"/>
      <c r="AP48" s="106"/>
      <c r="AQ48" s="106"/>
      <c r="AR48" s="149">
        <f>IFERROR(VLOOKUP(AR373,DAY!$A$2:$E$196,6,0),0)</f>
        <v>0</v>
      </c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27.75" customHeight="1" x14ac:dyDescent="0.45">
      <c r="A49" s="389"/>
      <c r="B49" s="582" t="s">
        <v>1</v>
      </c>
      <c r="C49" s="583"/>
      <c r="D49" s="32">
        <f>IFERROR(VLOOKUP(D373,DAY!$A$2:$E$2452,3,0),0)</f>
        <v>26</v>
      </c>
      <c r="E49" s="32">
        <f>IFERROR(VLOOKUP(E373,DAY!$A$2:$E$2452,3,0),0)</f>
        <v>27</v>
      </c>
      <c r="F49" s="32">
        <f>IFERROR(VLOOKUP(F373,DAY!$A$2:$E$2452,3,0),0)</f>
        <v>28</v>
      </c>
      <c r="G49" s="32">
        <f>IFERROR(VLOOKUP(G373,DAY!$A$2:$E$2452,3,0),0)</f>
        <v>29</v>
      </c>
      <c r="H49" s="32">
        <f>IFERROR(VLOOKUP(H373,DAY!$A$2:$E$2452,3,0),0)</f>
        <v>30</v>
      </c>
      <c r="I49" s="32">
        <f>IFERROR(VLOOKUP(I373,DAY!$A$2:$E$2452,3,0),0)</f>
        <v>1</v>
      </c>
      <c r="J49" s="32">
        <f>IFERROR(VLOOKUP(J373,DAY!$A$2:$E$2452,3,0),0)</f>
        <v>2</v>
      </c>
      <c r="K49" s="32">
        <f>IFERROR(VLOOKUP(K373,DAY!$A$2:$E$2452,3,0),0)</f>
        <v>3</v>
      </c>
      <c r="L49" s="32">
        <f>IFERROR(VLOOKUP(L373,DAY!$A$2:$E$2452,3,0),0)</f>
        <v>4</v>
      </c>
      <c r="M49" s="32">
        <f>IFERROR(VLOOKUP(M373,DAY!$A$2:$E$2452,3,0),0)</f>
        <v>5</v>
      </c>
      <c r="N49" s="32">
        <f>IFERROR(VLOOKUP(N373,DAY!$A$2:$E$2452,3,0),0)</f>
        <v>6</v>
      </c>
      <c r="O49" s="32">
        <f>IFERROR(VLOOKUP(O373,DAY!$A$2:$E$2452,3,0),0)</f>
        <v>7</v>
      </c>
      <c r="P49" s="32">
        <f>IFERROR(VLOOKUP(P373,DAY!$A$2:$E$2452,3,0),0)</f>
        <v>8</v>
      </c>
      <c r="Q49" s="32">
        <f>IFERROR(VLOOKUP(Q373,DAY!$A$2:$E$2452,3,0),0)</f>
        <v>9</v>
      </c>
      <c r="R49" s="32">
        <f>IFERROR(VLOOKUP(R373,DAY!$A$2:$E$2452,3,0),0)</f>
        <v>10</v>
      </c>
      <c r="S49" s="32">
        <f>IFERROR(VLOOKUP(S373,DAY!$A$2:$E$2452,3,0),0)</f>
        <v>11</v>
      </c>
      <c r="T49" s="32">
        <f>IFERROR(VLOOKUP(T373,DAY!$A$2:$E$2452,3,0),0)</f>
        <v>12</v>
      </c>
      <c r="U49" s="32">
        <f>IFERROR(VLOOKUP(U373,DAY!$A$2:$E$2452,3,0),0)</f>
        <v>13</v>
      </c>
      <c r="V49" s="32">
        <f>IFERROR(VLOOKUP(V373,DAY!$A$2:$E$2452,3,0),0)</f>
        <v>14</v>
      </c>
      <c r="W49" s="32">
        <f>IFERROR(VLOOKUP(W373,DAY!$A$2:$E$2452,3,0),0)</f>
        <v>15</v>
      </c>
      <c r="X49" s="32">
        <f>IFERROR(VLOOKUP(X373,DAY!$A$2:$E$2452,3,0),0)</f>
        <v>16</v>
      </c>
      <c r="Y49" s="32">
        <f>IFERROR(VLOOKUP(Y373,DAY!$A$2:$E$2452,3,0),0)</f>
        <v>17</v>
      </c>
      <c r="Z49" s="32">
        <f>IFERROR(VLOOKUP(Z373,DAY!$A$2:$E$2452,3,0),0)</f>
        <v>18</v>
      </c>
      <c r="AA49" s="32">
        <f>IFERROR(VLOOKUP(AA373,DAY!$A$2:$E$2452,3,0),0)</f>
        <v>19</v>
      </c>
      <c r="AB49" s="32">
        <f>IFERROR(VLOOKUP(AB373,DAY!$A$2:$E$2452,3,0),0)</f>
        <v>20</v>
      </c>
      <c r="AC49" s="32">
        <f>IFERROR(VLOOKUP(AC373,DAY!$A$2:$E$2452,3,0),0)</f>
        <v>21</v>
      </c>
      <c r="AD49" s="32">
        <f>IFERROR(VLOOKUP(AD373,DAY!$A$2:$E$2452,3,0),0)</f>
        <v>22</v>
      </c>
      <c r="AE49" s="33">
        <f>IFERROR(VLOOKUP(AE373,DAY!$A$2:$E$2452,3,0),0)</f>
        <v>23</v>
      </c>
      <c r="AF49" s="392"/>
      <c r="AG49" s="394"/>
      <c r="AH49" s="521"/>
      <c r="AI49" s="581"/>
      <c r="AJ49" s="394"/>
      <c r="AK49" s="521"/>
      <c r="AN49" s="137"/>
      <c r="AO49" s="137"/>
      <c r="AR49" s="139">
        <f>IFERROR(VLOOKUP(AR374,DAY!$A$2:$E$196,2,0),0)</f>
        <v>0</v>
      </c>
    </row>
    <row r="50" spans="1:53" ht="27.75" customHeight="1" x14ac:dyDescent="0.45">
      <c r="A50" s="389"/>
      <c r="B50" s="584" t="s">
        <v>2</v>
      </c>
      <c r="C50" s="585"/>
      <c r="D50" s="35" t="str">
        <f>IFERROR(VLOOKUP(D373,DAY!$A$2:$E$2452,4,0),0)</f>
        <v>水</v>
      </c>
      <c r="E50" s="35" t="str">
        <f>IFERROR(VLOOKUP(E373,DAY!$A$2:$E$2452,4,0),0)</f>
        <v>木</v>
      </c>
      <c r="F50" s="35" t="str">
        <f>IFERROR(VLOOKUP(F373,DAY!$A$2:$E$2452,4,0),0)</f>
        <v>金</v>
      </c>
      <c r="G50" s="35" t="str">
        <f>IFERROR(VLOOKUP(G373,DAY!$A$2:$E$2452,4,0),0)</f>
        <v>土</v>
      </c>
      <c r="H50" s="35" t="str">
        <f>IFERROR(VLOOKUP(H373,DAY!$A$2:$E$2452,4,0),0)</f>
        <v>日</v>
      </c>
      <c r="I50" s="35" t="str">
        <f>IFERROR(VLOOKUP(I373,DAY!$A$2:$E$2452,4,0),0)</f>
        <v>月</v>
      </c>
      <c r="J50" s="35" t="str">
        <f>IFERROR(VLOOKUP(J373,DAY!$A$2:$E$2452,4,0),0)</f>
        <v>火</v>
      </c>
      <c r="K50" s="35" t="str">
        <f>IFERROR(VLOOKUP(K373,DAY!$A$2:$E$2452,4,0),0)</f>
        <v>水</v>
      </c>
      <c r="L50" s="35" t="str">
        <f>IFERROR(VLOOKUP(L373,DAY!$A$2:$E$2452,4,0),0)</f>
        <v>木</v>
      </c>
      <c r="M50" s="35" t="str">
        <f>IFERROR(VLOOKUP(M373,DAY!$A$2:$E$2452,4,0),0)</f>
        <v>金</v>
      </c>
      <c r="N50" s="35" t="str">
        <f>IFERROR(VLOOKUP(N373,DAY!$A$2:$E$2452,4,0),0)</f>
        <v>土</v>
      </c>
      <c r="O50" s="35" t="str">
        <f>IFERROR(VLOOKUP(O373,DAY!$A$2:$E$2452,4,0),0)</f>
        <v>日</v>
      </c>
      <c r="P50" s="35" t="str">
        <f>IFERROR(VLOOKUP(P373,DAY!$A$2:$E$2452,4,0),0)</f>
        <v>月</v>
      </c>
      <c r="Q50" s="35" t="str">
        <f>IFERROR(VLOOKUP(Q373,DAY!$A$2:$E$2452,4,0),0)</f>
        <v>火</v>
      </c>
      <c r="R50" s="35" t="str">
        <f>IFERROR(VLOOKUP(R373,DAY!$A$2:$E$2452,4,0),0)</f>
        <v>水</v>
      </c>
      <c r="S50" s="35" t="str">
        <f>IFERROR(VLOOKUP(S373,DAY!$A$2:$E$2452,4,0),0)</f>
        <v>木</v>
      </c>
      <c r="T50" s="35" t="str">
        <f>IFERROR(VLOOKUP(T373,DAY!$A$2:$E$2452,4,0),0)</f>
        <v>金</v>
      </c>
      <c r="U50" s="35" t="str">
        <f>IFERROR(VLOOKUP(U373,DAY!$A$2:$E$2452,4,0),0)</f>
        <v>土</v>
      </c>
      <c r="V50" s="35" t="str">
        <f>IFERROR(VLOOKUP(V373,DAY!$A$2:$E$2452,4,0),0)</f>
        <v>日</v>
      </c>
      <c r="W50" s="35" t="str">
        <f>IFERROR(VLOOKUP(W373,DAY!$A$2:$E$2452,4,0),0)</f>
        <v>月</v>
      </c>
      <c r="X50" s="35" t="str">
        <f>IFERROR(VLOOKUP(X373,DAY!$A$2:$E$2452,4,0),0)</f>
        <v>火</v>
      </c>
      <c r="Y50" s="35" t="str">
        <f>IFERROR(VLOOKUP(Y373,DAY!$A$2:$E$2452,4,0),0)</f>
        <v>水</v>
      </c>
      <c r="Z50" s="35" t="str">
        <f>IFERROR(VLOOKUP(Z373,DAY!$A$2:$E$2452,4,0),0)</f>
        <v>木</v>
      </c>
      <c r="AA50" s="35" t="str">
        <f>IFERROR(VLOOKUP(AA373,DAY!$A$2:$E$2452,4,0),0)</f>
        <v>金</v>
      </c>
      <c r="AB50" s="35" t="str">
        <f>IFERROR(VLOOKUP(AB373,DAY!$A$2:$E$2452,4,0),0)</f>
        <v>土</v>
      </c>
      <c r="AC50" s="35" t="str">
        <f>IFERROR(VLOOKUP(AC373,DAY!$A$2:$E$2452,4,0),0)</f>
        <v>日</v>
      </c>
      <c r="AD50" s="35" t="str">
        <f>IFERROR(VLOOKUP(AD373,DAY!$A$2:$E$2452,4,0),0)</f>
        <v>月</v>
      </c>
      <c r="AE50" s="35" t="str">
        <f>IFERROR(VLOOKUP(AE373,DAY!$A$2:$E$2452,4,0),0)</f>
        <v>火</v>
      </c>
      <c r="AF50" s="392"/>
      <c r="AG50" s="394"/>
      <c r="AH50" s="217" t="str">
        <f>IF($U$9="完全週休２日", "週", IF($U$9="月単位", "月", ""))</f>
        <v/>
      </c>
      <c r="AI50" s="581"/>
      <c r="AJ50" s="394"/>
      <c r="AK50" s="217" t="str">
        <f>IF($U$9="完全週休２日", "週", IF($U$9="月単位", "月", ""))</f>
        <v/>
      </c>
      <c r="AN50" s="137"/>
      <c r="AO50" s="137"/>
      <c r="AR50" s="141">
        <f>IFERROR(VLOOKUP(AR374,DAY!$A$2:$E$196,3,0),0)</f>
        <v>0</v>
      </c>
    </row>
    <row r="51" spans="1:53" ht="88.5" customHeight="1" x14ac:dyDescent="0.45">
      <c r="A51" s="389"/>
      <c r="B51" s="586" t="s">
        <v>3</v>
      </c>
      <c r="C51" s="587"/>
      <c r="D51" s="36" t="str">
        <f>IFERROR(VLOOKUP(D373,DAY!$A$2:$E$2452,5,0),0)</f>
        <v/>
      </c>
      <c r="E51" s="36" t="str">
        <f>IFERROR(VLOOKUP(E373,DAY!$A$2:$E$2452,5,0),0)</f>
        <v/>
      </c>
      <c r="F51" s="36" t="str">
        <f>IFERROR(VLOOKUP(F373,DAY!$A$2:$E$2452,5,0),0)</f>
        <v/>
      </c>
      <c r="G51" s="36" t="str">
        <f>IFERROR(VLOOKUP(G373,DAY!$A$2:$E$2452,5,0),0)</f>
        <v/>
      </c>
      <c r="H51" s="36" t="str">
        <f>IFERROR(VLOOKUP(H373,DAY!$A$2:$E$2452,5,0),0)</f>
        <v/>
      </c>
      <c r="I51" s="36" t="str">
        <f>IFERROR(VLOOKUP(I373,DAY!$A$2:$E$2452,5,0),0)</f>
        <v/>
      </c>
      <c r="J51" s="36" t="str">
        <f>IFERROR(VLOOKUP(J373,DAY!$A$2:$E$2452,5,0),0)</f>
        <v/>
      </c>
      <c r="K51" s="36" t="str">
        <f>IFERROR(VLOOKUP(K373,DAY!$A$2:$E$2452,5,0),0)</f>
        <v/>
      </c>
      <c r="L51" s="36" t="str">
        <f>IFERROR(VLOOKUP(L373,DAY!$A$2:$E$2452,5,0),0)</f>
        <v/>
      </c>
      <c r="M51" s="36" t="str">
        <f>IFERROR(VLOOKUP(M373,DAY!$A$2:$E$2452,5,0),0)</f>
        <v/>
      </c>
      <c r="N51" s="36" t="str">
        <f>IFERROR(VLOOKUP(N373,DAY!$A$2:$E$2452,5,0),0)</f>
        <v/>
      </c>
      <c r="O51" s="36" t="str">
        <f>IFERROR(VLOOKUP(O373,DAY!$A$2:$E$2452,5,0),0)</f>
        <v/>
      </c>
      <c r="P51" s="36" t="str">
        <f>IFERROR(VLOOKUP(P373,DAY!$A$2:$E$2452,5,0),0)</f>
        <v/>
      </c>
      <c r="Q51" s="36" t="str">
        <f>IFERROR(VLOOKUP(Q373,DAY!$A$2:$E$2452,5,0),0)</f>
        <v/>
      </c>
      <c r="R51" s="36" t="str">
        <f>IFERROR(VLOOKUP(R373,DAY!$A$2:$E$2452,5,0),0)</f>
        <v/>
      </c>
      <c r="S51" s="36" t="str">
        <f>IFERROR(VLOOKUP(S373,DAY!$A$2:$E$2452,5,0),0)</f>
        <v/>
      </c>
      <c r="T51" s="36" t="str">
        <f>IFERROR(VLOOKUP(T373,DAY!$A$2:$E$2452,5,0),0)</f>
        <v/>
      </c>
      <c r="U51" s="36" t="str">
        <f>IFERROR(VLOOKUP(U373,DAY!$A$2:$E$2452,5,0),0)</f>
        <v/>
      </c>
      <c r="V51" s="36" t="str">
        <f>IFERROR(VLOOKUP(V373,DAY!$A$2:$E$2452,5,0),0)</f>
        <v/>
      </c>
      <c r="W51" s="36" t="str">
        <f>IFERROR(VLOOKUP(W373,DAY!$A$2:$E$2452,5,0),0)</f>
        <v/>
      </c>
      <c r="X51" s="36" t="str">
        <f>IFERROR(VLOOKUP(X373,DAY!$A$2:$E$2452,5,0),0)</f>
        <v/>
      </c>
      <c r="Y51" s="36" t="str">
        <f>IFERROR(VLOOKUP(Y373,DAY!$A$2:$E$2452,5,0),0)</f>
        <v/>
      </c>
      <c r="Z51" s="36" t="str">
        <f>IFERROR(VLOOKUP(Z373,DAY!$A$2:$E$2452,5,0),0)</f>
        <v/>
      </c>
      <c r="AA51" s="36" t="str">
        <f>IFERROR(VLOOKUP(AA373,DAY!$A$2:$E$2452,5,0),0)</f>
        <v/>
      </c>
      <c r="AB51" s="36" t="str">
        <f>IFERROR(VLOOKUP(AB373,DAY!$A$2:$E$2452,5,0),0)</f>
        <v/>
      </c>
      <c r="AC51" s="36" t="str">
        <f>IFERROR(VLOOKUP(AC373,DAY!$A$2:$E$2452,5,0),0)</f>
        <v/>
      </c>
      <c r="AD51" s="36" t="str">
        <f>IFERROR(VLOOKUP(AD373,DAY!$A$2:$E$2452,5,0),0)</f>
        <v/>
      </c>
      <c r="AE51" s="36" t="str">
        <f>IFERROR(VLOOKUP(AE373,DAY!$A$2:$E$2452,5,0),0)</f>
        <v/>
      </c>
      <c r="AF51" s="392"/>
      <c r="AG51" s="394"/>
      <c r="AH51" s="218" t="s">
        <v>133</v>
      </c>
      <c r="AI51" s="581"/>
      <c r="AJ51" s="394"/>
      <c r="AK51" s="218" t="s">
        <v>133</v>
      </c>
      <c r="AN51" s="137" t="str">
        <f>IF(ISTEXT(D52),"集計期間","集計期間外")</f>
        <v>集計期間外</v>
      </c>
      <c r="AO51" s="150"/>
      <c r="AR51" s="141">
        <f>IFERROR(VLOOKUP(AR374,DAY!$A$2:$E$196,4,0),0)</f>
        <v>0</v>
      </c>
    </row>
    <row r="52" spans="1:53" ht="27.75" customHeight="1" x14ac:dyDescent="0.45">
      <c r="A52" s="389"/>
      <c r="B52" s="571" t="str">
        <f>$B$20</f>
        <v>作業員A</v>
      </c>
      <c r="C52" s="143" t="s">
        <v>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211">
        <f>IF(COUNT(D52:AE52)=0,+(COUNTIF(D52:AE52,"作業"))+(COUNTIF(D52:AE52,"休日")),"")</f>
        <v>0</v>
      </c>
      <c r="AG52" s="213">
        <f>IF(+COUNT(D52:AE52)=0,(COUNTIF(D52:AE52,"休日")),"")</f>
        <v>0</v>
      </c>
      <c r="AH52" s="575" t="str">
        <f>IFERROR(ROUND(AVERAGE(AF53,AF55,AF57,AF59,AF61,AF63),3),"")</f>
        <v/>
      </c>
      <c r="AI52" s="224">
        <f>IF(COUNT(D53:AE53)=0,+(COUNTIF(D53:AE53,"作業"))+(COUNTIF(D53:AE53,"休日")),"")</f>
        <v>0</v>
      </c>
      <c r="AJ52" s="213">
        <f>IF(COUNT(D53:AE53)=0,(COUNTIF(D53:AE53,"休日")),"")</f>
        <v>0</v>
      </c>
      <c r="AK52" s="575" t="str">
        <f>IFERROR(ROUND(AVERAGE(AI53,AI55,AI57,AI59,AI61,AI63),3),"")</f>
        <v/>
      </c>
      <c r="AM52" s="144"/>
      <c r="AN52" s="137"/>
      <c r="AO52" s="137"/>
      <c r="AP52" s="144"/>
      <c r="AQ52" s="144"/>
      <c r="AR52" s="142">
        <f>IFERROR(VLOOKUP(AR402,DAY!$A$2:$E$196,5,0),0)</f>
        <v>0</v>
      </c>
      <c r="AS52" s="144"/>
      <c r="AT52" s="144"/>
      <c r="AU52" s="144"/>
      <c r="AV52" s="144"/>
      <c r="AW52" s="144"/>
      <c r="AX52" s="144"/>
      <c r="AY52" s="144"/>
      <c r="AZ52" s="144"/>
      <c r="BA52" s="144"/>
    </row>
    <row r="53" spans="1:53" ht="27.75" customHeight="1" x14ac:dyDescent="0.45">
      <c r="A53" s="389"/>
      <c r="B53" s="572"/>
      <c r="C53" s="188" t="s">
        <v>5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568" t="str">
        <f>IFERROR(AN53,"")</f>
        <v/>
      </c>
      <c r="AG53" s="569"/>
      <c r="AH53" s="588"/>
      <c r="AI53" s="570" t="str">
        <f>IFERROR(AO53,"")</f>
        <v/>
      </c>
      <c r="AJ53" s="569"/>
      <c r="AK53" s="576"/>
      <c r="AN53" s="146" t="e">
        <f>ROUND(AG52/AF52,3)</f>
        <v>#DIV/0!</v>
      </c>
      <c r="AO53" s="147" t="e">
        <f>ROUND(AJ52/AI52,3)</f>
        <v>#DIV/0!</v>
      </c>
      <c r="AR53" s="148">
        <f>IFERROR(VLOOKUP(AR402,DAY!$A$2:$E$196,6,0),0)</f>
        <v>0</v>
      </c>
    </row>
    <row r="54" spans="1:53" ht="27.75" customHeight="1" x14ac:dyDescent="0.45">
      <c r="A54" s="389"/>
      <c r="B54" s="571" t="str">
        <f>$B$22</f>
        <v>作業員B</v>
      </c>
      <c r="C54" s="143" t="s">
        <v>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211">
        <f>IF(COUNT(D54:AE54)=0,+(COUNTIF(D54:AE54,"作業"))+(COUNTIF(D54:AE54,"休日")),"")</f>
        <v>0</v>
      </c>
      <c r="AG54" s="213">
        <f>IF(+COUNT(D54:AE54)=0,(COUNTIF(D54:AE54,"休日")),"")</f>
        <v>0</v>
      </c>
      <c r="AH54" s="588"/>
      <c r="AI54" s="224">
        <f>IF(COUNT(D55:AE55)=0,+(COUNTIF(D55:AE55,"作業"))+(COUNTIF(D55:AE55,"休日")),"")</f>
        <v>0</v>
      </c>
      <c r="AJ54" s="213">
        <f>IF(COUNT(D55:AE55)=0,(COUNTIF(D55:AE55,"休日")),"")</f>
        <v>0</v>
      </c>
      <c r="AK54" s="576"/>
      <c r="AM54" s="144"/>
      <c r="AN54" s="137"/>
      <c r="AO54" s="137"/>
      <c r="AP54" s="144"/>
      <c r="AQ54" s="144"/>
      <c r="AR54" s="142">
        <f>IFERROR(VLOOKUP(AR398,DAY!$A$2:$E$196,5,0),0)</f>
        <v>0</v>
      </c>
      <c r="AS54" s="144"/>
      <c r="AT54" s="144"/>
      <c r="AU54" s="144"/>
      <c r="AV54" s="144"/>
      <c r="AW54" s="144"/>
      <c r="AX54" s="144"/>
      <c r="AY54" s="144"/>
      <c r="AZ54" s="144"/>
      <c r="BA54" s="144"/>
    </row>
    <row r="55" spans="1:53" ht="27.75" customHeight="1" x14ac:dyDescent="0.45">
      <c r="A55" s="389"/>
      <c r="B55" s="572"/>
      <c r="C55" s="188" t="s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568" t="str">
        <f>IFERROR(AN55,"")</f>
        <v/>
      </c>
      <c r="AG55" s="569"/>
      <c r="AH55" s="588"/>
      <c r="AI55" s="570" t="str">
        <f>IFERROR(AO55,"")</f>
        <v/>
      </c>
      <c r="AJ55" s="569"/>
      <c r="AK55" s="576"/>
      <c r="AN55" s="146" t="e">
        <f>ROUND(AG54/AF54,3)</f>
        <v>#DIV/0!</v>
      </c>
      <c r="AO55" s="147" t="e">
        <f>ROUND(AJ54/AI54,3)</f>
        <v>#DIV/0!</v>
      </c>
      <c r="AR55" s="148">
        <f>IFERROR(VLOOKUP(AR398,DAY!$A$2:$E$196,6,0),0)</f>
        <v>0</v>
      </c>
    </row>
    <row r="56" spans="1:53" ht="27.75" customHeight="1" x14ac:dyDescent="0.45">
      <c r="A56" s="389"/>
      <c r="B56" s="571" t="str">
        <f>$B$24</f>
        <v>作業員C</v>
      </c>
      <c r="C56" s="143" t="s">
        <v>4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11">
        <f>IF(COUNT(D56:AE56)=0,+(COUNTIF(D56:AE56,"作業"))+(COUNTIF(D56:AE56,"休日")),"")</f>
        <v>0</v>
      </c>
      <c r="AG56" s="213">
        <f>IF(+COUNT(D56:AE56)=0,(COUNTIF(D56:AE56,"休日")),"")</f>
        <v>0</v>
      </c>
      <c r="AH56" s="588"/>
      <c r="AI56" s="224">
        <f>IF(COUNT(D57:AE57)=0,+(COUNTIF(D57:AE57,"作業"))+(COUNTIF(D57:AE57,"休日")),"")</f>
        <v>0</v>
      </c>
      <c r="AJ56" s="213">
        <f>IF(COUNT(D57:AE57)=0,(COUNTIF(D57:AE57,"休日")),"")</f>
        <v>0</v>
      </c>
      <c r="AK56" s="576"/>
      <c r="AM56" s="144"/>
      <c r="AN56" s="137"/>
      <c r="AO56" s="137"/>
      <c r="AP56" s="144"/>
      <c r="AQ56" s="144"/>
      <c r="AR56" s="142">
        <f>IFERROR(VLOOKUP(AR400,DAY!$A$2:$E$196,5,0),0)</f>
        <v>0</v>
      </c>
      <c r="AS56" s="144"/>
      <c r="AT56" s="144"/>
      <c r="AU56" s="144"/>
      <c r="AV56" s="144"/>
      <c r="AW56" s="144"/>
      <c r="AX56" s="144"/>
      <c r="AY56" s="144"/>
      <c r="AZ56" s="144"/>
      <c r="BA56" s="144"/>
    </row>
    <row r="57" spans="1:53" ht="27.75" customHeight="1" x14ac:dyDescent="0.45">
      <c r="A57" s="389"/>
      <c r="B57" s="572"/>
      <c r="C57" s="188" t="s">
        <v>5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568" t="str">
        <f>IFERROR(AN57,"")</f>
        <v/>
      </c>
      <c r="AG57" s="569"/>
      <c r="AH57" s="589"/>
      <c r="AI57" s="570" t="str">
        <f>IFERROR(AO57,"")</f>
        <v/>
      </c>
      <c r="AJ57" s="569"/>
      <c r="AK57" s="577"/>
      <c r="AN57" s="146" t="e">
        <f>ROUND(AG56/AF56,3)</f>
        <v>#DIV/0!</v>
      </c>
      <c r="AO57" s="147" t="e">
        <f>ROUND(AJ56/AI56,3)</f>
        <v>#DIV/0!</v>
      </c>
      <c r="AR57" s="148">
        <f>IFERROR(VLOOKUP(AR400,DAY!$A$2:$E$196,6,0),0)</f>
        <v>0</v>
      </c>
    </row>
    <row r="58" spans="1:53" ht="27.75" customHeight="1" x14ac:dyDescent="0.45">
      <c r="A58" s="389"/>
      <c r="B58" s="571" t="str">
        <f>$B$26</f>
        <v>作業員D</v>
      </c>
      <c r="C58" s="143" t="s">
        <v>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211">
        <f>IF(COUNT(D58:AE58)=0,+(COUNTIF(D58:AE58,"作業"))+(COUNTIF(D58:AE58,"休日")),"")</f>
        <v>0</v>
      </c>
      <c r="AG58" s="213">
        <f>IF(+COUNT(D58:AE58)=0,(COUNTIF(D58:AE58,"休日")),"")</f>
        <v>0</v>
      </c>
      <c r="AH58" s="565"/>
      <c r="AI58" s="224">
        <f>IF(COUNT(D59:AE59)=0,+(COUNTIF(D59:AE59,"作業"))+(COUNTIF(D59:AE59,"休日")),"")</f>
        <v>0</v>
      </c>
      <c r="AJ58" s="213">
        <f>IF(COUNT(D59:AE59)=0,(COUNTIF(D59:AE59,"休日")),"")</f>
        <v>0</v>
      </c>
      <c r="AK58" s="565"/>
      <c r="AM58" s="144"/>
      <c r="AN58" s="137"/>
      <c r="AO58" s="137"/>
      <c r="AP58" s="144"/>
      <c r="AQ58" s="144"/>
      <c r="AR58" s="142">
        <f>IFERROR(VLOOKUP(AR402,DAY!$A$2:$E$196,5,0),0)</f>
        <v>0</v>
      </c>
      <c r="AS58" s="144"/>
      <c r="AT58" s="144"/>
      <c r="AU58" s="144"/>
      <c r="AV58" s="144"/>
      <c r="AW58" s="144"/>
      <c r="AX58" s="144"/>
      <c r="AY58" s="144"/>
      <c r="AZ58" s="144"/>
      <c r="BA58" s="144"/>
    </row>
    <row r="59" spans="1:53" ht="27.75" customHeight="1" x14ac:dyDescent="0.45">
      <c r="A59" s="389"/>
      <c r="B59" s="572"/>
      <c r="C59" s="188" t="s">
        <v>5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568" t="str">
        <f>IFERROR(AN59,"")</f>
        <v/>
      </c>
      <c r="AG59" s="569"/>
      <c r="AH59" s="566"/>
      <c r="AI59" s="570" t="str">
        <f>IFERROR(AO59,"")</f>
        <v/>
      </c>
      <c r="AJ59" s="569"/>
      <c r="AK59" s="566"/>
      <c r="AN59" s="146" t="e">
        <f>ROUND(AG58/AF58,3)</f>
        <v>#DIV/0!</v>
      </c>
      <c r="AO59" s="147" t="e">
        <f>ROUND(AJ58/AI58,3)</f>
        <v>#DIV/0!</v>
      </c>
      <c r="AR59" s="148">
        <f>IFERROR(VLOOKUP(AR402,DAY!$A$2:$E$196,6,0),0)</f>
        <v>0</v>
      </c>
    </row>
    <row r="60" spans="1:53" ht="27.75" customHeight="1" x14ac:dyDescent="0.45">
      <c r="A60" s="389"/>
      <c r="B60" s="571" t="str">
        <f>$B$28</f>
        <v>作業員E</v>
      </c>
      <c r="C60" s="143" t="s">
        <v>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211">
        <f>IF(COUNT(D60:AE60)=0,+(COUNTIF(D60:AE60,"作業"))+(COUNTIF(D60:AE60,"休日")),"")</f>
        <v>0</v>
      </c>
      <c r="AG60" s="213">
        <f>IF(+COUNT(D60:AE60)=0,(COUNTIF(D60:AE60,"休日")),"")</f>
        <v>0</v>
      </c>
      <c r="AH60" s="566"/>
      <c r="AI60" s="224">
        <f>IF(COUNT(D61:AE61)=0,+(COUNTIF(D61:AE61,"作業"))+(COUNTIF(D61:AE61,"休日")),"")</f>
        <v>0</v>
      </c>
      <c r="AJ60" s="213">
        <f>IF(COUNT(D61:AE61)=0,(COUNTIF(D61:AE61,"休日")),"")</f>
        <v>0</v>
      </c>
      <c r="AK60" s="566"/>
      <c r="AM60" s="144"/>
      <c r="AN60" s="137"/>
      <c r="AO60" s="137"/>
      <c r="AP60" s="144"/>
      <c r="AQ60" s="144"/>
      <c r="AR60" s="142">
        <f>IFERROR(VLOOKUP(AR404,DAY!$A$2:$E$196,5,0),0)</f>
        <v>0</v>
      </c>
      <c r="AS60" s="144"/>
      <c r="AT60" s="144"/>
      <c r="AU60" s="144"/>
      <c r="AV60" s="144"/>
      <c r="AW60" s="144"/>
      <c r="AX60" s="144"/>
      <c r="AY60" s="144"/>
      <c r="AZ60" s="144"/>
      <c r="BA60" s="144"/>
    </row>
    <row r="61" spans="1:53" ht="27.75" customHeight="1" x14ac:dyDescent="0.45">
      <c r="A61" s="389"/>
      <c r="B61" s="572"/>
      <c r="C61" s="188" t="s">
        <v>5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568" t="str">
        <f>IFERROR(AN61,"")</f>
        <v/>
      </c>
      <c r="AG61" s="569"/>
      <c r="AH61" s="566"/>
      <c r="AI61" s="570" t="str">
        <f>IFERROR(AO61,"")</f>
        <v/>
      </c>
      <c r="AJ61" s="569"/>
      <c r="AK61" s="566"/>
      <c r="AN61" s="146" t="e">
        <f>ROUND(AG60/AF60,3)</f>
        <v>#DIV/0!</v>
      </c>
      <c r="AO61" s="147" t="e">
        <f>ROUND(AJ60/AI60,3)</f>
        <v>#DIV/0!</v>
      </c>
      <c r="AR61" s="148">
        <f>IFERROR(VLOOKUP(AR404,DAY!$A$2:$E$196,6,0),0)</f>
        <v>0</v>
      </c>
    </row>
    <row r="62" spans="1:53" ht="27.75" customHeight="1" x14ac:dyDescent="0.45">
      <c r="A62" s="389"/>
      <c r="B62" s="571" t="str">
        <f>$B$30</f>
        <v>作業員F</v>
      </c>
      <c r="C62" s="143" t="s">
        <v>4</v>
      </c>
      <c r="D62" s="99"/>
      <c r="E62" s="96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211">
        <f>IF(COUNT(D62:AE62)=0,+(COUNTIF(D62:AE62,"作業"))+(COUNTIF(D62:AE62,"休日")),"")</f>
        <v>0</v>
      </c>
      <c r="AG62" s="213">
        <f>IF(+COUNT(D62:AE62)=0,(COUNTIF(D62:AE62,"休日")),"")</f>
        <v>0</v>
      </c>
      <c r="AH62" s="566"/>
      <c r="AI62" s="224">
        <f>IF(COUNT(D63:AE63)=0,+(COUNTIF(D63:AE63,"作業"))+(COUNTIF(D63:AE63,"休日")),"")</f>
        <v>0</v>
      </c>
      <c r="AJ62" s="213">
        <f>IF(COUNT(D63:AE63)=0,(COUNTIF(D63:AE63,"休日")),"")</f>
        <v>0</v>
      </c>
      <c r="AK62" s="566"/>
      <c r="AM62" s="144"/>
      <c r="AN62" s="137"/>
      <c r="AO62" s="137"/>
      <c r="AP62" s="144"/>
      <c r="AQ62" s="144"/>
      <c r="AR62" s="142">
        <f>IFERROR(VLOOKUP(AR374,DAY!$A$2:$E$196,5,0),0)</f>
        <v>0</v>
      </c>
      <c r="AS62" s="144"/>
      <c r="AT62" s="144"/>
      <c r="AU62" s="144"/>
      <c r="AV62" s="144"/>
      <c r="AW62" s="144"/>
      <c r="AX62" s="144"/>
      <c r="AY62" s="144"/>
      <c r="AZ62" s="144"/>
      <c r="BA62" s="144"/>
    </row>
    <row r="63" spans="1:53" ht="27.75" customHeight="1" thickBot="1" x14ac:dyDescent="0.5">
      <c r="A63" s="390"/>
      <c r="B63" s="572"/>
      <c r="C63" s="145" t="s">
        <v>5</v>
      </c>
      <c r="D63" s="97"/>
      <c r="E63" s="98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357" t="str">
        <f>IFERROR(AN63,"")</f>
        <v/>
      </c>
      <c r="AG63" s="358"/>
      <c r="AH63" s="567"/>
      <c r="AI63" s="574" t="str">
        <f>IFERROR(AO63,"")</f>
        <v/>
      </c>
      <c r="AJ63" s="358"/>
      <c r="AK63" s="567"/>
      <c r="AN63" s="146" t="e">
        <f>ROUND(AG62/AF62,3)</f>
        <v>#DIV/0!</v>
      </c>
      <c r="AO63" s="147" t="e">
        <f>ROUND(AJ62/AI62,3)</f>
        <v>#DIV/0!</v>
      </c>
      <c r="AR63" s="148">
        <f>IFERROR(VLOOKUP(AR374,DAY!$A$2:$E$196,6,0),0)</f>
        <v>0</v>
      </c>
    </row>
    <row r="64" spans="1:53" s="144" customFormat="1" ht="27.75" customHeight="1" thickBot="1" x14ac:dyDescent="0.5">
      <c r="A64" s="388" t="s">
        <v>65</v>
      </c>
      <c r="B64" s="578" t="s">
        <v>0</v>
      </c>
      <c r="C64" s="579"/>
      <c r="D64" s="29">
        <f>IFERROR(VLOOKUP(D374,DAY!$A$2:$E$2452,2,0),0)</f>
        <v>12</v>
      </c>
      <c r="E64" s="29">
        <f>IFERROR(VLOOKUP(E374,DAY!$A$2:$E$2452,2,0),0)</f>
        <v>12</v>
      </c>
      <c r="F64" s="29">
        <f>IFERROR(VLOOKUP(F374,DAY!$A$2:$E$2452,2,0),0)</f>
        <v>12</v>
      </c>
      <c r="G64" s="29">
        <f>IFERROR(VLOOKUP(G374,DAY!$A$2:$E$2452,2,0),0)</f>
        <v>12</v>
      </c>
      <c r="H64" s="29">
        <f>IFERROR(VLOOKUP(H374,DAY!$A$2:$E$2452,2,0),0)</f>
        <v>12</v>
      </c>
      <c r="I64" s="29">
        <f>IFERROR(VLOOKUP(I374,DAY!$A$2:$E$2452,2,0),0)</f>
        <v>12</v>
      </c>
      <c r="J64" s="29">
        <f>IFERROR(VLOOKUP(J374,DAY!$A$2:$E$2452,2,0),0)</f>
        <v>12</v>
      </c>
      <c r="K64" s="29">
        <f>IFERROR(VLOOKUP(K374,DAY!$A$2:$E$2452,2,0),0)</f>
        <v>12</v>
      </c>
      <c r="L64" s="29">
        <f>IFERROR(VLOOKUP(L374,DAY!$A$2:$E$2452,2,0),0)</f>
        <v>1</v>
      </c>
      <c r="M64" s="29">
        <f>IFERROR(VLOOKUP(M374,DAY!$A$2:$E$2452,2,0),0)</f>
        <v>1</v>
      </c>
      <c r="N64" s="29">
        <f>IFERROR(VLOOKUP(N374,DAY!$A$2:$E$2452,2,0),0)</f>
        <v>1</v>
      </c>
      <c r="O64" s="29">
        <f>IFERROR(VLOOKUP(O374,DAY!$A$2:$E$2452,2,0),0)</f>
        <v>1</v>
      </c>
      <c r="P64" s="29">
        <f>IFERROR(VLOOKUP(P374,DAY!$A$2:$E$2452,2,0),0)</f>
        <v>1</v>
      </c>
      <c r="Q64" s="29">
        <f>IFERROR(VLOOKUP(Q374,DAY!$A$2:$E$2452,2,0),0)</f>
        <v>1</v>
      </c>
      <c r="R64" s="29">
        <f>IFERROR(VLOOKUP(R374,DAY!$A$2:$E$2452,2,0),0)</f>
        <v>1</v>
      </c>
      <c r="S64" s="29">
        <f>IFERROR(VLOOKUP(S374,DAY!$A$2:$E$2452,2,0),0)</f>
        <v>1</v>
      </c>
      <c r="T64" s="29">
        <f>IFERROR(VLOOKUP(T374,DAY!$A$2:$E$2452,2,0),0)</f>
        <v>1</v>
      </c>
      <c r="U64" s="29">
        <f>IFERROR(VLOOKUP(U374,DAY!$A$2:$E$2452,2,0),0)</f>
        <v>1</v>
      </c>
      <c r="V64" s="29">
        <f>IFERROR(VLOOKUP(V374,DAY!$A$2:$E$2452,2,0),0)</f>
        <v>1</v>
      </c>
      <c r="W64" s="29">
        <f>IFERROR(VLOOKUP(W374,DAY!$A$2:$E$2452,2,0),0)</f>
        <v>1</v>
      </c>
      <c r="X64" s="29">
        <f>IFERROR(VLOOKUP(X374,DAY!$A$2:$E$2452,2,0),0)</f>
        <v>1</v>
      </c>
      <c r="Y64" s="29">
        <f>IFERROR(VLOOKUP(Y374,DAY!$A$2:$E$2452,2,0),0)</f>
        <v>1</v>
      </c>
      <c r="Z64" s="29">
        <f>IFERROR(VLOOKUP(Z374,DAY!$A$2:$E$2452,2,0),0)</f>
        <v>1</v>
      </c>
      <c r="AA64" s="29">
        <f>IFERROR(VLOOKUP(AA374,DAY!$A$2:$E$2452,2,0),0)</f>
        <v>1</v>
      </c>
      <c r="AB64" s="29">
        <f>IFERROR(VLOOKUP(AB374,DAY!$A$2:$E$2452,2,0),0)</f>
        <v>1</v>
      </c>
      <c r="AC64" s="29">
        <f>IFERROR(VLOOKUP(AC374,DAY!$A$2:$E$2452,2,0),0)</f>
        <v>1</v>
      </c>
      <c r="AD64" s="29">
        <f>IFERROR(VLOOKUP(AD374,DAY!$A$2:$E$2452,2,0),0)</f>
        <v>1</v>
      </c>
      <c r="AE64" s="29">
        <f>IFERROR(VLOOKUP(AE374,DAY!$A$2:$E$2452,2,0),0)</f>
        <v>1</v>
      </c>
      <c r="AF64" s="395" t="s">
        <v>11</v>
      </c>
      <c r="AG64" s="396" t="s">
        <v>12</v>
      </c>
      <c r="AH64" s="520" t="s">
        <v>132</v>
      </c>
      <c r="AI64" s="580" t="s">
        <v>11</v>
      </c>
      <c r="AJ64" s="396" t="s">
        <v>13</v>
      </c>
      <c r="AK64" s="520" t="s">
        <v>132</v>
      </c>
      <c r="AM64" s="106"/>
      <c r="AN64" s="137"/>
      <c r="AO64" s="137"/>
      <c r="AP64" s="106"/>
      <c r="AQ64" s="106"/>
      <c r="AR64" s="152">
        <f>IFERROR(VLOOKUP(AR374,DAY!$A$2:$E$196,7,0),0)</f>
        <v>0</v>
      </c>
      <c r="AS64" s="106"/>
      <c r="AT64" s="106"/>
      <c r="AU64" s="106"/>
      <c r="AV64" s="106"/>
      <c r="AW64" s="106"/>
      <c r="AX64" s="106"/>
      <c r="AY64" s="106"/>
      <c r="AZ64" s="106"/>
      <c r="BA64" s="106"/>
    </row>
    <row r="65" spans="1:53" ht="27.75" customHeight="1" x14ac:dyDescent="0.45">
      <c r="A65" s="389"/>
      <c r="B65" s="582" t="s">
        <v>1</v>
      </c>
      <c r="C65" s="583"/>
      <c r="D65" s="32">
        <f>IFERROR(VLOOKUP(D374,DAY!$A$2:$E$2452,3,0),0)</f>
        <v>24</v>
      </c>
      <c r="E65" s="32">
        <f>IFERROR(VLOOKUP(E374,DAY!$A$2:$E$2452,3,0),0)</f>
        <v>25</v>
      </c>
      <c r="F65" s="32">
        <f>IFERROR(VLOOKUP(F374,DAY!$A$2:$E$2452,3,0),0)</f>
        <v>26</v>
      </c>
      <c r="G65" s="32">
        <f>IFERROR(VLOOKUP(G374,DAY!$A$2:$E$2452,3,0),0)</f>
        <v>27</v>
      </c>
      <c r="H65" s="32">
        <f>IFERROR(VLOOKUP(H374,DAY!$A$2:$E$2452,3,0),0)</f>
        <v>28</v>
      </c>
      <c r="I65" s="32">
        <f>IFERROR(VLOOKUP(I374,DAY!$A$2:$E$2452,3,0),0)</f>
        <v>29</v>
      </c>
      <c r="J65" s="32">
        <f>IFERROR(VLOOKUP(J374,DAY!$A$2:$E$2452,3,0),0)</f>
        <v>30</v>
      </c>
      <c r="K65" s="32">
        <f>IFERROR(VLOOKUP(K374,DAY!$A$2:$E$2452,3,0),0)</f>
        <v>31</v>
      </c>
      <c r="L65" s="32">
        <f>IFERROR(VLOOKUP(L374,DAY!$A$2:$E$2452,3,0),0)</f>
        <v>1</v>
      </c>
      <c r="M65" s="32">
        <f>IFERROR(VLOOKUP(M374,DAY!$A$2:$E$2452,3,0),0)</f>
        <v>2</v>
      </c>
      <c r="N65" s="32">
        <f>IFERROR(VLOOKUP(N374,DAY!$A$2:$E$2452,3,0),0)</f>
        <v>3</v>
      </c>
      <c r="O65" s="32">
        <f>IFERROR(VLOOKUP(O374,DAY!$A$2:$E$2452,3,0),0)</f>
        <v>4</v>
      </c>
      <c r="P65" s="32">
        <f>IFERROR(VLOOKUP(P374,DAY!$A$2:$E$2452,3,0),0)</f>
        <v>5</v>
      </c>
      <c r="Q65" s="32">
        <f>IFERROR(VLOOKUP(Q374,DAY!$A$2:$E$2452,3,0),0)</f>
        <v>6</v>
      </c>
      <c r="R65" s="32">
        <f>IFERROR(VLOOKUP(R374,DAY!$A$2:$E$2452,3,0),0)</f>
        <v>7</v>
      </c>
      <c r="S65" s="32">
        <f>IFERROR(VLOOKUP(S374,DAY!$A$2:$E$2452,3,0),0)</f>
        <v>8</v>
      </c>
      <c r="T65" s="32">
        <f>IFERROR(VLOOKUP(T374,DAY!$A$2:$E$2452,3,0),0)</f>
        <v>9</v>
      </c>
      <c r="U65" s="32">
        <f>IFERROR(VLOOKUP(U374,DAY!$A$2:$E$2452,3,0),0)</f>
        <v>10</v>
      </c>
      <c r="V65" s="32">
        <f>IFERROR(VLOOKUP(V374,DAY!$A$2:$E$2452,3,0),0)</f>
        <v>11</v>
      </c>
      <c r="W65" s="32">
        <f>IFERROR(VLOOKUP(W374,DAY!$A$2:$E$2452,3,0),0)</f>
        <v>12</v>
      </c>
      <c r="X65" s="32">
        <f>IFERROR(VLOOKUP(X374,DAY!$A$2:$E$2452,3,0),0)</f>
        <v>13</v>
      </c>
      <c r="Y65" s="32">
        <f>IFERROR(VLOOKUP(Y374,DAY!$A$2:$E$2452,3,0),0)</f>
        <v>14</v>
      </c>
      <c r="Z65" s="32">
        <f>IFERROR(VLOOKUP(Z374,DAY!$A$2:$E$2452,3,0),0)</f>
        <v>15</v>
      </c>
      <c r="AA65" s="32">
        <f>IFERROR(VLOOKUP(AA374,DAY!$A$2:$E$2452,3,0),0)</f>
        <v>16</v>
      </c>
      <c r="AB65" s="32">
        <f>IFERROR(VLOOKUP(AB374,DAY!$A$2:$E$2452,3,0),0)</f>
        <v>17</v>
      </c>
      <c r="AC65" s="32">
        <f>IFERROR(VLOOKUP(AC374,DAY!$A$2:$E$2452,3,0),0)</f>
        <v>18</v>
      </c>
      <c r="AD65" s="32">
        <f>IFERROR(VLOOKUP(AD374,DAY!$A$2:$E$2452,3,0),0)</f>
        <v>19</v>
      </c>
      <c r="AE65" s="33">
        <f>IFERROR(VLOOKUP(AE374,DAY!$A$2:$E$2452,3,0),0)</f>
        <v>20</v>
      </c>
      <c r="AF65" s="392"/>
      <c r="AG65" s="394"/>
      <c r="AH65" s="521"/>
      <c r="AI65" s="581"/>
      <c r="AJ65" s="394"/>
      <c r="AK65" s="521"/>
      <c r="AN65" s="137"/>
      <c r="AO65" s="137"/>
      <c r="AR65" s="138">
        <f>IFERROR(VLOOKUP(AR375,DAY!$A$2:$E$196,2,0),0)</f>
        <v>0</v>
      </c>
    </row>
    <row r="66" spans="1:53" ht="27.75" customHeight="1" x14ac:dyDescent="0.45">
      <c r="A66" s="389"/>
      <c r="B66" s="584" t="s">
        <v>2</v>
      </c>
      <c r="C66" s="585"/>
      <c r="D66" s="35" t="str">
        <f>IFERROR(VLOOKUP(D374,DAY!$A$2:$E$2452,4,0),0)</f>
        <v>水</v>
      </c>
      <c r="E66" s="35" t="str">
        <f>IFERROR(VLOOKUP(E374,DAY!$A$2:$E$2452,4,0),0)</f>
        <v>木</v>
      </c>
      <c r="F66" s="35" t="str">
        <f>IFERROR(VLOOKUP(F374,DAY!$A$2:$E$2452,4,0),0)</f>
        <v>金</v>
      </c>
      <c r="G66" s="35" t="str">
        <f>IFERROR(VLOOKUP(G374,DAY!$A$2:$E$2452,4,0),0)</f>
        <v>土</v>
      </c>
      <c r="H66" s="35" t="str">
        <f>IFERROR(VLOOKUP(H374,DAY!$A$2:$E$2452,4,0),0)</f>
        <v>日</v>
      </c>
      <c r="I66" s="35" t="str">
        <f>IFERROR(VLOOKUP(I374,DAY!$A$2:$E$2452,4,0),0)</f>
        <v>月</v>
      </c>
      <c r="J66" s="35" t="str">
        <f>IFERROR(VLOOKUP(J374,DAY!$A$2:$E$2452,4,0),0)</f>
        <v>火</v>
      </c>
      <c r="K66" s="35" t="str">
        <f>IFERROR(VLOOKUP(K374,DAY!$A$2:$E$2452,4,0),0)</f>
        <v>水</v>
      </c>
      <c r="L66" s="35" t="str">
        <f>IFERROR(VLOOKUP(L374,DAY!$A$2:$E$2452,4,0),0)</f>
        <v>木</v>
      </c>
      <c r="M66" s="35" t="str">
        <f>IFERROR(VLOOKUP(M374,DAY!$A$2:$E$2452,4,0),0)</f>
        <v>金</v>
      </c>
      <c r="N66" s="35" t="str">
        <f>IFERROR(VLOOKUP(N374,DAY!$A$2:$E$2452,4,0),0)</f>
        <v>土</v>
      </c>
      <c r="O66" s="35" t="str">
        <f>IFERROR(VLOOKUP(O374,DAY!$A$2:$E$2452,4,0),0)</f>
        <v>日</v>
      </c>
      <c r="P66" s="35" t="str">
        <f>IFERROR(VLOOKUP(P374,DAY!$A$2:$E$2452,4,0),0)</f>
        <v>月</v>
      </c>
      <c r="Q66" s="35" t="str">
        <f>IFERROR(VLOOKUP(Q374,DAY!$A$2:$E$2452,4,0),0)</f>
        <v>火</v>
      </c>
      <c r="R66" s="35" t="str">
        <f>IFERROR(VLOOKUP(R374,DAY!$A$2:$E$2452,4,0),0)</f>
        <v>水</v>
      </c>
      <c r="S66" s="35" t="str">
        <f>IFERROR(VLOOKUP(S374,DAY!$A$2:$E$2452,4,0),0)</f>
        <v>木</v>
      </c>
      <c r="T66" s="35" t="str">
        <f>IFERROR(VLOOKUP(T374,DAY!$A$2:$E$2452,4,0),0)</f>
        <v>金</v>
      </c>
      <c r="U66" s="35" t="str">
        <f>IFERROR(VLOOKUP(U374,DAY!$A$2:$E$2452,4,0),0)</f>
        <v>土</v>
      </c>
      <c r="V66" s="35" t="str">
        <f>IFERROR(VLOOKUP(V374,DAY!$A$2:$E$2452,4,0),0)</f>
        <v>日</v>
      </c>
      <c r="W66" s="35" t="str">
        <f>IFERROR(VLOOKUP(W374,DAY!$A$2:$E$2452,4,0),0)</f>
        <v>月</v>
      </c>
      <c r="X66" s="35" t="str">
        <f>IFERROR(VLOOKUP(X374,DAY!$A$2:$E$2452,4,0),0)</f>
        <v>火</v>
      </c>
      <c r="Y66" s="35" t="str">
        <f>IFERROR(VLOOKUP(Y374,DAY!$A$2:$E$2452,4,0),0)</f>
        <v>水</v>
      </c>
      <c r="Z66" s="35" t="str">
        <f>IFERROR(VLOOKUP(Z374,DAY!$A$2:$E$2452,4,0),0)</f>
        <v>木</v>
      </c>
      <c r="AA66" s="35" t="str">
        <f>IFERROR(VLOOKUP(AA374,DAY!$A$2:$E$2452,4,0),0)</f>
        <v>金</v>
      </c>
      <c r="AB66" s="35" t="str">
        <f>IFERROR(VLOOKUP(AB374,DAY!$A$2:$E$2452,4,0),0)</f>
        <v>土</v>
      </c>
      <c r="AC66" s="35" t="str">
        <f>IFERROR(VLOOKUP(AC374,DAY!$A$2:$E$2452,4,0),0)</f>
        <v>日</v>
      </c>
      <c r="AD66" s="35" t="str">
        <f>IFERROR(VLOOKUP(AD374,DAY!$A$2:$E$2452,4,0),0)</f>
        <v>月</v>
      </c>
      <c r="AE66" s="35" t="str">
        <f>IFERROR(VLOOKUP(AE374,DAY!$A$2:$E$2452,4,0),0)</f>
        <v>火</v>
      </c>
      <c r="AF66" s="392"/>
      <c r="AG66" s="394"/>
      <c r="AH66" s="217" t="str">
        <f>IF($U$9="完全週休２日", "週", IF($U$9="月単位", "月", ""))</f>
        <v/>
      </c>
      <c r="AI66" s="581"/>
      <c r="AJ66" s="394"/>
      <c r="AK66" s="217" t="str">
        <f>IF($U$9="完全週休２日", "週", IF($U$9="月単位", "月", ""))</f>
        <v/>
      </c>
      <c r="AN66" s="137"/>
      <c r="AO66" s="137"/>
      <c r="AR66" s="141">
        <f>IFERROR(VLOOKUP(AR375,DAY!$A$2:$E$196,3,0),0)</f>
        <v>0</v>
      </c>
    </row>
    <row r="67" spans="1:53" ht="88.5" customHeight="1" x14ac:dyDescent="0.45">
      <c r="A67" s="389"/>
      <c r="B67" s="586" t="s">
        <v>3</v>
      </c>
      <c r="C67" s="587"/>
      <c r="D67" s="36" t="str">
        <f>IFERROR(VLOOKUP(D374,DAY!$A$2:$E$2452,5,0),0)</f>
        <v/>
      </c>
      <c r="E67" s="36" t="str">
        <f>IFERROR(VLOOKUP(E374,DAY!$A$2:$E$2452,5,0),0)</f>
        <v/>
      </c>
      <c r="F67" s="36" t="str">
        <f>IFERROR(VLOOKUP(F374,DAY!$A$2:$E$2452,5,0),0)</f>
        <v/>
      </c>
      <c r="G67" s="36" t="str">
        <f>IFERROR(VLOOKUP(G374,DAY!$A$2:$E$2452,5,0),0)</f>
        <v/>
      </c>
      <c r="H67" s="36" t="str">
        <f>IFERROR(VLOOKUP(H374,DAY!$A$2:$E$2452,5,0),0)</f>
        <v/>
      </c>
      <c r="I67" s="36" t="str">
        <f>IFERROR(VLOOKUP(I374,DAY!$A$2:$E$2452,5,0),0)</f>
        <v/>
      </c>
      <c r="J67" s="36" t="str">
        <f>IFERROR(VLOOKUP(J374,DAY!$A$2:$E$2452,5,0),0)</f>
        <v/>
      </c>
      <c r="K67" s="36" t="str">
        <f>IFERROR(VLOOKUP(K374,DAY!$A$2:$E$2452,5,0),0)</f>
        <v/>
      </c>
      <c r="L67" s="36" t="str">
        <f>IFERROR(VLOOKUP(L374,DAY!$A$2:$E$2452,5,0),0)</f>
        <v>元日</v>
      </c>
      <c r="M67" s="36" t="str">
        <f>IFERROR(VLOOKUP(M374,DAY!$A$2:$E$2452,5,0),0)</f>
        <v/>
      </c>
      <c r="N67" s="36" t="str">
        <f>IFERROR(VLOOKUP(N374,DAY!$A$2:$E$2452,5,0),0)</f>
        <v/>
      </c>
      <c r="O67" s="36" t="str">
        <f>IFERROR(VLOOKUP(O374,DAY!$A$2:$E$2452,5,0),0)</f>
        <v/>
      </c>
      <c r="P67" s="36" t="str">
        <f>IFERROR(VLOOKUP(P374,DAY!$A$2:$E$2452,5,0),0)</f>
        <v/>
      </c>
      <c r="Q67" s="36" t="str">
        <f>IFERROR(VLOOKUP(Q374,DAY!$A$2:$E$2452,5,0),0)</f>
        <v/>
      </c>
      <c r="R67" s="36" t="str">
        <f>IFERROR(VLOOKUP(R374,DAY!$A$2:$E$2452,5,0),0)</f>
        <v/>
      </c>
      <c r="S67" s="36" t="str">
        <f>IFERROR(VLOOKUP(S374,DAY!$A$2:$E$2452,5,0),0)</f>
        <v/>
      </c>
      <c r="T67" s="36" t="str">
        <f>IFERROR(VLOOKUP(T374,DAY!$A$2:$E$2452,5,0),0)</f>
        <v/>
      </c>
      <c r="U67" s="36" t="str">
        <f>IFERROR(VLOOKUP(U374,DAY!$A$2:$E$2452,5,0),0)</f>
        <v/>
      </c>
      <c r="V67" s="36" t="str">
        <f>IFERROR(VLOOKUP(V374,DAY!$A$2:$E$2452,5,0),0)</f>
        <v/>
      </c>
      <c r="W67" s="36" t="str">
        <f>IFERROR(VLOOKUP(W374,DAY!$A$2:$E$2452,5,0),0)</f>
        <v>成人の日</v>
      </c>
      <c r="X67" s="36" t="str">
        <f>IFERROR(VLOOKUP(X374,DAY!$A$2:$E$2452,5,0),0)</f>
        <v/>
      </c>
      <c r="Y67" s="36" t="str">
        <f>IFERROR(VLOOKUP(Y374,DAY!$A$2:$E$2452,5,0),0)</f>
        <v/>
      </c>
      <c r="Z67" s="36" t="str">
        <f>IFERROR(VLOOKUP(Z374,DAY!$A$2:$E$2452,5,0),0)</f>
        <v/>
      </c>
      <c r="AA67" s="36" t="str">
        <f>IFERROR(VLOOKUP(AA374,DAY!$A$2:$E$2452,5,0),0)</f>
        <v/>
      </c>
      <c r="AB67" s="36" t="str">
        <f>IFERROR(VLOOKUP(AB374,DAY!$A$2:$E$2452,5,0),0)</f>
        <v/>
      </c>
      <c r="AC67" s="36" t="str">
        <f>IFERROR(VLOOKUP(AC374,DAY!$A$2:$E$2452,5,0),0)</f>
        <v/>
      </c>
      <c r="AD67" s="36" t="str">
        <f>IFERROR(VLOOKUP(AD374,DAY!$A$2:$E$2452,5,0),0)</f>
        <v/>
      </c>
      <c r="AE67" s="36" t="str">
        <f>IFERROR(VLOOKUP(AE374,DAY!$A$2:$E$2452,5,0),0)</f>
        <v/>
      </c>
      <c r="AF67" s="392"/>
      <c r="AG67" s="394"/>
      <c r="AH67" s="218" t="s">
        <v>133</v>
      </c>
      <c r="AI67" s="581"/>
      <c r="AJ67" s="394"/>
      <c r="AK67" s="218" t="s">
        <v>133</v>
      </c>
      <c r="AN67" s="137" t="str">
        <f>IF(ISTEXT(D68),"集計期間","集計期間外")</f>
        <v>集計期間外</v>
      </c>
      <c r="AO67" s="150"/>
      <c r="AR67" s="141">
        <f>IFERROR(VLOOKUP(AR375,DAY!$A$2:$E$196,4,0),0)</f>
        <v>0</v>
      </c>
    </row>
    <row r="68" spans="1:53" ht="27.75" customHeight="1" x14ac:dyDescent="0.45">
      <c r="A68" s="389"/>
      <c r="B68" s="571" t="str">
        <f>$B$20</f>
        <v>作業員A</v>
      </c>
      <c r="C68" s="143" t="s">
        <v>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211">
        <f>IF(COUNT(D68:AE68)=0,+(COUNTIF(D68:AE68,"作業"))+(COUNTIF(D68:AE68,"休日")),"")</f>
        <v>0</v>
      </c>
      <c r="AG68" s="213">
        <f>IF(+COUNT(D68:AE68)=0,(COUNTIF(D68:AE68,"休日")),"")</f>
        <v>0</v>
      </c>
      <c r="AH68" s="575" t="str">
        <f>IFERROR(ROUND(AVERAGE(AF69,AF71,AF73,AF75,AF77,AF79),3),"")</f>
        <v/>
      </c>
      <c r="AI68" s="224">
        <f>IF(COUNT(D69:AE69)=0,+(COUNTIF(D69:AE69,"作業"))+(COUNTIF(D69:AE69,"休日")),"")</f>
        <v>0</v>
      </c>
      <c r="AJ68" s="213">
        <f>IF(COUNT(D69:AE69)=0,(COUNTIF(D69:AE69,"休日")),"")</f>
        <v>0</v>
      </c>
      <c r="AK68" s="575" t="str">
        <f>IFERROR(ROUND(AVERAGE(AI69,AI71,AI73,AI75,AI77,AI79),3),"")</f>
        <v/>
      </c>
      <c r="AM68" s="144"/>
      <c r="AN68" s="137"/>
      <c r="AO68" s="137"/>
      <c r="AP68" s="144"/>
      <c r="AQ68" s="144"/>
      <c r="AR68" s="142">
        <f>IFERROR(VLOOKUP(AR418,DAY!$A$2:$E$196,5,0),0)</f>
        <v>0</v>
      </c>
      <c r="AS68" s="144"/>
      <c r="AT68" s="144"/>
      <c r="AU68" s="144"/>
      <c r="AV68" s="144"/>
      <c r="AW68" s="144"/>
      <c r="AX68" s="144"/>
      <c r="AY68" s="144"/>
      <c r="AZ68" s="144"/>
      <c r="BA68" s="144"/>
    </row>
    <row r="69" spans="1:53" ht="27.75" customHeight="1" x14ac:dyDescent="0.45">
      <c r="A69" s="389"/>
      <c r="B69" s="572"/>
      <c r="C69" s="188" t="s">
        <v>5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568" t="str">
        <f>IFERROR(AN69,"")</f>
        <v/>
      </c>
      <c r="AG69" s="569"/>
      <c r="AH69" s="588"/>
      <c r="AI69" s="570" t="str">
        <f>IFERROR(AO69,"")</f>
        <v/>
      </c>
      <c r="AJ69" s="569"/>
      <c r="AK69" s="576"/>
      <c r="AN69" s="146" t="e">
        <f>ROUND(AG68/AF68,3)</f>
        <v>#DIV/0!</v>
      </c>
      <c r="AO69" s="147" t="e">
        <f>ROUND(AJ68/AI68,3)</f>
        <v>#DIV/0!</v>
      </c>
      <c r="AR69" s="148">
        <f>IFERROR(VLOOKUP(AR418,DAY!$A$2:$E$196,6,0),0)</f>
        <v>0</v>
      </c>
    </row>
    <row r="70" spans="1:53" ht="27.75" customHeight="1" x14ac:dyDescent="0.45">
      <c r="A70" s="389"/>
      <c r="B70" s="571" t="str">
        <f>$B$22</f>
        <v>作業員B</v>
      </c>
      <c r="C70" s="143" t="s">
        <v>4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211">
        <f>IF(COUNT(D70:AE70)=0,+(COUNTIF(D70:AE70,"作業"))+(COUNTIF(D70:AE70,"休日")),"")</f>
        <v>0</v>
      </c>
      <c r="AG70" s="213">
        <f>IF(+COUNT(D70:AE70)=0,(COUNTIF(D70:AE70,"休日")),"")</f>
        <v>0</v>
      </c>
      <c r="AH70" s="588"/>
      <c r="AI70" s="224">
        <f>IF(COUNT(D71:AE71)=0,+(COUNTIF(D71:AE71,"作業"))+(COUNTIF(D71:AE71,"休日")),"")</f>
        <v>0</v>
      </c>
      <c r="AJ70" s="213">
        <f>IF(COUNT(D71:AE71)=0,(COUNTIF(D71:AE71,"休日")),"")</f>
        <v>0</v>
      </c>
      <c r="AK70" s="576"/>
      <c r="AM70" s="144"/>
      <c r="AN70" s="137"/>
      <c r="AO70" s="137"/>
      <c r="AP70" s="144"/>
      <c r="AQ70" s="144"/>
      <c r="AR70" s="142">
        <f>IFERROR(VLOOKUP(AR414,DAY!$A$2:$E$196,5,0),0)</f>
        <v>0</v>
      </c>
      <c r="AS70" s="144"/>
      <c r="AT70" s="144"/>
      <c r="AU70" s="144"/>
      <c r="AV70" s="144"/>
      <c r="AW70" s="144"/>
      <c r="AX70" s="144"/>
      <c r="AY70" s="144"/>
      <c r="AZ70" s="144"/>
      <c r="BA70" s="144"/>
    </row>
    <row r="71" spans="1:53" ht="27.75" customHeight="1" x14ac:dyDescent="0.45">
      <c r="A71" s="389"/>
      <c r="B71" s="572"/>
      <c r="C71" s="188" t="s">
        <v>5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568" t="str">
        <f>IFERROR(AN71,"")</f>
        <v/>
      </c>
      <c r="AG71" s="569"/>
      <c r="AH71" s="588"/>
      <c r="AI71" s="570" t="str">
        <f>IFERROR(AO71,"")</f>
        <v/>
      </c>
      <c r="AJ71" s="569"/>
      <c r="AK71" s="576"/>
      <c r="AN71" s="146" t="e">
        <f>ROUND(AG70/AF70,3)</f>
        <v>#DIV/0!</v>
      </c>
      <c r="AO71" s="147" t="e">
        <f>ROUND(AJ70/AI70,3)</f>
        <v>#DIV/0!</v>
      </c>
      <c r="AR71" s="148">
        <f>IFERROR(VLOOKUP(AR414,DAY!$A$2:$E$196,6,0),0)</f>
        <v>0</v>
      </c>
    </row>
    <row r="72" spans="1:53" ht="27.75" customHeight="1" x14ac:dyDescent="0.45">
      <c r="A72" s="389"/>
      <c r="B72" s="571" t="str">
        <f>$B$24</f>
        <v>作業員C</v>
      </c>
      <c r="C72" s="143" t="s">
        <v>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211">
        <f>IF(COUNT(D72:AE72)=0,+(COUNTIF(D72:AE72,"作業"))+(COUNTIF(D72:AE72,"休日")),"")</f>
        <v>0</v>
      </c>
      <c r="AG72" s="213">
        <f>IF(+COUNT(D72:AE72)=0,(COUNTIF(D72:AE72,"休日")),"")</f>
        <v>0</v>
      </c>
      <c r="AH72" s="588"/>
      <c r="AI72" s="224">
        <f>IF(COUNT(D73:AE73)=0,+(COUNTIF(D73:AE73,"作業"))+(COUNTIF(D73:AE73,"休日")),"")</f>
        <v>0</v>
      </c>
      <c r="AJ72" s="213">
        <f>IF(COUNT(D73:AE73)=0,(COUNTIF(D73:AE73,"休日")),"")</f>
        <v>0</v>
      </c>
      <c r="AK72" s="576"/>
      <c r="AM72" s="144"/>
      <c r="AN72" s="137"/>
      <c r="AO72" s="137"/>
      <c r="AP72" s="144"/>
      <c r="AQ72" s="144"/>
      <c r="AR72" s="142">
        <f>IFERROR(VLOOKUP(AR416,DAY!$A$2:$E$196,5,0),0)</f>
        <v>0</v>
      </c>
      <c r="AS72" s="144"/>
      <c r="AT72" s="144"/>
      <c r="AU72" s="144"/>
      <c r="AV72" s="144"/>
      <c r="AW72" s="144"/>
      <c r="AX72" s="144"/>
      <c r="AY72" s="144"/>
      <c r="AZ72" s="144"/>
      <c r="BA72" s="144"/>
    </row>
    <row r="73" spans="1:53" ht="27.75" customHeight="1" x14ac:dyDescent="0.45">
      <c r="A73" s="389"/>
      <c r="B73" s="572"/>
      <c r="C73" s="188" t="s">
        <v>5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568" t="str">
        <f>IFERROR(AN73,"")</f>
        <v/>
      </c>
      <c r="AG73" s="569"/>
      <c r="AH73" s="589"/>
      <c r="AI73" s="570" t="str">
        <f>IFERROR(AO73,"")</f>
        <v/>
      </c>
      <c r="AJ73" s="569"/>
      <c r="AK73" s="577"/>
      <c r="AN73" s="146" t="e">
        <f>ROUND(AG72/AF72,3)</f>
        <v>#DIV/0!</v>
      </c>
      <c r="AO73" s="147" t="e">
        <f>ROUND(AJ72/AI72,3)</f>
        <v>#DIV/0!</v>
      </c>
      <c r="AR73" s="148">
        <f>IFERROR(VLOOKUP(AR416,DAY!$A$2:$E$196,6,0),0)</f>
        <v>0</v>
      </c>
    </row>
    <row r="74" spans="1:53" ht="27.75" customHeight="1" x14ac:dyDescent="0.45">
      <c r="A74" s="389"/>
      <c r="B74" s="571" t="str">
        <f>$B$26</f>
        <v>作業員D</v>
      </c>
      <c r="C74" s="143" t="s">
        <v>4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211">
        <f>IF(COUNT(D74:AE74)=0,+(COUNTIF(D74:AE74,"作業"))+(COUNTIF(D74:AE74,"休日")),"")</f>
        <v>0</v>
      </c>
      <c r="AG74" s="213">
        <f>IF(+COUNT(D74:AE74)=0,(COUNTIF(D74:AE74,"休日")),"")</f>
        <v>0</v>
      </c>
      <c r="AH74" s="565"/>
      <c r="AI74" s="224">
        <f>IF(COUNT(D75:AE75)=0,+(COUNTIF(D75:AE75,"作業"))+(COUNTIF(D75:AE75,"休日")),"")</f>
        <v>0</v>
      </c>
      <c r="AJ74" s="213">
        <f>IF(COUNT(D75:AE75)=0,(COUNTIF(D75:AE75,"休日")),"")</f>
        <v>0</v>
      </c>
      <c r="AK74" s="565"/>
      <c r="AM74" s="144"/>
      <c r="AN74" s="137"/>
      <c r="AO74" s="137"/>
      <c r="AP74" s="144"/>
      <c r="AQ74" s="144"/>
      <c r="AR74" s="142">
        <f>IFERROR(VLOOKUP(AR418,DAY!$A$2:$E$196,5,0),0)</f>
        <v>0</v>
      </c>
      <c r="AS74" s="144"/>
      <c r="AT74" s="144"/>
      <c r="AU74" s="144"/>
      <c r="AV74" s="144"/>
      <c r="AW74" s="144"/>
      <c r="AX74" s="144"/>
      <c r="AY74" s="144"/>
      <c r="AZ74" s="144"/>
      <c r="BA74" s="144"/>
    </row>
    <row r="75" spans="1:53" ht="27.75" customHeight="1" x14ac:dyDescent="0.45">
      <c r="A75" s="389"/>
      <c r="B75" s="572"/>
      <c r="C75" s="188" t="s">
        <v>5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568" t="str">
        <f>IFERROR(AN75,"")</f>
        <v/>
      </c>
      <c r="AG75" s="569"/>
      <c r="AH75" s="566"/>
      <c r="AI75" s="570" t="str">
        <f>IFERROR(AO75,"")</f>
        <v/>
      </c>
      <c r="AJ75" s="569"/>
      <c r="AK75" s="566"/>
      <c r="AN75" s="146" t="e">
        <f>ROUND(AG74/AF74,3)</f>
        <v>#DIV/0!</v>
      </c>
      <c r="AO75" s="147" t="e">
        <f>ROUND(AJ74/AI74,3)</f>
        <v>#DIV/0!</v>
      </c>
      <c r="AR75" s="148">
        <f>IFERROR(VLOOKUP(AR418,DAY!$A$2:$E$196,6,0),0)</f>
        <v>0</v>
      </c>
    </row>
    <row r="76" spans="1:53" ht="27.75" customHeight="1" x14ac:dyDescent="0.45">
      <c r="A76" s="389"/>
      <c r="B76" s="571" t="str">
        <f>$B$28</f>
        <v>作業員E</v>
      </c>
      <c r="C76" s="143" t="s">
        <v>4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211">
        <f>IF(COUNT(D76:AE76)=0,+(COUNTIF(D76:AE76,"作業"))+(COUNTIF(D76:AE76,"休日")),"")</f>
        <v>0</v>
      </c>
      <c r="AG76" s="213">
        <f>IF(+COUNT(D76:AE76)=0,(COUNTIF(D76:AE76,"休日")),"")</f>
        <v>0</v>
      </c>
      <c r="AH76" s="566"/>
      <c r="AI76" s="224">
        <f>IF(COUNT(D77:AE77)=0,+(COUNTIF(D77:AE77,"作業"))+(COUNTIF(D77:AE77,"休日")),"")</f>
        <v>0</v>
      </c>
      <c r="AJ76" s="213">
        <f>IF(COUNT(D77:AE77)=0,(COUNTIF(D77:AE77,"休日")),"")</f>
        <v>0</v>
      </c>
      <c r="AK76" s="566"/>
      <c r="AM76" s="144"/>
      <c r="AN76" s="137"/>
      <c r="AO76" s="137"/>
      <c r="AP76" s="144"/>
      <c r="AQ76" s="144"/>
      <c r="AR76" s="142">
        <f>IFERROR(VLOOKUP(AR420,DAY!$A$2:$E$196,5,0),0)</f>
        <v>0</v>
      </c>
      <c r="AS76" s="144"/>
      <c r="AT76" s="144"/>
      <c r="AU76" s="144"/>
      <c r="AV76" s="144"/>
      <c r="AW76" s="144"/>
      <c r="AX76" s="144"/>
      <c r="AY76" s="144"/>
      <c r="AZ76" s="144"/>
      <c r="BA76" s="144"/>
    </row>
    <row r="77" spans="1:53" ht="27.75" customHeight="1" x14ac:dyDescent="0.45">
      <c r="A77" s="389"/>
      <c r="B77" s="572"/>
      <c r="C77" s="188" t="s">
        <v>5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568" t="str">
        <f>IFERROR(AN77,"")</f>
        <v/>
      </c>
      <c r="AG77" s="569"/>
      <c r="AH77" s="566"/>
      <c r="AI77" s="570" t="str">
        <f>IFERROR(AO77,"")</f>
        <v/>
      </c>
      <c r="AJ77" s="569"/>
      <c r="AK77" s="566"/>
      <c r="AN77" s="146" t="e">
        <f>ROUND(AG76/AF76,3)</f>
        <v>#DIV/0!</v>
      </c>
      <c r="AO77" s="147" t="e">
        <f>ROUND(AJ76/AI76,3)</f>
        <v>#DIV/0!</v>
      </c>
      <c r="AR77" s="148">
        <f>IFERROR(VLOOKUP(AR420,DAY!$A$2:$E$196,6,0),0)</f>
        <v>0</v>
      </c>
    </row>
    <row r="78" spans="1:53" ht="27.75" customHeight="1" x14ac:dyDescent="0.45">
      <c r="A78" s="389"/>
      <c r="B78" s="571" t="str">
        <f>$B$30</f>
        <v>作業員F</v>
      </c>
      <c r="C78" s="143" t="s">
        <v>4</v>
      </c>
      <c r="D78" s="99"/>
      <c r="E78" s="96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211">
        <f>IF(COUNT(D78:AE78)=0,+(COUNTIF(D78:AE78,"作業"))+(COUNTIF(D78:AE78,"休日")),"")</f>
        <v>0</v>
      </c>
      <c r="AG78" s="213">
        <f>IF(+COUNT(D78:AE78)=0,(COUNTIF(D78:AE78,"休日")),"")</f>
        <v>0</v>
      </c>
      <c r="AH78" s="566"/>
      <c r="AI78" s="224">
        <f>IF(COUNT(D79:AE79)=0,+(COUNTIF(D79:AE79,"作業"))+(COUNTIF(D79:AE79,"休日")),"")</f>
        <v>0</v>
      </c>
      <c r="AJ78" s="213">
        <f>IF(COUNT(D79:AE79)=0,(COUNTIF(D79:AE79,"休日")),"")</f>
        <v>0</v>
      </c>
      <c r="AK78" s="566"/>
      <c r="AM78" s="144"/>
      <c r="AN78" s="137"/>
      <c r="AO78" s="137"/>
      <c r="AP78" s="144"/>
      <c r="AQ78" s="144"/>
      <c r="AR78" s="142">
        <f>IFERROR(VLOOKUP(AR375,DAY!$A$2:$E$196,5,0),0)</f>
        <v>0</v>
      </c>
      <c r="AS78" s="144"/>
      <c r="AT78" s="144"/>
      <c r="AU78" s="144"/>
      <c r="AV78" s="144"/>
      <c r="AW78" s="144"/>
      <c r="AX78" s="144"/>
      <c r="AY78" s="144"/>
      <c r="AZ78" s="144"/>
      <c r="BA78" s="144"/>
    </row>
    <row r="79" spans="1:53" ht="27.75" customHeight="1" thickBot="1" x14ac:dyDescent="0.5">
      <c r="A79" s="390"/>
      <c r="B79" s="573"/>
      <c r="C79" s="145" t="s">
        <v>5</v>
      </c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357" t="str">
        <f>IFERROR(AN79,"")</f>
        <v/>
      </c>
      <c r="AG79" s="358"/>
      <c r="AH79" s="567"/>
      <c r="AI79" s="574" t="str">
        <f>IFERROR(AO79,"")</f>
        <v/>
      </c>
      <c r="AJ79" s="358"/>
      <c r="AK79" s="567"/>
      <c r="AN79" s="146" t="e">
        <f>ROUND(AG78/AF78,3)</f>
        <v>#DIV/0!</v>
      </c>
      <c r="AO79" s="147" t="e">
        <f>ROUND(AJ78/AI78,3)</f>
        <v>#DIV/0!</v>
      </c>
      <c r="AR79" s="148">
        <f>IFERROR(VLOOKUP(AR375,DAY!$A$2:$E$196,6,0),0)</f>
        <v>0</v>
      </c>
    </row>
    <row r="80" spans="1:53" s="144" customFormat="1" ht="27.75" customHeight="1" thickBot="1" x14ac:dyDescent="0.5">
      <c r="A80" s="388" t="s">
        <v>66</v>
      </c>
      <c r="B80" s="578" t="s">
        <v>0</v>
      </c>
      <c r="C80" s="579"/>
      <c r="D80" s="44">
        <f>IFERROR(VLOOKUP(D375,DAY!$A$2:$E$2452,2,0),0)</f>
        <v>1</v>
      </c>
      <c r="E80" s="44">
        <f>IFERROR(VLOOKUP(E375,DAY!$A$2:$E$2452,2,0),0)</f>
        <v>1</v>
      </c>
      <c r="F80" s="44">
        <f>IFERROR(VLOOKUP(F375,DAY!$A$2:$E$2452,2,0),0)</f>
        <v>1</v>
      </c>
      <c r="G80" s="44">
        <f>IFERROR(VLOOKUP(G375,DAY!$A$2:$E$2452,2,0),0)</f>
        <v>1</v>
      </c>
      <c r="H80" s="44">
        <f>IFERROR(VLOOKUP(H375,DAY!$A$2:$E$2452,2,0),0)</f>
        <v>1</v>
      </c>
      <c r="I80" s="44">
        <f>IFERROR(VLOOKUP(I375,DAY!$A$2:$E$2452,2,0),0)</f>
        <v>1</v>
      </c>
      <c r="J80" s="44">
        <f>IFERROR(VLOOKUP(J375,DAY!$A$2:$E$2452,2,0),0)</f>
        <v>1</v>
      </c>
      <c r="K80" s="44">
        <f>IFERROR(VLOOKUP(K375,DAY!$A$2:$E$2452,2,0),0)</f>
        <v>1</v>
      </c>
      <c r="L80" s="44">
        <f>IFERROR(VLOOKUP(L375,DAY!$A$2:$E$2452,2,0),0)</f>
        <v>1</v>
      </c>
      <c r="M80" s="44">
        <f>IFERROR(VLOOKUP(M375,DAY!$A$2:$E$2452,2,0),0)</f>
        <v>1</v>
      </c>
      <c r="N80" s="44">
        <f>IFERROR(VLOOKUP(N375,DAY!$A$2:$E$2452,2,0),0)</f>
        <v>1</v>
      </c>
      <c r="O80" s="44">
        <f>IFERROR(VLOOKUP(O375,DAY!$A$2:$E$2452,2,0),0)</f>
        <v>2</v>
      </c>
      <c r="P80" s="44">
        <f>IFERROR(VLOOKUP(P375,DAY!$A$2:$E$2452,2,0),0)</f>
        <v>2</v>
      </c>
      <c r="Q80" s="44">
        <f>IFERROR(VLOOKUP(Q375,DAY!$A$2:$E$2452,2,0),0)</f>
        <v>2</v>
      </c>
      <c r="R80" s="44">
        <f>IFERROR(VLOOKUP(R375,DAY!$A$2:$E$2452,2,0),0)</f>
        <v>2</v>
      </c>
      <c r="S80" s="44">
        <f>IFERROR(VLOOKUP(S375,DAY!$A$2:$E$2452,2,0),0)</f>
        <v>2</v>
      </c>
      <c r="T80" s="44">
        <f>IFERROR(VLOOKUP(T375,DAY!$A$2:$E$2452,2,0),0)</f>
        <v>2</v>
      </c>
      <c r="U80" s="44">
        <f>IFERROR(VLOOKUP(U375,DAY!$A$2:$E$2452,2,0),0)</f>
        <v>2</v>
      </c>
      <c r="V80" s="44">
        <f>IFERROR(VLOOKUP(V375,DAY!$A$2:$E$2452,2,0),0)</f>
        <v>2</v>
      </c>
      <c r="W80" s="44">
        <f>IFERROR(VLOOKUP(W375,DAY!$A$2:$E$2452,2,0),0)</f>
        <v>2</v>
      </c>
      <c r="X80" s="44">
        <f>IFERROR(VLOOKUP(X375,DAY!$A$2:$E$2452,2,0),0)</f>
        <v>2</v>
      </c>
      <c r="Y80" s="44">
        <f>IFERROR(VLOOKUP(Y375,DAY!$A$2:$E$2452,2,0),0)</f>
        <v>2</v>
      </c>
      <c r="Z80" s="44">
        <f>IFERROR(VLOOKUP(Z375,DAY!$A$2:$E$2452,2,0),0)</f>
        <v>2</v>
      </c>
      <c r="AA80" s="44">
        <f>IFERROR(VLOOKUP(AA375,DAY!$A$2:$E$2452,2,0),0)</f>
        <v>2</v>
      </c>
      <c r="AB80" s="44">
        <f>IFERROR(VLOOKUP(AB375,DAY!$A$2:$E$2452,2,0),0)</f>
        <v>2</v>
      </c>
      <c r="AC80" s="44">
        <f>IFERROR(VLOOKUP(AC375,DAY!$A$2:$E$2452,2,0),0)</f>
        <v>2</v>
      </c>
      <c r="AD80" s="44">
        <f>IFERROR(VLOOKUP(AD375,DAY!$A$2:$E$2452,2,0),0)</f>
        <v>2</v>
      </c>
      <c r="AE80" s="44">
        <f>IFERROR(VLOOKUP(AE375,DAY!$A$2:$E$2452,2,0),0)</f>
        <v>2</v>
      </c>
      <c r="AF80" s="391" t="s">
        <v>11</v>
      </c>
      <c r="AG80" s="393" t="s">
        <v>12</v>
      </c>
      <c r="AH80" s="520" t="s">
        <v>132</v>
      </c>
      <c r="AI80" s="580" t="s">
        <v>11</v>
      </c>
      <c r="AJ80" s="396" t="s">
        <v>13</v>
      </c>
      <c r="AK80" s="520" t="s">
        <v>132</v>
      </c>
      <c r="AM80" s="106"/>
      <c r="AN80" s="137"/>
      <c r="AO80" s="137"/>
      <c r="AP80" s="106"/>
      <c r="AQ80" s="106"/>
      <c r="AR80" s="149">
        <f>IFERROR(VLOOKUP(AR375,DAY!$A$2:$E$196,7,0),0)</f>
        <v>0</v>
      </c>
      <c r="AS80" s="106"/>
      <c r="AT80" s="106"/>
      <c r="AU80" s="106"/>
      <c r="AV80" s="106"/>
      <c r="AW80" s="106"/>
      <c r="AX80" s="106"/>
      <c r="AY80" s="106"/>
      <c r="AZ80" s="106"/>
      <c r="BA80" s="106"/>
    </row>
    <row r="81" spans="1:53" ht="27.75" customHeight="1" x14ac:dyDescent="0.45">
      <c r="A81" s="389"/>
      <c r="B81" s="582" t="s">
        <v>1</v>
      </c>
      <c r="C81" s="583"/>
      <c r="D81" s="32">
        <f>IFERROR(VLOOKUP(D375,DAY!$A$2:$E$2452,3,0),0)</f>
        <v>21</v>
      </c>
      <c r="E81" s="32">
        <f>IFERROR(VLOOKUP(E375,DAY!$A$2:$E$2452,3,0),0)</f>
        <v>22</v>
      </c>
      <c r="F81" s="32">
        <f>IFERROR(VLOOKUP(F375,DAY!$A$2:$E$2452,3,0),0)</f>
        <v>23</v>
      </c>
      <c r="G81" s="32">
        <f>IFERROR(VLOOKUP(G375,DAY!$A$2:$E$2452,3,0),0)</f>
        <v>24</v>
      </c>
      <c r="H81" s="32">
        <f>IFERROR(VLOOKUP(H375,DAY!$A$2:$E$2452,3,0),0)</f>
        <v>25</v>
      </c>
      <c r="I81" s="32">
        <f>IFERROR(VLOOKUP(I375,DAY!$A$2:$E$2452,3,0),0)</f>
        <v>26</v>
      </c>
      <c r="J81" s="32">
        <f>IFERROR(VLOOKUP(J375,DAY!$A$2:$E$2452,3,0),0)</f>
        <v>27</v>
      </c>
      <c r="K81" s="32">
        <f>IFERROR(VLOOKUP(K375,DAY!$A$2:$E$2452,3,0),0)</f>
        <v>28</v>
      </c>
      <c r="L81" s="32">
        <f>IFERROR(VLOOKUP(L375,DAY!$A$2:$E$2452,3,0),0)</f>
        <v>29</v>
      </c>
      <c r="M81" s="32">
        <f>IFERROR(VLOOKUP(M375,DAY!$A$2:$E$2452,3,0),0)</f>
        <v>30</v>
      </c>
      <c r="N81" s="32">
        <f>IFERROR(VLOOKUP(N375,DAY!$A$2:$E$2452,3,0),0)</f>
        <v>31</v>
      </c>
      <c r="O81" s="32">
        <f>IFERROR(VLOOKUP(O375,DAY!$A$2:$E$2452,3,0),0)</f>
        <v>1</v>
      </c>
      <c r="P81" s="32">
        <f>IFERROR(VLOOKUP(P375,DAY!$A$2:$E$2452,3,0),0)</f>
        <v>2</v>
      </c>
      <c r="Q81" s="32">
        <f>IFERROR(VLOOKUP(Q375,DAY!$A$2:$E$2452,3,0),0)</f>
        <v>3</v>
      </c>
      <c r="R81" s="32">
        <f>IFERROR(VLOOKUP(R375,DAY!$A$2:$E$2452,3,0),0)</f>
        <v>4</v>
      </c>
      <c r="S81" s="32">
        <f>IFERROR(VLOOKUP(S375,DAY!$A$2:$E$2452,3,0),0)</f>
        <v>5</v>
      </c>
      <c r="T81" s="32">
        <f>IFERROR(VLOOKUP(T375,DAY!$A$2:$E$2452,3,0),0)</f>
        <v>6</v>
      </c>
      <c r="U81" s="32">
        <f>IFERROR(VLOOKUP(U375,DAY!$A$2:$E$2452,3,0),0)</f>
        <v>7</v>
      </c>
      <c r="V81" s="32">
        <f>IFERROR(VLOOKUP(V375,DAY!$A$2:$E$2452,3,0),0)</f>
        <v>8</v>
      </c>
      <c r="W81" s="32">
        <f>IFERROR(VLOOKUP(W375,DAY!$A$2:$E$2452,3,0),0)</f>
        <v>9</v>
      </c>
      <c r="X81" s="32">
        <f>IFERROR(VLOOKUP(X375,DAY!$A$2:$E$2452,3,0),0)</f>
        <v>10</v>
      </c>
      <c r="Y81" s="32">
        <f>IFERROR(VLOOKUP(Y375,DAY!$A$2:$E$2452,3,0),0)</f>
        <v>11</v>
      </c>
      <c r="Z81" s="32">
        <f>IFERROR(VLOOKUP(Z375,DAY!$A$2:$E$2452,3,0),0)</f>
        <v>12</v>
      </c>
      <c r="AA81" s="32">
        <f>IFERROR(VLOOKUP(AA375,DAY!$A$2:$E$2452,3,0),0)</f>
        <v>13</v>
      </c>
      <c r="AB81" s="32">
        <f>IFERROR(VLOOKUP(AB375,DAY!$A$2:$E$2452,3,0),0)</f>
        <v>14</v>
      </c>
      <c r="AC81" s="32">
        <f>IFERROR(VLOOKUP(AC375,DAY!$A$2:$E$2452,3,0),0)</f>
        <v>15</v>
      </c>
      <c r="AD81" s="32">
        <f>IFERROR(VLOOKUP(AD375,DAY!$A$2:$E$2452,3,0),0)</f>
        <v>16</v>
      </c>
      <c r="AE81" s="32">
        <f>IFERROR(VLOOKUP(AE375,DAY!$A$2:$E$2452,3,0),0)</f>
        <v>17</v>
      </c>
      <c r="AF81" s="392"/>
      <c r="AG81" s="394"/>
      <c r="AH81" s="521"/>
      <c r="AI81" s="581"/>
      <c r="AJ81" s="394"/>
      <c r="AK81" s="521"/>
      <c r="AN81" s="137"/>
      <c r="AO81" s="137"/>
      <c r="AR81" s="139">
        <f>IFERROR(VLOOKUP(AR376,DAY!$A$2:$E$196,2,0),0)</f>
        <v>0</v>
      </c>
    </row>
    <row r="82" spans="1:53" ht="27.75" customHeight="1" x14ac:dyDescent="0.45">
      <c r="A82" s="389"/>
      <c r="B82" s="584" t="s">
        <v>2</v>
      </c>
      <c r="C82" s="585"/>
      <c r="D82" s="35" t="str">
        <f>IFERROR(VLOOKUP(D375,DAY!$A$2:$E$2452,4,0),0)</f>
        <v>水</v>
      </c>
      <c r="E82" s="35" t="str">
        <f>IFERROR(VLOOKUP(E375,DAY!$A$2:$E$2452,4,0),0)</f>
        <v>木</v>
      </c>
      <c r="F82" s="35" t="str">
        <f>IFERROR(VLOOKUP(F375,DAY!$A$2:$E$2452,4,0),0)</f>
        <v>金</v>
      </c>
      <c r="G82" s="35" t="str">
        <f>IFERROR(VLOOKUP(G375,DAY!$A$2:$E$2452,4,0),0)</f>
        <v>土</v>
      </c>
      <c r="H82" s="35" t="str">
        <f>IFERROR(VLOOKUP(H375,DAY!$A$2:$E$2452,4,0),0)</f>
        <v>日</v>
      </c>
      <c r="I82" s="35" t="str">
        <f>IFERROR(VLOOKUP(I375,DAY!$A$2:$E$2452,4,0),0)</f>
        <v>月</v>
      </c>
      <c r="J82" s="35" t="str">
        <f>IFERROR(VLOOKUP(J375,DAY!$A$2:$E$2452,4,0),0)</f>
        <v>火</v>
      </c>
      <c r="K82" s="35" t="str">
        <f>IFERROR(VLOOKUP(K375,DAY!$A$2:$E$2452,4,0),0)</f>
        <v>水</v>
      </c>
      <c r="L82" s="35" t="str">
        <f>IFERROR(VLOOKUP(L375,DAY!$A$2:$E$2452,4,0),0)</f>
        <v>木</v>
      </c>
      <c r="M82" s="35" t="str">
        <f>IFERROR(VLOOKUP(M375,DAY!$A$2:$E$2452,4,0),0)</f>
        <v>金</v>
      </c>
      <c r="N82" s="35" t="str">
        <f>IFERROR(VLOOKUP(N375,DAY!$A$2:$E$2452,4,0),0)</f>
        <v>土</v>
      </c>
      <c r="O82" s="35" t="str">
        <f>IFERROR(VLOOKUP(O375,DAY!$A$2:$E$2452,4,0),0)</f>
        <v>日</v>
      </c>
      <c r="P82" s="35" t="str">
        <f>IFERROR(VLOOKUP(P375,DAY!$A$2:$E$2452,4,0),0)</f>
        <v>月</v>
      </c>
      <c r="Q82" s="35" t="str">
        <f>IFERROR(VLOOKUP(Q375,DAY!$A$2:$E$2452,4,0),0)</f>
        <v>火</v>
      </c>
      <c r="R82" s="35" t="str">
        <f>IFERROR(VLOOKUP(R375,DAY!$A$2:$E$2452,4,0),0)</f>
        <v>水</v>
      </c>
      <c r="S82" s="35" t="str">
        <f>IFERROR(VLOOKUP(S375,DAY!$A$2:$E$2452,4,0),0)</f>
        <v>木</v>
      </c>
      <c r="T82" s="35" t="str">
        <f>IFERROR(VLOOKUP(T375,DAY!$A$2:$E$2452,4,0),0)</f>
        <v>金</v>
      </c>
      <c r="U82" s="35" t="str">
        <f>IFERROR(VLOOKUP(U375,DAY!$A$2:$E$2452,4,0),0)</f>
        <v>土</v>
      </c>
      <c r="V82" s="35" t="str">
        <f>IFERROR(VLOOKUP(V375,DAY!$A$2:$E$2452,4,0),0)</f>
        <v>日</v>
      </c>
      <c r="W82" s="35" t="str">
        <f>IFERROR(VLOOKUP(W375,DAY!$A$2:$E$2452,4,0),0)</f>
        <v>月</v>
      </c>
      <c r="X82" s="35" t="str">
        <f>IFERROR(VLOOKUP(X375,DAY!$A$2:$E$2452,4,0),0)</f>
        <v>火</v>
      </c>
      <c r="Y82" s="35" t="str">
        <f>IFERROR(VLOOKUP(Y375,DAY!$A$2:$E$2452,4,0),0)</f>
        <v>水</v>
      </c>
      <c r="Z82" s="35" t="str">
        <f>IFERROR(VLOOKUP(Z375,DAY!$A$2:$E$2452,4,0),0)</f>
        <v>木</v>
      </c>
      <c r="AA82" s="35" t="str">
        <f>IFERROR(VLOOKUP(AA375,DAY!$A$2:$E$2452,4,0),0)</f>
        <v>金</v>
      </c>
      <c r="AB82" s="35" t="str">
        <f>IFERROR(VLOOKUP(AB375,DAY!$A$2:$E$2452,4,0),0)</f>
        <v>土</v>
      </c>
      <c r="AC82" s="35" t="str">
        <f>IFERROR(VLOOKUP(AC375,DAY!$A$2:$E$2452,4,0),0)</f>
        <v>日</v>
      </c>
      <c r="AD82" s="35" t="str">
        <f>IFERROR(VLOOKUP(AD375,DAY!$A$2:$E$2452,4,0),0)</f>
        <v>月</v>
      </c>
      <c r="AE82" s="35" t="str">
        <f>IFERROR(VLOOKUP(AE375,DAY!$A$2:$E$2452,4,0),0)</f>
        <v>火</v>
      </c>
      <c r="AF82" s="392"/>
      <c r="AG82" s="394"/>
      <c r="AH82" s="217" t="str">
        <f>IF($U$9="完全週休２日", "週", IF($U$9="月単位", "月", ""))</f>
        <v/>
      </c>
      <c r="AI82" s="581"/>
      <c r="AJ82" s="394"/>
      <c r="AK82" s="217" t="str">
        <f>IF($U$9="完全週休２日", "週", IF($U$9="月単位", "月", ""))</f>
        <v/>
      </c>
      <c r="AN82" s="137"/>
      <c r="AO82" s="137"/>
      <c r="AR82" s="141">
        <f>IFERROR(VLOOKUP(AR376,DAY!$A$2:$E$196,3,0),0)</f>
        <v>0</v>
      </c>
    </row>
    <row r="83" spans="1:53" ht="88.5" customHeight="1" x14ac:dyDescent="0.45">
      <c r="A83" s="389"/>
      <c r="B83" s="586" t="s">
        <v>3</v>
      </c>
      <c r="C83" s="587"/>
      <c r="D83" s="36" t="str">
        <f>IFERROR(VLOOKUP(D375,DAY!$A$2:$E$2452,5,0),0)</f>
        <v/>
      </c>
      <c r="E83" s="36" t="str">
        <f>IFERROR(VLOOKUP(E375,DAY!$A$2:$E$2452,5,0),0)</f>
        <v/>
      </c>
      <c r="F83" s="36" t="str">
        <f>IFERROR(VLOOKUP(F375,DAY!$A$2:$E$2452,5,0),0)</f>
        <v/>
      </c>
      <c r="G83" s="36" t="str">
        <f>IFERROR(VLOOKUP(G375,DAY!$A$2:$E$2452,5,0),0)</f>
        <v/>
      </c>
      <c r="H83" s="36" t="str">
        <f>IFERROR(VLOOKUP(H375,DAY!$A$2:$E$2452,5,0),0)</f>
        <v/>
      </c>
      <c r="I83" s="36" t="str">
        <f>IFERROR(VLOOKUP(I375,DAY!$A$2:$E$2452,5,0),0)</f>
        <v/>
      </c>
      <c r="J83" s="36" t="str">
        <f>IFERROR(VLOOKUP(J375,DAY!$A$2:$E$2452,5,0),0)</f>
        <v/>
      </c>
      <c r="K83" s="36" t="str">
        <f>IFERROR(VLOOKUP(K375,DAY!$A$2:$E$2452,5,0),0)</f>
        <v/>
      </c>
      <c r="L83" s="36" t="str">
        <f>IFERROR(VLOOKUP(L375,DAY!$A$2:$E$2452,5,0),0)</f>
        <v/>
      </c>
      <c r="M83" s="36" t="str">
        <f>IFERROR(VLOOKUP(M375,DAY!$A$2:$E$2452,5,0),0)</f>
        <v/>
      </c>
      <c r="N83" s="36" t="str">
        <f>IFERROR(VLOOKUP(N375,DAY!$A$2:$E$2452,5,0),0)</f>
        <v/>
      </c>
      <c r="O83" s="36" t="str">
        <f>IFERROR(VLOOKUP(O375,DAY!$A$2:$E$2452,5,0),0)</f>
        <v/>
      </c>
      <c r="P83" s="36" t="str">
        <f>IFERROR(VLOOKUP(P375,DAY!$A$2:$E$2452,5,0),0)</f>
        <v/>
      </c>
      <c r="Q83" s="36" t="str">
        <f>IFERROR(VLOOKUP(Q375,DAY!$A$2:$E$2452,5,0),0)</f>
        <v/>
      </c>
      <c r="R83" s="36" t="str">
        <f>IFERROR(VLOOKUP(R375,DAY!$A$2:$E$2452,5,0),0)</f>
        <v/>
      </c>
      <c r="S83" s="36" t="str">
        <f>IFERROR(VLOOKUP(S375,DAY!$A$2:$E$2452,5,0),0)</f>
        <v/>
      </c>
      <c r="T83" s="36" t="str">
        <f>IFERROR(VLOOKUP(T375,DAY!$A$2:$E$2452,5,0),0)</f>
        <v/>
      </c>
      <c r="U83" s="36" t="str">
        <f>IFERROR(VLOOKUP(U375,DAY!$A$2:$E$2452,5,0),0)</f>
        <v/>
      </c>
      <c r="V83" s="36" t="str">
        <f>IFERROR(VLOOKUP(V375,DAY!$A$2:$E$2452,5,0),0)</f>
        <v/>
      </c>
      <c r="W83" s="36" t="str">
        <f>IFERROR(VLOOKUP(W375,DAY!$A$2:$E$2452,5,0),0)</f>
        <v/>
      </c>
      <c r="X83" s="36" t="str">
        <f>IFERROR(VLOOKUP(X375,DAY!$A$2:$E$2452,5,0),0)</f>
        <v/>
      </c>
      <c r="Y83" s="36" t="str">
        <f>IFERROR(VLOOKUP(Y375,DAY!$A$2:$E$2452,5,0),0)</f>
        <v>建国記念の日</v>
      </c>
      <c r="Z83" s="36" t="str">
        <f>IFERROR(VLOOKUP(Z375,DAY!$A$2:$E$2452,5,0),0)</f>
        <v/>
      </c>
      <c r="AA83" s="36" t="str">
        <f>IFERROR(VLOOKUP(AA375,DAY!$A$2:$E$2452,5,0),0)</f>
        <v/>
      </c>
      <c r="AB83" s="36" t="str">
        <f>IFERROR(VLOOKUP(AB375,DAY!$A$2:$E$2452,5,0),0)</f>
        <v/>
      </c>
      <c r="AC83" s="36" t="str">
        <f>IFERROR(VLOOKUP(AC375,DAY!$A$2:$E$2452,5,0),0)</f>
        <v/>
      </c>
      <c r="AD83" s="36" t="str">
        <f>IFERROR(VLOOKUP(AD375,DAY!$A$2:$E$2452,5,0),0)</f>
        <v/>
      </c>
      <c r="AE83" s="36" t="str">
        <f>IFERROR(VLOOKUP(AE375,DAY!$A$2:$E$2452,5,0),0)</f>
        <v/>
      </c>
      <c r="AF83" s="392"/>
      <c r="AG83" s="394"/>
      <c r="AH83" s="218" t="s">
        <v>133</v>
      </c>
      <c r="AI83" s="581"/>
      <c r="AJ83" s="394"/>
      <c r="AK83" s="218" t="s">
        <v>133</v>
      </c>
      <c r="AN83" s="137" t="str">
        <f>IF(ISTEXT(D84),"集計期間","集計期間外")</f>
        <v>集計期間外</v>
      </c>
      <c r="AO83" s="150"/>
      <c r="AR83" s="141">
        <f>IFERROR(VLOOKUP(AR376,DAY!$A$2:$E$196,4,0),0)</f>
        <v>0</v>
      </c>
    </row>
    <row r="84" spans="1:53" ht="27.75" customHeight="1" x14ac:dyDescent="0.45">
      <c r="A84" s="389"/>
      <c r="B84" s="571" t="str">
        <f>$B$20</f>
        <v>作業員A</v>
      </c>
      <c r="C84" s="143" t="s">
        <v>4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211">
        <f>IF(COUNT(D84:AE84)=0,+(COUNTIF(D84:AE84,"作業"))+(COUNTIF(D84:AE84,"休日")),"")</f>
        <v>0</v>
      </c>
      <c r="AG84" s="213">
        <f>IF(+COUNT(D84:AE84)=0,(COUNTIF(D84:AE84,"休日")),"")</f>
        <v>0</v>
      </c>
      <c r="AH84" s="575" t="str">
        <f>IFERROR(ROUND(AVERAGE(AF85,AF87,AF89,AF91,AF93,AF95),3),"")</f>
        <v/>
      </c>
      <c r="AI84" s="224">
        <f>IF(COUNT(D85:AE85)=0,+(COUNTIF(D85:AE85,"作業"))+(COUNTIF(D85:AE85,"休日")),"")</f>
        <v>0</v>
      </c>
      <c r="AJ84" s="213">
        <f>IF(COUNT(D85:AE85)=0,(COUNTIF(D85:AE85,"休日")),"")</f>
        <v>0</v>
      </c>
      <c r="AK84" s="575" t="str">
        <f>IFERROR(ROUND(AVERAGE(AI85,AI87,AI89,AI91,AI93,AI95),3),"")</f>
        <v/>
      </c>
      <c r="AM84" s="144"/>
      <c r="AN84" s="137"/>
      <c r="AO84" s="137"/>
      <c r="AP84" s="144"/>
      <c r="AQ84" s="144"/>
      <c r="AR84" s="142">
        <f>IFERROR(VLOOKUP(AR434,DAY!$A$2:$E$196,5,0),0)</f>
        <v>0</v>
      </c>
      <c r="AS84" s="144"/>
      <c r="AT84" s="144"/>
      <c r="AU84" s="144"/>
      <c r="AV84" s="144"/>
      <c r="AW84" s="144"/>
      <c r="AX84" s="144"/>
      <c r="AY84" s="144"/>
      <c r="AZ84" s="144"/>
      <c r="BA84" s="144"/>
    </row>
    <row r="85" spans="1:53" ht="27.75" customHeight="1" x14ac:dyDescent="0.45">
      <c r="A85" s="389"/>
      <c r="B85" s="572"/>
      <c r="C85" s="188" t="s">
        <v>5</v>
      </c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568" t="str">
        <f>IFERROR(AN85,"")</f>
        <v/>
      </c>
      <c r="AG85" s="569"/>
      <c r="AH85" s="588"/>
      <c r="AI85" s="570" t="str">
        <f>IFERROR(AO85,"")</f>
        <v/>
      </c>
      <c r="AJ85" s="569"/>
      <c r="AK85" s="576"/>
      <c r="AN85" s="146" t="e">
        <f>ROUND(AG84/AF84,3)</f>
        <v>#DIV/0!</v>
      </c>
      <c r="AO85" s="147" t="e">
        <f>ROUND(AJ84/AI84,3)</f>
        <v>#DIV/0!</v>
      </c>
      <c r="AR85" s="148">
        <f>IFERROR(VLOOKUP(AR434,DAY!$A$2:$E$196,6,0),0)</f>
        <v>0</v>
      </c>
    </row>
    <row r="86" spans="1:53" ht="27.75" customHeight="1" x14ac:dyDescent="0.45">
      <c r="A86" s="389"/>
      <c r="B86" s="571" t="str">
        <f>$B$22</f>
        <v>作業員B</v>
      </c>
      <c r="C86" s="143" t="s">
        <v>4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211">
        <f>IF(COUNT(D86:AE86)=0,+(COUNTIF(D86:AE86,"作業"))+(COUNTIF(D86:AE86,"休日")),"")</f>
        <v>0</v>
      </c>
      <c r="AG86" s="213">
        <f>IF(+COUNT(D86:AE86)=0,(COUNTIF(D86:AE86,"休日")),"")</f>
        <v>0</v>
      </c>
      <c r="AH86" s="588"/>
      <c r="AI86" s="224">
        <f>IF(COUNT(D87:AE87)=0,+(COUNTIF(D87:AE87,"作業"))+(COUNTIF(D87:AE87,"休日")),"")</f>
        <v>0</v>
      </c>
      <c r="AJ86" s="213">
        <f>IF(COUNT(D87:AE87)=0,(COUNTIF(D87:AE87,"休日")),"")</f>
        <v>0</v>
      </c>
      <c r="AK86" s="576"/>
      <c r="AM86" s="144"/>
      <c r="AN86" s="137"/>
      <c r="AO86" s="137"/>
      <c r="AP86" s="144"/>
      <c r="AQ86" s="144"/>
      <c r="AR86" s="142">
        <f>IFERROR(VLOOKUP(AR430,DAY!$A$2:$E$196,5,0),0)</f>
        <v>0</v>
      </c>
      <c r="AS86" s="144"/>
      <c r="AT86" s="144"/>
      <c r="AU86" s="144"/>
      <c r="AV86" s="144"/>
      <c r="AW86" s="144"/>
      <c r="AX86" s="144"/>
      <c r="AY86" s="144"/>
      <c r="AZ86" s="144"/>
      <c r="BA86" s="144"/>
    </row>
    <row r="87" spans="1:53" ht="27.75" customHeight="1" x14ac:dyDescent="0.45">
      <c r="A87" s="389"/>
      <c r="B87" s="572"/>
      <c r="C87" s="188" t="s">
        <v>5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568" t="str">
        <f>IFERROR(AN87,"")</f>
        <v/>
      </c>
      <c r="AG87" s="569"/>
      <c r="AH87" s="588"/>
      <c r="AI87" s="570" t="str">
        <f>IFERROR(AO87,"")</f>
        <v/>
      </c>
      <c r="AJ87" s="569"/>
      <c r="AK87" s="576"/>
      <c r="AN87" s="146" t="e">
        <f>ROUND(AG86/AF86,3)</f>
        <v>#DIV/0!</v>
      </c>
      <c r="AO87" s="147" t="e">
        <f>ROUND(AJ86/AI86,3)</f>
        <v>#DIV/0!</v>
      </c>
      <c r="AR87" s="148">
        <f>IFERROR(VLOOKUP(AR430,DAY!$A$2:$E$196,6,0),0)</f>
        <v>0</v>
      </c>
    </row>
    <row r="88" spans="1:53" ht="27.75" customHeight="1" x14ac:dyDescent="0.45">
      <c r="A88" s="389"/>
      <c r="B88" s="571" t="str">
        <f>$B$24</f>
        <v>作業員C</v>
      </c>
      <c r="C88" s="143" t="s">
        <v>4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211">
        <f>IF(COUNT(D88:AE88)=0,+(COUNTIF(D88:AE88,"作業"))+(COUNTIF(D88:AE88,"休日")),"")</f>
        <v>0</v>
      </c>
      <c r="AG88" s="213">
        <f>IF(+COUNT(D88:AE88)=0,(COUNTIF(D88:AE88,"休日")),"")</f>
        <v>0</v>
      </c>
      <c r="AH88" s="588"/>
      <c r="AI88" s="224">
        <f>IF(COUNT(D89:AE89)=0,+(COUNTIF(D89:AE89,"作業"))+(COUNTIF(D89:AE89,"休日")),"")</f>
        <v>0</v>
      </c>
      <c r="AJ88" s="213">
        <f>IF(COUNT(D89:AE89)=0,(COUNTIF(D89:AE89,"休日")),"")</f>
        <v>0</v>
      </c>
      <c r="AK88" s="576"/>
      <c r="AM88" s="144"/>
      <c r="AN88" s="137"/>
      <c r="AO88" s="137"/>
      <c r="AP88" s="144"/>
      <c r="AQ88" s="144"/>
      <c r="AR88" s="142">
        <f>IFERROR(VLOOKUP(AR432,DAY!$A$2:$E$196,5,0),0)</f>
        <v>0</v>
      </c>
      <c r="AS88" s="144"/>
      <c r="AT88" s="144"/>
      <c r="AU88" s="144"/>
      <c r="AV88" s="144"/>
      <c r="AW88" s="144"/>
      <c r="AX88" s="144"/>
      <c r="AY88" s="144"/>
      <c r="AZ88" s="144"/>
      <c r="BA88" s="144"/>
    </row>
    <row r="89" spans="1:53" ht="27.75" customHeight="1" x14ac:dyDescent="0.45">
      <c r="A89" s="389"/>
      <c r="B89" s="572"/>
      <c r="C89" s="188" t="s">
        <v>5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568" t="str">
        <f>IFERROR(AN89,"")</f>
        <v/>
      </c>
      <c r="AG89" s="569"/>
      <c r="AH89" s="589"/>
      <c r="AI89" s="570" t="str">
        <f>IFERROR(AO89,"")</f>
        <v/>
      </c>
      <c r="AJ89" s="569"/>
      <c r="AK89" s="577"/>
      <c r="AN89" s="146" t="e">
        <f>ROUND(AG88/AF88,3)</f>
        <v>#DIV/0!</v>
      </c>
      <c r="AO89" s="147" t="e">
        <f>ROUND(AJ88/AI88,3)</f>
        <v>#DIV/0!</v>
      </c>
      <c r="AR89" s="148">
        <f>IFERROR(VLOOKUP(AR432,DAY!$A$2:$E$196,6,0),0)</f>
        <v>0</v>
      </c>
    </row>
    <row r="90" spans="1:53" ht="27.75" customHeight="1" x14ac:dyDescent="0.45">
      <c r="A90" s="389"/>
      <c r="B90" s="571" t="str">
        <f>$B$26</f>
        <v>作業員D</v>
      </c>
      <c r="C90" s="143" t="s">
        <v>4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211">
        <f>IF(COUNT(D90:AE90)=0,+(COUNTIF(D90:AE90,"作業"))+(COUNTIF(D90:AE90,"休日")),"")</f>
        <v>0</v>
      </c>
      <c r="AG90" s="213">
        <f>IF(+COUNT(D90:AE90)=0,(COUNTIF(D90:AE90,"休日")),"")</f>
        <v>0</v>
      </c>
      <c r="AH90" s="565"/>
      <c r="AI90" s="224">
        <f>IF(COUNT(D91:AE91)=0,+(COUNTIF(D91:AE91,"作業"))+(COUNTIF(D91:AE91,"休日")),"")</f>
        <v>0</v>
      </c>
      <c r="AJ90" s="213">
        <f>IF(COUNT(D91:AE91)=0,(COUNTIF(D91:AE91,"休日")),"")</f>
        <v>0</v>
      </c>
      <c r="AK90" s="565"/>
      <c r="AM90" s="144"/>
      <c r="AN90" s="137"/>
      <c r="AO90" s="137"/>
      <c r="AP90" s="144"/>
      <c r="AQ90" s="144"/>
      <c r="AR90" s="142">
        <f>IFERROR(VLOOKUP(AR434,DAY!$A$2:$E$196,5,0),0)</f>
        <v>0</v>
      </c>
      <c r="AS90" s="144"/>
      <c r="AT90" s="144"/>
      <c r="AU90" s="144"/>
      <c r="AV90" s="144"/>
      <c r="AW90" s="144"/>
      <c r="AX90" s="144"/>
      <c r="AY90" s="144"/>
      <c r="AZ90" s="144"/>
      <c r="BA90" s="144"/>
    </row>
    <row r="91" spans="1:53" ht="27.75" customHeight="1" x14ac:dyDescent="0.45">
      <c r="A91" s="389"/>
      <c r="B91" s="572"/>
      <c r="C91" s="188" t="s">
        <v>5</v>
      </c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568" t="str">
        <f>IFERROR(AN91,"")</f>
        <v/>
      </c>
      <c r="AG91" s="569"/>
      <c r="AH91" s="566"/>
      <c r="AI91" s="570" t="str">
        <f>IFERROR(AO91,"")</f>
        <v/>
      </c>
      <c r="AJ91" s="569"/>
      <c r="AK91" s="566"/>
      <c r="AN91" s="146" t="e">
        <f>ROUND(AG90/AF90,3)</f>
        <v>#DIV/0!</v>
      </c>
      <c r="AO91" s="147" t="e">
        <f>ROUND(AJ90/AI90,3)</f>
        <v>#DIV/0!</v>
      </c>
      <c r="AR91" s="148">
        <f>IFERROR(VLOOKUP(AR434,DAY!$A$2:$E$196,6,0),0)</f>
        <v>0</v>
      </c>
    </row>
    <row r="92" spans="1:53" ht="27.75" customHeight="1" x14ac:dyDescent="0.45">
      <c r="A92" s="389"/>
      <c r="B92" s="571" t="str">
        <f>$B$28</f>
        <v>作業員E</v>
      </c>
      <c r="C92" s="143" t="s">
        <v>4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211">
        <f>IF(COUNT(D92:AE92)=0,+(COUNTIF(D92:AE92,"作業"))+(COUNTIF(D92:AE92,"休日")),"")</f>
        <v>0</v>
      </c>
      <c r="AG92" s="213">
        <f>IF(+COUNT(D92:AE92)=0,(COUNTIF(D92:AE92,"休日")),"")</f>
        <v>0</v>
      </c>
      <c r="AH92" s="566"/>
      <c r="AI92" s="224">
        <f>IF(COUNT(D93:AE93)=0,+(COUNTIF(D93:AE93,"作業"))+(COUNTIF(D93:AE93,"休日")),"")</f>
        <v>0</v>
      </c>
      <c r="AJ92" s="213">
        <f>IF(COUNT(D93:AE93)=0,(COUNTIF(D93:AE93,"休日")),"")</f>
        <v>0</v>
      </c>
      <c r="AK92" s="566"/>
      <c r="AM92" s="144"/>
      <c r="AN92" s="137"/>
      <c r="AO92" s="137"/>
      <c r="AP92" s="144"/>
      <c r="AQ92" s="144"/>
      <c r="AR92" s="142">
        <f>IFERROR(VLOOKUP(AR436,DAY!$A$2:$E$196,5,0),0)</f>
        <v>0</v>
      </c>
      <c r="AS92" s="144"/>
      <c r="AT92" s="144"/>
      <c r="AU92" s="144"/>
      <c r="AV92" s="144"/>
      <c r="AW92" s="144"/>
      <c r="AX92" s="144"/>
      <c r="AY92" s="144"/>
      <c r="AZ92" s="144"/>
      <c r="BA92" s="144"/>
    </row>
    <row r="93" spans="1:53" ht="27.75" customHeight="1" x14ac:dyDescent="0.45">
      <c r="A93" s="389"/>
      <c r="B93" s="572"/>
      <c r="C93" s="188" t="s">
        <v>5</v>
      </c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568" t="str">
        <f>IFERROR(AN93,"")</f>
        <v/>
      </c>
      <c r="AG93" s="569"/>
      <c r="AH93" s="566"/>
      <c r="AI93" s="570" t="str">
        <f>IFERROR(AO93,"")</f>
        <v/>
      </c>
      <c r="AJ93" s="569"/>
      <c r="AK93" s="566"/>
      <c r="AN93" s="146" t="e">
        <f>ROUND(AG92/AF92,3)</f>
        <v>#DIV/0!</v>
      </c>
      <c r="AO93" s="147" t="e">
        <f>ROUND(AJ92/AI92,3)</f>
        <v>#DIV/0!</v>
      </c>
      <c r="AR93" s="148">
        <f>IFERROR(VLOOKUP(AR436,DAY!$A$2:$E$196,6,0),0)</f>
        <v>0</v>
      </c>
    </row>
    <row r="94" spans="1:53" ht="27.75" customHeight="1" x14ac:dyDescent="0.45">
      <c r="A94" s="389"/>
      <c r="B94" s="571" t="str">
        <f>$B$30</f>
        <v>作業員F</v>
      </c>
      <c r="C94" s="143" t="s">
        <v>4</v>
      </c>
      <c r="D94" s="99"/>
      <c r="E94" s="96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211">
        <f>IF(COUNT(D94:AE94)=0,+(COUNTIF(D94:AE94,"作業"))+(COUNTIF(D94:AE94,"休日")),"")</f>
        <v>0</v>
      </c>
      <c r="AG94" s="213">
        <f>IF(+COUNT(D94:AE94)=0,(COUNTIF(D94:AE94,"休日")),"")</f>
        <v>0</v>
      </c>
      <c r="AH94" s="566"/>
      <c r="AI94" s="224">
        <f>IF(COUNT(D95:AE95)=0,+(COUNTIF(D95:AE95,"作業"))+(COUNTIF(D95:AE95,"休日")),"")</f>
        <v>0</v>
      </c>
      <c r="AJ94" s="213">
        <f>IF(COUNT(D95:AE95)=0,(COUNTIF(D95:AE95,"休日")),"")</f>
        <v>0</v>
      </c>
      <c r="AK94" s="566"/>
      <c r="AM94" s="144"/>
      <c r="AN94" s="137"/>
      <c r="AO94" s="137"/>
      <c r="AP94" s="144"/>
      <c r="AQ94" s="144"/>
      <c r="AR94" s="142">
        <f>IFERROR(VLOOKUP(AR376,DAY!$A$2:$E$196,5,0),0)</f>
        <v>0</v>
      </c>
      <c r="AS94" s="144"/>
      <c r="AT94" s="144"/>
      <c r="AU94" s="144"/>
      <c r="AV94" s="144"/>
      <c r="AW94" s="144"/>
      <c r="AX94" s="144"/>
      <c r="AY94" s="144"/>
      <c r="AZ94" s="144"/>
      <c r="BA94" s="144"/>
    </row>
    <row r="95" spans="1:53" ht="27.75" customHeight="1" thickBot="1" x14ac:dyDescent="0.5">
      <c r="A95" s="390"/>
      <c r="B95" s="572"/>
      <c r="C95" s="145" t="s">
        <v>5</v>
      </c>
      <c r="D95" s="97"/>
      <c r="E95" s="98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357" t="str">
        <f>IFERROR(AN95,"")</f>
        <v/>
      </c>
      <c r="AG95" s="358"/>
      <c r="AH95" s="567"/>
      <c r="AI95" s="574" t="str">
        <f>IFERROR(AO95,"")</f>
        <v/>
      </c>
      <c r="AJ95" s="358"/>
      <c r="AK95" s="567"/>
      <c r="AN95" s="146" t="e">
        <f>ROUND(AG94/AF94,3)</f>
        <v>#DIV/0!</v>
      </c>
      <c r="AO95" s="147" t="e">
        <f>ROUND(AJ94/AI94,3)</f>
        <v>#DIV/0!</v>
      </c>
      <c r="AR95" s="148">
        <f>IFERROR(VLOOKUP(AR376,DAY!$A$2:$E$196,6,0),0)</f>
        <v>0</v>
      </c>
    </row>
    <row r="96" spans="1:53" s="144" customFormat="1" ht="27.75" customHeight="1" thickBot="1" x14ac:dyDescent="0.5">
      <c r="A96" s="388" t="s">
        <v>67</v>
      </c>
      <c r="B96" s="578" t="s">
        <v>0</v>
      </c>
      <c r="C96" s="579"/>
      <c r="D96" s="29">
        <f>IFERROR(VLOOKUP(D376,DAY!$A$2:$E$2452,2,0),0)</f>
        <v>2</v>
      </c>
      <c r="E96" s="29">
        <f>IFERROR(VLOOKUP(E376,DAY!$A$2:$E$2452,2,0),0)</f>
        <v>2</v>
      </c>
      <c r="F96" s="29">
        <f>IFERROR(VLOOKUP(F376,DAY!$A$2:$E$2452,2,0),0)</f>
        <v>2</v>
      </c>
      <c r="G96" s="29">
        <f>IFERROR(VLOOKUP(G376,DAY!$A$2:$E$2452,2,0),0)</f>
        <v>2</v>
      </c>
      <c r="H96" s="29">
        <f>IFERROR(VLOOKUP(H376,DAY!$A$2:$E$2452,2,0),0)</f>
        <v>2</v>
      </c>
      <c r="I96" s="29">
        <f>IFERROR(VLOOKUP(I376,DAY!$A$2:$E$2452,2,0),0)</f>
        <v>2</v>
      </c>
      <c r="J96" s="29">
        <f>IFERROR(VLOOKUP(J376,DAY!$A$2:$E$2452,2,0),0)</f>
        <v>2</v>
      </c>
      <c r="K96" s="29">
        <f>IFERROR(VLOOKUP(K376,DAY!$A$2:$E$2452,2,0),0)</f>
        <v>2</v>
      </c>
      <c r="L96" s="29">
        <f>IFERROR(VLOOKUP(L376,DAY!$A$2:$E$2452,2,0),0)</f>
        <v>2</v>
      </c>
      <c r="M96" s="29">
        <f>IFERROR(VLOOKUP(M376,DAY!$A$2:$E$2452,2,0),0)</f>
        <v>2</v>
      </c>
      <c r="N96" s="29">
        <f>IFERROR(VLOOKUP(N376,DAY!$A$2:$E$2452,2,0),0)</f>
        <v>2</v>
      </c>
      <c r="O96" s="29">
        <f>IFERROR(VLOOKUP(O376,DAY!$A$2:$E$2452,2,0),0)</f>
        <v>3</v>
      </c>
      <c r="P96" s="29">
        <f>IFERROR(VLOOKUP(P376,DAY!$A$2:$E$2452,2,0),0)</f>
        <v>3</v>
      </c>
      <c r="Q96" s="29">
        <f>IFERROR(VLOOKUP(Q376,DAY!$A$2:$E$2452,2,0),0)</f>
        <v>3</v>
      </c>
      <c r="R96" s="29">
        <f>IFERROR(VLOOKUP(R376,DAY!$A$2:$E$2452,2,0),0)</f>
        <v>3</v>
      </c>
      <c r="S96" s="29">
        <f>IFERROR(VLOOKUP(S376,DAY!$A$2:$E$2452,2,0),0)</f>
        <v>3</v>
      </c>
      <c r="T96" s="29">
        <f>IFERROR(VLOOKUP(T376,DAY!$A$2:$E$2452,2,0),0)</f>
        <v>3</v>
      </c>
      <c r="U96" s="29">
        <f>IFERROR(VLOOKUP(U376,DAY!$A$2:$E$2452,2,0),0)</f>
        <v>3</v>
      </c>
      <c r="V96" s="29">
        <f>IFERROR(VLOOKUP(V376,DAY!$A$2:$E$2452,2,0),0)</f>
        <v>3</v>
      </c>
      <c r="W96" s="29">
        <f>IFERROR(VLOOKUP(W376,DAY!$A$2:$E$2452,2,0),0)</f>
        <v>3</v>
      </c>
      <c r="X96" s="29">
        <f>IFERROR(VLOOKUP(X376,DAY!$A$2:$E$2452,2,0),0)</f>
        <v>3</v>
      </c>
      <c r="Y96" s="29">
        <f>IFERROR(VLOOKUP(Y376,DAY!$A$2:$E$2452,2,0),0)</f>
        <v>3</v>
      </c>
      <c r="Z96" s="29">
        <f>IFERROR(VLOOKUP(Z376,DAY!$A$2:$E$2452,2,0),0)</f>
        <v>3</v>
      </c>
      <c r="AA96" s="29">
        <f>IFERROR(VLOOKUP(AA376,DAY!$A$2:$E$2452,2,0),0)</f>
        <v>3</v>
      </c>
      <c r="AB96" s="29">
        <f>IFERROR(VLOOKUP(AB376,DAY!$A$2:$E$2452,2,0),0)</f>
        <v>3</v>
      </c>
      <c r="AC96" s="29">
        <f>IFERROR(VLOOKUP(AC376,DAY!$A$2:$E$2452,2,0),0)</f>
        <v>3</v>
      </c>
      <c r="AD96" s="29">
        <f>IFERROR(VLOOKUP(AD376,DAY!$A$2:$E$2452,2,0),0)</f>
        <v>3</v>
      </c>
      <c r="AE96" s="29">
        <f>IFERROR(VLOOKUP(AE376,DAY!$A$2:$E$2452,2,0),0)</f>
        <v>3</v>
      </c>
      <c r="AF96" s="391" t="s">
        <v>11</v>
      </c>
      <c r="AG96" s="393" t="s">
        <v>12</v>
      </c>
      <c r="AH96" s="520" t="s">
        <v>132</v>
      </c>
      <c r="AI96" s="580" t="s">
        <v>11</v>
      </c>
      <c r="AJ96" s="396" t="s">
        <v>13</v>
      </c>
      <c r="AK96" s="520" t="s">
        <v>132</v>
      </c>
      <c r="AM96" s="106"/>
      <c r="AN96" s="137"/>
      <c r="AO96" s="137"/>
      <c r="AP96" s="106"/>
      <c r="AQ96" s="106"/>
      <c r="AR96" s="152">
        <f>IFERROR(VLOOKUP(AR376,DAY!$A$2:$E$196,7,0),0)</f>
        <v>0</v>
      </c>
      <c r="AS96" s="106"/>
      <c r="AT96" s="106"/>
      <c r="AU96" s="106"/>
      <c r="AV96" s="106"/>
      <c r="AW96" s="106"/>
      <c r="AX96" s="106"/>
      <c r="AY96" s="106"/>
      <c r="AZ96" s="106"/>
      <c r="BA96" s="106"/>
    </row>
    <row r="97" spans="1:53" ht="27.75" customHeight="1" x14ac:dyDescent="0.45">
      <c r="A97" s="389"/>
      <c r="B97" s="582" t="s">
        <v>1</v>
      </c>
      <c r="C97" s="583"/>
      <c r="D97" s="32">
        <f>IFERROR(VLOOKUP(D376,DAY!$A$2:$E$2452,3,0),0)</f>
        <v>18</v>
      </c>
      <c r="E97" s="32">
        <f>IFERROR(VLOOKUP(E376,DAY!$A$2:$E$2452,3,0),0)</f>
        <v>19</v>
      </c>
      <c r="F97" s="32">
        <f>IFERROR(VLOOKUP(F376,DAY!$A$2:$E$2452,3,0),0)</f>
        <v>20</v>
      </c>
      <c r="G97" s="32">
        <f>IFERROR(VLOOKUP(G376,DAY!$A$2:$E$2452,3,0),0)</f>
        <v>21</v>
      </c>
      <c r="H97" s="32">
        <f>IFERROR(VLOOKUP(H376,DAY!$A$2:$E$2452,3,0),0)</f>
        <v>22</v>
      </c>
      <c r="I97" s="32">
        <f>IFERROR(VLOOKUP(I376,DAY!$A$2:$E$2452,3,0),0)</f>
        <v>23</v>
      </c>
      <c r="J97" s="32">
        <f>IFERROR(VLOOKUP(J376,DAY!$A$2:$E$2452,3,0),0)</f>
        <v>24</v>
      </c>
      <c r="K97" s="32">
        <f>IFERROR(VLOOKUP(K376,DAY!$A$2:$E$2452,3,0),0)</f>
        <v>25</v>
      </c>
      <c r="L97" s="32">
        <f>IFERROR(VLOOKUP(L376,DAY!$A$2:$E$2452,3,0),0)</f>
        <v>26</v>
      </c>
      <c r="M97" s="32">
        <f>IFERROR(VLOOKUP(M376,DAY!$A$2:$E$2452,3,0),0)</f>
        <v>27</v>
      </c>
      <c r="N97" s="32">
        <f>IFERROR(VLOOKUP(N376,DAY!$A$2:$E$2452,3,0),0)</f>
        <v>28</v>
      </c>
      <c r="O97" s="32">
        <f>IFERROR(VLOOKUP(O376,DAY!$A$2:$E$2452,3,0),0)</f>
        <v>1</v>
      </c>
      <c r="P97" s="32">
        <f>IFERROR(VLOOKUP(P376,DAY!$A$2:$E$2452,3,0),0)</f>
        <v>2</v>
      </c>
      <c r="Q97" s="32">
        <f>IFERROR(VLOOKUP(Q376,DAY!$A$2:$E$2452,3,0),0)</f>
        <v>3</v>
      </c>
      <c r="R97" s="32">
        <f>IFERROR(VLOOKUP(R376,DAY!$A$2:$E$2452,3,0),0)</f>
        <v>4</v>
      </c>
      <c r="S97" s="32">
        <f>IFERROR(VLOOKUP(S376,DAY!$A$2:$E$2452,3,0),0)</f>
        <v>5</v>
      </c>
      <c r="T97" s="32">
        <f>IFERROR(VLOOKUP(T376,DAY!$A$2:$E$2452,3,0),0)</f>
        <v>6</v>
      </c>
      <c r="U97" s="32">
        <f>IFERROR(VLOOKUP(U376,DAY!$A$2:$E$2452,3,0),0)</f>
        <v>7</v>
      </c>
      <c r="V97" s="32">
        <f>IFERROR(VLOOKUP(V376,DAY!$A$2:$E$2452,3,0),0)</f>
        <v>8</v>
      </c>
      <c r="W97" s="32">
        <f>IFERROR(VLOOKUP(W376,DAY!$A$2:$E$2452,3,0),0)</f>
        <v>9</v>
      </c>
      <c r="X97" s="32">
        <f>IFERROR(VLOOKUP(X376,DAY!$A$2:$E$2452,3,0),0)</f>
        <v>10</v>
      </c>
      <c r="Y97" s="32">
        <f>IFERROR(VLOOKUP(Y376,DAY!$A$2:$E$2452,3,0),0)</f>
        <v>11</v>
      </c>
      <c r="Z97" s="32">
        <f>IFERROR(VLOOKUP(Z376,DAY!$A$2:$E$2452,3,0),0)</f>
        <v>12</v>
      </c>
      <c r="AA97" s="32">
        <f>IFERROR(VLOOKUP(AA376,DAY!$A$2:$E$2452,3,0),0)</f>
        <v>13</v>
      </c>
      <c r="AB97" s="32">
        <f>IFERROR(VLOOKUP(AB376,DAY!$A$2:$E$2452,3,0),0)</f>
        <v>14</v>
      </c>
      <c r="AC97" s="32">
        <f>IFERROR(VLOOKUP(AC376,DAY!$A$2:$E$2452,3,0),0)</f>
        <v>15</v>
      </c>
      <c r="AD97" s="32">
        <f>IFERROR(VLOOKUP(AD376,DAY!$A$2:$E$2452,3,0),0)</f>
        <v>16</v>
      </c>
      <c r="AE97" s="32">
        <f>IFERROR(VLOOKUP(AE376,DAY!$A$2:$E$2452,3,0),0)</f>
        <v>17</v>
      </c>
      <c r="AF97" s="392"/>
      <c r="AG97" s="394"/>
      <c r="AH97" s="521"/>
      <c r="AI97" s="581"/>
      <c r="AJ97" s="394"/>
      <c r="AK97" s="521"/>
      <c r="AN97" s="137"/>
      <c r="AO97" s="137"/>
      <c r="AR97" s="138">
        <f>IFERROR(VLOOKUP(AR377,DAY!$A$2:$E$196,2,0),0)</f>
        <v>0</v>
      </c>
    </row>
    <row r="98" spans="1:53" ht="27.75" customHeight="1" x14ac:dyDescent="0.45">
      <c r="A98" s="389"/>
      <c r="B98" s="584" t="s">
        <v>2</v>
      </c>
      <c r="C98" s="585"/>
      <c r="D98" s="35" t="str">
        <f>IFERROR(VLOOKUP(D376,DAY!$A$2:$E$2452,4,0),0)</f>
        <v>水</v>
      </c>
      <c r="E98" s="35" t="str">
        <f>IFERROR(VLOOKUP(E376,DAY!$A$2:$E$2452,4,0),0)</f>
        <v>木</v>
      </c>
      <c r="F98" s="35" t="str">
        <f>IFERROR(VLOOKUP(F376,DAY!$A$2:$E$2452,4,0),0)</f>
        <v>金</v>
      </c>
      <c r="G98" s="35" t="str">
        <f>IFERROR(VLOOKUP(G376,DAY!$A$2:$E$2452,4,0),0)</f>
        <v>土</v>
      </c>
      <c r="H98" s="35" t="str">
        <f>IFERROR(VLOOKUP(H376,DAY!$A$2:$E$2452,4,0),0)</f>
        <v>日</v>
      </c>
      <c r="I98" s="35" t="str">
        <f>IFERROR(VLOOKUP(I376,DAY!$A$2:$E$2452,4,0),0)</f>
        <v>月</v>
      </c>
      <c r="J98" s="35" t="str">
        <f>IFERROR(VLOOKUP(J376,DAY!$A$2:$E$2452,4,0),0)</f>
        <v>火</v>
      </c>
      <c r="K98" s="35" t="str">
        <f>IFERROR(VLOOKUP(K376,DAY!$A$2:$E$2452,4,0),0)</f>
        <v>水</v>
      </c>
      <c r="L98" s="35" t="str">
        <f>IFERROR(VLOOKUP(L376,DAY!$A$2:$E$2452,4,0),0)</f>
        <v>木</v>
      </c>
      <c r="M98" s="35" t="str">
        <f>IFERROR(VLOOKUP(M376,DAY!$A$2:$E$2452,4,0),0)</f>
        <v>金</v>
      </c>
      <c r="N98" s="35" t="str">
        <f>IFERROR(VLOOKUP(N376,DAY!$A$2:$E$2452,4,0),0)</f>
        <v>土</v>
      </c>
      <c r="O98" s="35" t="str">
        <f>IFERROR(VLOOKUP(O376,DAY!$A$2:$E$2452,4,0),0)</f>
        <v>日</v>
      </c>
      <c r="P98" s="35" t="str">
        <f>IFERROR(VLOOKUP(P376,DAY!$A$2:$E$2452,4,0),0)</f>
        <v>月</v>
      </c>
      <c r="Q98" s="35" t="str">
        <f>IFERROR(VLOOKUP(Q376,DAY!$A$2:$E$2452,4,0),0)</f>
        <v>火</v>
      </c>
      <c r="R98" s="35" t="str">
        <f>IFERROR(VLOOKUP(R376,DAY!$A$2:$E$2452,4,0),0)</f>
        <v>水</v>
      </c>
      <c r="S98" s="35" t="str">
        <f>IFERROR(VLOOKUP(S376,DAY!$A$2:$E$2452,4,0),0)</f>
        <v>木</v>
      </c>
      <c r="T98" s="35" t="str">
        <f>IFERROR(VLOOKUP(T376,DAY!$A$2:$E$2452,4,0),0)</f>
        <v>金</v>
      </c>
      <c r="U98" s="35" t="str">
        <f>IFERROR(VLOOKUP(U376,DAY!$A$2:$E$2452,4,0),0)</f>
        <v>土</v>
      </c>
      <c r="V98" s="35" t="str">
        <f>IFERROR(VLOOKUP(V376,DAY!$A$2:$E$2452,4,0),0)</f>
        <v>日</v>
      </c>
      <c r="W98" s="35" t="str">
        <f>IFERROR(VLOOKUP(W376,DAY!$A$2:$E$2452,4,0),0)</f>
        <v>月</v>
      </c>
      <c r="X98" s="35" t="str">
        <f>IFERROR(VLOOKUP(X376,DAY!$A$2:$E$2452,4,0),0)</f>
        <v>火</v>
      </c>
      <c r="Y98" s="35" t="str">
        <f>IFERROR(VLOOKUP(Y376,DAY!$A$2:$E$2452,4,0),0)</f>
        <v>水</v>
      </c>
      <c r="Z98" s="35" t="str">
        <f>IFERROR(VLOOKUP(Z376,DAY!$A$2:$E$2452,4,0),0)</f>
        <v>木</v>
      </c>
      <c r="AA98" s="35" t="str">
        <f>IFERROR(VLOOKUP(AA376,DAY!$A$2:$E$2452,4,0),0)</f>
        <v>金</v>
      </c>
      <c r="AB98" s="35" t="str">
        <f>IFERROR(VLOOKUP(AB376,DAY!$A$2:$E$2452,4,0),0)</f>
        <v>土</v>
      </c>
      <c r="AC98" s="35" t="str">
        <f>IFERROR(VLOOKUP(AC376,DAY!$A$2:$E$2452,4,0),0)</f>
        <v>日</v>
      </c>
      <c r="AD98" s="35" t="str">
        <f>IFERROR(VLOOKUP(AD376,DAY!$A$2:$E$2452,4,0),0)</f>
        <v>月</v>
      </c>
      <c r="AE98" s="35" t="str">
        <f>IFERROR(VLOOKUP(AE376,DAY!$A$2:$E$2452,4,0),0)</f>
        <v>火</v>
      </c>
      <c r="AF98" s="392"/>
      <c r="AG98" s="394"/>
      <c r="AH98" s="217" t="str">
        <f>IF($U$9="完全週休２日", "週", IF($U$9="月単位", "月", ""))</f>
        <v/>
      </c>
      <c r="AI98" s="581"/>
      <c r="AJ98" s="394"/>
      <c r="AK98" s="217" t="str">
        <f>IF($U$9="完全週休２日", "週", IF($U$9="月単位", "月", ""))</f>
        <v/>
      </c>
      <c r="AN98" s="137"/>
      <c r="AO98" s="137"/>
      <c r="AR98" s="141">
        <f>IFERROR(VLOOKUP(AR377,DAY!$A$2:$E$196,3,0),0)</f>
        <v>0</v>
      </c>
    </row>
    <row r="99" spans="1:53" ht="88.5" customHeight="1" x14ac:dyDescent="0.45">
      <c r="A99" s="389"/>
      <c r="B99" s="586" t="s">
        <v>3</v>
      </c>
      <c r="C99" s="587"/>
      <c r="D99" s="36" t="str">
        <f>IFERROR(VLOOKUP(D376,DAY!$A$2:$E$2452,5,0),0)</f>
        <v/>
      </c>
      <c r="E99" s="36" t="str">
        <f>IFERROR(VLOOKUP(E376,DAY!$A$2:$E$2452,5,0),0)</f>
        <v/>
      </c>
      <c r="F99" s="36" t="str">
        <f>IFERROR(VLOOKUP(F376,DAY!$A$2:$E$2452,5,0),0)</f>
        <v/>
      </c>
      <c r="G99" s="36" t="str">
        <f>IFERROR(VLOOKUP(G376,DAY!$A$2:$E$2452,5,0),0)</f>
        <v/>
      </c>
      <c r="H99" s="36" t="str">
        <f>IFERROR(VLOOKUP(H376,DAY!$A$2:$E$2452,5,0),0)</f>
        <v/>
      </c>
      <c r="I99" s="36" t="str">
        <f>IFERROR(VLOOKUP(I376,DAY!$A$2:$E$2452,5,0),0)</f>
        <v>天皇誕生日</v>
      </c>
      <c r="J99" s="36" t="str">
        <f>IFERROR(VLOOKUP(J376,DAY!$A$2:$E$2452,5,0),0)</f>
        <v/>
      </c>
      <c r="K99" s="36" t="str">
        <f>IFERROR(VLOOKUP(K376,DAY!$A$2:$E$2452,5,0),0)</f>
        <v/>
      </c>
      <c r="L99" s="36" t="str">
        <f>IFERROR(VLOOKUP(L376,DAY!$A$2:$E$2452,5,0),0)</f>
        <v/>
      </c>
      <c r="M99" s="36" t="str">
        <f>IFERROR(VLOOKUP(M376,DAY!$A$2:$E$2452,5,0),0)</f>
        <v/>
      </c>
      <c r="N99" s="36" t="str">
        <f>IFERROR(VLOOKUP(N376,DAY!$A$2:$E$2452,5,0),0)</f>
        <v/>
      </c>
      <c r="O99" s="36" t="str">
        <f>IFERROR(VLOOKUP(O376,DAY!$A$2:$E$2452,5,0),0)</f>
        <v/>
      </c>
      <c r="P99" s="36" t="str">
        <f>IFERROR(VLOOKUP(P376,DAY!$A$2:$E$2452,5,0),0)</f>
        <v/>
      </c>
      <c r="Q99" s="36" t="str">
        <f>IFERROR(VLOOKUP(Q376,DAY!$A$2:$E$2452,5,0),0)</f>
        <v/>
      </c>
      <c r="R99" s="36" t="str">
        <f>IFERROR(VLOOKUP(R376,DAY!$A$2:$E$2452,5,0),0)</f>
        <v/>
      </c>
      <c r="S99" s="36" t="str">
        <f>IFERROR(VLOOKUP(S376,DAY!$A$2:$E$2452,5,0),0)</f>
        <v/>
      </c>
      <c r="T99" s="36" t="str">
        <f>IFERROR(VLOOKUP(T376,DAY!$A$2:$E$2452,5,0),0)</f>
        <v/>
      </c>
      <c r="U99" s="36" t="str">
        <f>IFERROR(VLOOKUP(U376,DAY!$A$2:$E$2452,5,0),0)</f>
        <v/>
      </c>
      <c r="V99" s="36" t="str">
        <f>IFERROR(VLOOKUP(V376,DAY!$A$2:$E$2452,5,0),0)</f>
        <v/>
      </c>
      <c r="W99" s="36" t="str">
        <f>IFERROR(VLOOKUP(W376,DAY!$A$2:$E$2452,5,0),0)</f>
        <v/>
      </c>
      <c r="X99" s="36" t="str">
        <f>IFERROR(VLOOKUP(X376,DAY!$A$2:$E$2452,5,0),0)</f>
        <v/>
      </c>
      <c r="Y99" s="36" t="str">
        <f>IFERROR(VLOOKUP(Y376,DAY!$A$2:$E$2452,5,0),0)</f>
        <v/>
      </c>
      <c r="Z99" s="36" t="str">
        <f>IFERROR(VLOOKUP(Z376,DAY!$A$2:$E$2452,5,0),0)</f>
        <v/>
      </c>
      <c r="AA99" s="36" t="str">
        <f>IFERROR(VLOOKUP(AA376,DAY!$A$2:$E$2452,5,0),0)</f>
        <v/>
      </c>
      <c r="AB99" s="36" t="str">
        <f>IFERROR(VLOOKUP(AB376,DAY!$A$2:$E$2452,5,0),0)</f>
        <v/>
      </c>
      <c r="AC99" s="36" t="str">
        <f>IFERROR(VLOOKUP(AC376,DAY!$A$2:$E$2452,5,0),0)</f>
        <v/>
      </c>
      <c r="AD99" s="36" t="str">
        <f>IFERROR(VLOOKUP(AD376,DAY!$A$2:$E$2452,5,0),0)</f>
        <v/>
      </c>
      <c r="AE99" s="36" t="str">
        <f>IFERROR(VLOOKUP(AE376,DAY!$A$2:$E$2452,5,0),0)</f>
        <v/>
      </c>
      <c r="AF99" s="392"/>
      <c r="AG99" s="394"/>
      <c r="AH99" s="218" t="s">
        <v>133</v>
      </c>
      <c r="AI99" s="581"/>
      <c r="AJ99" s="394"/>
      <c r="AK99" s="218" t="s">
        <v>133</v>
      </c>
      <c r="AN99" s="137" t="str">
        <f>IF(ISTEXT(D100),"集計期間","集計期間外")</f>
        <v>集計期間外</v>
      </c>
      <c r="AO99" s="150"/>
      <c r="AR99" s="141">
        <f>IFERROR(VLOOKUP(AR377,DAY!$A$2:$E$196,4,0),0)</f>
        <v>0</v>
      </c>
    </row>
    <row r="100" spans="1:53" ht="27.75" customHeight="1" x14ac:dyDescent="0.45">
      <c r="A100" s="389"/>
      <c r="B100" s="571" t="str">
        <f>$B$20</f>
        <v>作業員A</v>
      </c>
      <c r="C100" s="143" t="s">
        <v>4</v>
      </c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211">
        <f>IF(COUNT(D100:AE100)=0,+(COUNTIF(D100:AE100,"作業"))+(COUNTIF(D100:AE100,"休日")),"")</f>
        <v>0</v>
      </c>
      <c r="AG100" s="213">
        <f>IF(+COUNT(D100:AE100)=0,(COUNTIF(D100:AE100,"休日")),"")</f>
        <v>0</v>
      </c>
      <c r="AH100" s="575" t="str">
        <f>IFERROR(ROUND(AVERAGE(AF101,AF103,AF105,AF107,AF109,AF111),3),"")</f>
        <v/>
      </c>
      <c r="AI100" s="224">
        <f>IF(COUNT(D101:AE101)=0,+(COUNTIF(D101:AE101,"作業"))+(COUNTIF(D101:AE101,"休日")),"")</f>
        <v>0</v>
      </c>
      <c r="AJ100" s="213">
        <f>IF(COUNT(D101:AE101)=0,(COUNTIF(D101:AE101,"休日")),"")</f>
        <v>0</v>
      </c>
      <c r="AK100" s="575" t="str">
        <f>IFERROR(ROUND(AVERAGE(AI101,AI103,AI105,AI107,AI109,AI111),3),"")</f>
        <v/>
      </c>
      <c r="AM100" s="144"/>
      <c r="AN100" s="137"/>
      <c r="AO100" s="137"/>
      <c r="AP100" s="144"/>
      <c r="AQ100" s="144"/>
      <c r="AR100" s="142">
        <f>IFERROR(VLOOKUP(AR450,DAY!$A$2:$E$196,5,0),0)</f>
        <v>0</v>
      </c>
      <c r="AS100" s="144"/>
      <c r="AT100" s="144"/>
      <c r="AU100" s="144"/>
      <c r="AV100" s="144"/>
      <c r="AW100" s="144"/>
      <c r="AX100" s="144"/>
      <c r="AY100" s="144"/>
      <c r="AZ100" s="144"/>
      <c r="BA100" s="144"/>
    </row>
    <row r="101" spans="1:53" ht="27.75" customHeight="1" x14ac:dyDescent="0.45">
      <c r="A101" s="389"/>
      <c r="B101" s="572"/>
      <c r="C101" s="188" t="s">
        <v>5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568" t="str">
        <f>IFERROR(AN101,"")</f>
        <v/>
      </c>
      <c r="AG101" s="569"/>
      <c r="AH101" s="588"/>
      <c r="AI101" s="570" t="str">
        <f>IFERROR(AO101,"")</f>
        <v/>
      </c>
      <c r="AJ101" s="569"/>
      <c r="AK101" s="576"/>
      <c r="AN101" s="146" t="e">
        <f>ROUND(AG100/AF100,3)</f>
        <v>#DIV/0!</v>
      </c>
      <c r="AO101" s="147" t="e">
        <f>ROUND(AJ100/AI100,3)</f>
        <v>#DIV/0!</v>
      </c>
      <c r="AR101" s="148">
        <f>IFERROR(VLOOKUP(AR450,DAY!$A$2:$E$196,6,0),0)</f>
        <v>0</v>
      </c>
    </row>
    <row r="102" spans="1:53" ht="27.75" customHeight="1" x14ac:dyDescent="0.45">
      <c r="A102" s="389"/>
      <c r="B102" s="571" t="str">
        <f>$B$22</f>
        <v>作業員B</v>
      </c>
      <c r="C102" s="143" t="s">
        <v>4</v>
      </c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211">
        <f>IF(COUNT(D102:AE102)=0,+(COUNTIF(D102:AE102,"作業"))+(COUNTIF(D102:AE102,"休日")),"")</f>
        <v>0</v>
      </c>
      <c r="AG102" s="213">
        <f>IF(+COUNT(D102:AE102)=0,(COUNTIF(D102:AE102,"休日")),"")</f>
        <v>0</v>
      </c>
      <c r="AH102" s="588"/>
      <c r="AI102" s="224">
        <f>IF(COUNT(D103:AE103)=0,+(COUNTIF(D103:AE103,"作業"))+(COUNTIF(D103:AE103,"休日")),"")</f>
        <v>0</v>
      </c>
      <c r="AJ102" s="213">
        <f>IF(COUNT(D103:AE103)=0,(COUNTIF(D103:AE103,"休日")),"")</f>
        <v>0</v>
      </c>
      <c r="AK102" s="576"/>
      <c r="AM102" s="144"/>
      <c r="AN102" s="137"/>
      <c r="AO102" s="137"/>
      <c r="AP102" s="144"/>
      <c r="AQ102" s="144"/>
      <c r="AR102" s="142">
        <f>IFERROR(VLOOKUP(AR446,DAY!$A$2:$E$196,5,0),0)</f>
        <v>0</v>
      </c>
      <c r="AS102" s="144"/>
      <c r="AT102" s="144"/>
      <c r="AU102" s="144"/>
      <c r="AV102" s="144"/>
      <c r="AW102" s="144"/>
      <c r="AX102" s="144"/>
      <c r="AY102" s="144"/>
      <c r="AZ102" s="144"/>
      <c r="BA102" s="144"/>
    </row>
    <row r="103" spans="1:53" ht="27.75" customHeight="1" x14ac:dyDescent="0.45">
      <c r="A103" s="389"/>
      <c r="B103" s="572"/>
      <c r="C103" s="188" t="s">
        <v>5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568" t="str">
        <f>IFERROR(AN103,"")</f>
        <v/>
      </c>
      <c r="AG103" s="569"/>
      <c r="AH103" s="588"/>
      <c r="AI103" s="570" t="str">
        <f>IFERROR(AO103,"")</f>
        <v/>
      </c>
      <c r="AJ103" s="569"/>
      <c r="AK103" s="576"/>
      <c r="AN103" s="146" t="e">
        <f>ROUND(AG102/AF102,3)</f>
        <v>#DIV/0!</v>
      </c>
      <c r="AO103" s="147" t="e">
        <f>ROUND(AJ102/AI102,3)</f>
        <v>#DIV/0!</v>
      </c>
      <c r="AR103" s="148">
        <f>IFERROR(VLOOKUP(AR446,DAY!$A$2:$E$196,6,0),0)</f>
        <v>0</v>
      </c>
    </row>
    <row r="104" spans="1:53" ht="27.75" customHeight="1" x14ac:dyDescent="0.45">
      <c r="A104" s="389"/>
      <c r="B104" s="571" t="str">
        <f>$B$24</f>
        <v>作業員C</v>
      </c>
      <c r="C104" s="143" t="s">
        <v>4</v>
      </c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211">
        <f>IF(COUNT(D104:AE104)=0,+(COUNTIF(D104:AE104,"作業"))+(COUNTIF(D104:AE104,"休日")),"")</f>
        <v>0</v>
      </c>
      <c r="AG104" s="213">
        <f>IF(+COUNT(D104:AE104)=0,(COUNTIF(D104:AE104,"休日")),"")</f>
        <v>0</v>
      </c>
      <c r="AH104" s="588"/>
      <c r="AI104" s="224">
        <f>IF(COUNT(D105:AE105)=0,+(COUNTIF(D105:AE105,"作業"))+(COUNTIF(D105:AE105,"休日")),"")</f>
        <v>0</v>
      </c>
      <c r="AJ104" s="213">
        <f>IF(COUNT(D105:AE105)=0,(COUNTIF(D105:AE105,"休日")),"")</f>
        <v>0</v>
      </c>
      <c r="AK104" s="576"/>
      <c r="AM104" s="144"/>
      <c r="AN104" s="137"/>
      <c r="AO104" s="137"/>
      <c r="AP104" s="144"/>
      <c r="AQ104" s="144"/>
      <c r="AR104" s="142">
        <f>IFERROR(VLOOKUP(AR448,DAY!$A$2:$E$196,5,0),0)</f>
        <v>0</v>
      </c>
      <c r="AS104" s="144"/>
      <c r="AT104" s="144"/>
      <c r="AU104" s="144"/>
      <c r="AV104" s="144"/>
      <c r="AW104" s="144"/>
      <c r="AX104" s="144"/>
      <c r="AY104" s="144"/>
      <c r="AZ104" s="144"/>
      <c r="BA104" s="144"/>
    </row>
    <row r="105" spans="1:53" ht="27.75" customHeight="1" x14ac:dyDescent="0.45">
      <c r="A105" s="389"/>
      <c r="B105" s="572"/>
      <c r="C105" s="188" t="s">
        <v>5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568" t="str">
        <f>IFERROR(AN105,"")</f>
        <v/>
      </c>
      <c r="AG105" s="569"/>
      <c r="AH105" s="589"/>
      <c r="AI105" s="570" t="str">
        <f>IFERROR(AO105,"")</f>
        <v/>
      </c>
      <c r="AJ105" s="569"/>
      <c r="AK105" s="577"/>
      <c r="AN105" s="146" t="e">
        <f>ROUND(AG104/AF104,3)</f>
        <v>#DIV/0!</v>
      </c>
      <c r="AO105" s="147" t="e">
        <f>ROUND(AJ104/AI104,3)</f>
        <v>#DIV/0!</v>
      </c>
      <c r="AR105" s="148">
        <f>IFERROR(VLOOKUP(AR448,DAY!$A$2:$E$196,6,0),0)</f>
        <v>0</v>
      </c>
    </row>
    <row r="106" spans="1:53" ht="27.75" customHeight="1" x14ac:dyDescent="0.45">
      <c r="A106" s="389"/>
      <c r="B106" s="571" t="str">
        <f>$B$26</f>
        <v>作業員D</v>
      </c>
      <c r="C106" s="143" t="s">
        <v>4</v>
      </c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211">
        <f>IF(COUNT(D106:AE106)=0,+(COUNTIF(D106:AE106,"作業"))+(COUNTIF(D106:AE106,"休日")),"")</f>
        <v>0</v>
      </c>
      <c r="AG106" s="213">
        <f>IF(+COUNT(D106:AE106)=0,(COUNTIF(D106:AE106,"休日")),"")</f>
        <v>0</v>
      </c>
      <c r="AH106" s="565"/>
      <c r="AI106" s="224">
        <f>IF(COUNT(D107:AE107)=0,+(COUNTIF(D107:AE107,"作業"))+(COUNTIF(D107:AE107,"休日")),"")</f>
        <v>0</v>
      </c>
      <c r="AJ106" s="213">
        <f>IF(COUNT(D107:AE107)=0,(COUNTIF(D107:AE107,"休日")),"")</f>
        <v>0</v>
      </c>
      <c r="AK106" s="565"/>
      <c r="AM106" s="144"/>
      <c r="AN106" s="137"/>
      <c r="AO106" s="137"/>
      <c r="AP106" s="144"/>
      <c r="AQ106" s="144"/>
      <c r="AR106" s="142">
        <f>IFERROR(VLOOKUP(AR450,DAY!$A$2:$E$196,5,0),0)</f>
        <v>0</v>
      </c>
      <c r="AS106" s="144"/>
      <c r="AT106" s="144"/>
      <c r="AU106" s="144"/>
      <c r="AV106" s="144"/>
      <c r="AW106" s="144"/>
      <c r="AX106" s="144"/>
      <c r="AY106" s="144"/>
      <c r="AZ106" s="144"/>
      <c r="BA106" s="144"/>
    </row>
    <row r="107" spans="1:53" ht="27.75" customHeight="1" x14ac:dyDescent="0.45">
      <c r="A107" s="389"/>
      <c r="B107" s="572"/>
      <c r="C107" s="188" t="s">
        <v>5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568" t="str">
        <f>IFERROR(AN107,"")</f>
        <v/>
      </c>
      <c r="AG107" s="569"/>
      <c r="AH107" s="566"/>
      <c r="AI107" s="570" t="str">
        <f>IFERROR(AO107,"")</f>
        <v/>
      </c>
      <c r="AJ107" s="569"/>
      <c r="AK107" s="566"/>
      <c r="AN107" s="146" t="e">
        <f>ROUND(AG106/AF106,3)</f>
        <v>#DIV/0!</v>
      </c>
      <c r="AO107" s="147" t="e">
        <f>ROUND(AJ106/AI106,3)</f>
        <v>#DIV/0!</v>
      </c>
      <c r="AR107" s="148">
        <f>IFERROR(VLOOKUP(AR450,DAY!$A$2:$E$196,6,0),0)</f>
        <v>0</v>
      </c>
    </row>
    <row r="108" spans="1:53" ht="27.75" customHeight="1" x14ac:dyDescent="0.45">
      <c r="A108" s="389"/>
      <c r="B108" s="571" t="str">
        <f>$B$28</f>
        <v>作業員E</v>
      </c>
      <c r="C108" s="143" t="s">
        <v>4</v>
      </c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211">
        <f>IF(COUNT(D108:AE108)=0,+(COUNTIF(D108:AE108,"作業"))+(COUNTIF(D108:AE108,"休日")),"")</f>
        <v>0</v>
      </c>
      <c r="AG108" s="213">
        <f>IF(+COUNT(D108:AE108)=0,(COUNTIF(D108:AE108,"休日")),"")</f>
        <v>0</v>
      </c>
      <c r="AH108" s="566"/>
      <c r="AI108" s="224">
        <f>IF(COUNT(D109:AE109)=0,+(COUNTIF(D109:AE109,"作業"))+(COUNTIF(D109:AE109,"休日")),"")</f>
        <v>0</v>
      </c>
      <c r="AJ108" s="213">
        <f>IF(COUNT(D109:AE109)=0,(COUNTIF(D109:AE109,"休日")),"")</f>
        <v>0</v>
      </c>
      <c r="AK108" s="566"/>
      <c r="AM108" s="144"/>
      <c r="AN108" s="137"/>
      <c r="AO108" s="137"/>
      <c r="AP108" s="144"/>
      <c r="AQ108" s="144"/>
      <c r="AR108" s="142">
        <f>IFERROR(VLOOKUP(AR452,DAY!$A$2:$E$196,5,0),0)</f>
        <v>0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</row>
    <row r="109" spans="1:53" ht="27.75" customHeight="1" x14ac:dyDescent="0.45">
      <c r="A109" s="389"/>
      <c r="B109" s="572"/>
      <c r="C109" s="188" t="s">
        <v>5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568" t="str">
        <f>IFERROR(AN109,"")</f>
        <v/>
      </c>
      <c r="AG109" s="569"/>
      <c r="AH109" s="566"/>
      <c r="AI109" s="570" t="str">
        <f>IFERROR(AO109,"")</f>
        <v/>
      </c>
      <c r="AJ109" s="569"/>
      <c r="AK109" s="566"/>
      <c r="AN109" s="146" t="e">
        <f>ROUND(AG108/AF108,3)</f>
        <v>#DIV/0!</v>
      </c>
      <c r="AO109" s="147" t="e">
        <f>ROUND(AJ108/AI108,3)</f>
        <v>#DIV/0!</v>
      </c>
      <c r="AR109" s="148">
        <f>IFERROR(VLOOKUP(AR452,DAY!$A$2:$E$196,6,0),0)</f>
        <v>0</v>
      </c>
    </row>
    <row r="110" spans="1:53" ht="27.75" customHeight="1" x14ac:dyDescent="0.45">
      <c r="A110" s="389"/>
      <c r="B110" s="571" t="str">
        <f>$B$30</f>
        <v>作業員F</v>
      </c>
      <c r="C110" s="143" t="s">
        <v>4</v>
      </c>
      <c r="D110" s="99"/>
      <c r="E110" s="96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211">
        <f>IF(COUNT(D110:AE110)=0,+(COUNTIF(D110:AE110,"作業"))+(COUNTIF(D110:AE110,"休日")),"")</f>
        <v>0</v>
      </c>
      <c r="AG110" s="213">
        <f>IF(+COUNT(D110:AE110)=0,(COUNTIF(D110:AE110,"休日")),"")</f>
        <v>0</v>
      </c>
      <c r="AH110" s="566"/>
      <c r="AI110" s="224">
        <f>IF(COUNT(D111:AE111)=0,+(COUNTIF(D111:AE111,"作業"))+(COUNTIF(D111:AE111,"休日")),"")</f>
        <v>0</v>
      </c>
      <c r="AJ110" s="213">
        <f>IF(COUNT(D111:AE111)=0,(COUNTIF(D111:AE111,"休日")),"")</f>
        <v>0</v>
      </c>
      <c r="AK110" s="566"/>
      <c r="AM110" s="144"/>
      <c r="AN110" s="137"/>
      <c r="AO110" s="137"/>
      <c r="AR110" s="142">
        <f>IFERROR(VLOOKUP(AR377,DAY!$A$2:$E$196,5,0),0)</f>
        <v>0</v>
      </c>
    </row>
    <row r="111" spans="1:53" ht="27.75" customHeight="1" thickBot="1" x14ac:dyDescent="0.5">
      <c r="A111" s="390"/>
      <c r="B111" s="572"/>
      <c r="C111" s="145" t="s">
        <v>5</v>
      </c>
      <c r="D111" s="97"/>
      <c r="E111" s="104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357" t="str">
        <f>IFERROR(AN111,"")</f>
        <v/>
      </c>
      <c r="AG111" s="358"/>
      <c r="AH111" s="567"/>
      <c r="AI111" s="574" t="str">
        <f>IFERROR(AO111,"")</f>
        <v/>
      </c>
      <c r="AJ111" s="358"/>
      <c r="AK111" s="567"/>
      <c r="AN111" s="146" t="e">
        <f>ROUND(AG110/AF110,3)</f>
        <v>#DIV/0!</v>
      </c>
      <c r="AO111" s="147" t="e">
        <f>ROUND(AJ110/AI110,3)</f>
        <v>#DIV/0!</v>
      </c>
      <c r="AR111" s="148">
        <f>IFERROR(VLOOKUP(AR377,DAY!$A$2:$E$196,6,0),0)</f>
        <v>0</v>
      </c>
    </row>
    <row r="112" spans="1:53" ht="27.75" customHeight="1" thickBot="1" x14ac:dyDescent="0.5">
      <c r="A112" s="388" t="s">
        <v>68</v>
      </c>
      <c r="B112" s="578" t="s">
        <v>0</v>
      </c>
      <c r="C112" s="579"/>
      <c r="D112" s="44">
        <f>IFERROR(VLOOKUP(D377,DAY!$A$2:$E$2452,2,0),0)</f>
        <v>3</v>
      </c>
      <c r="E112" s="215">
        <f>IFERROR(VLOOKUP(E377,DAY!$A$2:$E$2452,2,0),0)</f>
        <v>3</v>
      </c>
      <c r="F112" s="44">
        <f>IFERROR(VLOOKUP(F377,DAY!$A$2:$E$2452,2,0),0)</f>
        <v>3</v>
      </c>
      <c r="G112" s="44">
        <f>IFERROR(VLOOKUP(G377,DAY!$A$2:$E$2452,2,0),0)</f>
        <v>3</v>
      </c>
      <c r="H112" s="44">
        <f>IFERROR(VLOOKUP(H377,DAY!$A$2:$E$2452,2,0),0)</f>
        <v>3</v>
      </c>
      <c r="I112" s="44">
        <f>IFERROR(VLOOKUP(I377,DAY!$A$2:$E$2452,2,0),0)</f>
        <v>3</v>
      </c>
      <c r="J112" s="44">
        <f>IFERROR(VLOOKUP(J377,DAY!$A$2:$E$2452,2,0),0)</f>
        <v>3</v>
      </c>
      <c r="K112" s="44">
        <f>IFERROR(VLOOKUP(K377,DAY!$A$2:$E$2452,2,0),0)</f>
        <v>3</v>
      </c>
      <c r="L112" s="44">
        <f>IFERROR(VLOOKUP(L377,DAY!$A$2:$E$2452,2,0),0)</f>
        <v>3</v>
      </c>
      <c r="M112" s="44">
        <f>IFERROR(VLOOKUP(M377,DAY!$A$2:$E$2452,2,0),0)</f>
        <v>3</v>
      </c>
      <c r="N112" s="44">
        <f>IFERROR(VLOOKUP(N377,DAY!$A$2:$E$2452,2,0),0)</f>
        <v>3</v>
      </c>
      <c r="O112" s="44">
        <f>IFERROR(VLOOKUP(O377,DAY!$A$2:$E$2452,2,0),0)</f>
        <v>3</v>
      </c>
      <c r="P112" s="44">
        <f>IFERROR(VLOOKUP(P377,DAY!$A$2:$E$2452,2,0),0)</f>
        <v>3</v>
      </c>
      <c r="Q112" s="44">
        <f>IFERROR(VLOOKUP(Q377,DAY!$A$2:$E$2452,2,0),0)</f>
        <v>3</v>
      </c>
      <c r="R112" s="44">
        <f>IFERROR(VLOOKUP(R377,DAY!$A$2:$E$2452,2,0),0)</f>
        <v>4</v>
      </c>
      <c r="S112" s="44">
        <f>IFERROR(VLOOKUP(S377,DAY!$A$2:$E$2452,2,0),0)</f>
        <v>4</v>
      </c>
      <c r="T112" s="44">
        <f>IFERROR(VLOOKUP(T377,DAY!$A$2:$E$2452,2,0),0)</f>
        <v>4</v>
      </c>
      <c r="U112" s="44">
        <f>IFERROR(VLOOKUP(U377,DAY!$A$2:$E$2452,2,0),0)</f>
        <v>4</v>
      </c>
      <c r="V112" s="44">
        <f>IFERROR(VLOOKUP(V377,DAY!$A$2:$E$2452,2,0),0)</f>
        <v>4</v>
      </c>
      <c r="W112" s="44">
        <f>IFERROR(VLOOKUP(W377,DAY!$A$2:$E$2452,2,0),0)</f>
        <v>4</v>
      </c>
      <c r="X112" s="44">
        <f>IFERROR(VLOOKUP(X377,DAY!$A$2:$E$2452,2,0),0)</f>
        <v>4</v>
      </c>
      <c r="Y112" s="44">
        <f>IFERROR(VLOOKUP(Y377,DAY!$A$2:$E$2452,2,0),0)</f>
        <v>4</v>
      </c>
      <c r="Z112" s="44">
        <f>IFERROR(VLOOKUP(Z377,DAY!$A$2:$E$2452,2,0),0)</f>
        <v>4</v>
      </c>
      <c r="AA112" s="44">
        <f>IFERROR(VLOOKUP(AA377,DAY!$A$2:$E$2452,2,0),0)</f>
        <v>4</v>
      </c>
      <c r="AB112" s="44">
        <f>IFERROR(VLOOKUP(AB377,DAY!$A$2:$E$2452,2,0),0)</f>
        <v>4</v>
      </c>
      <c r="AC112" s="44">
        <f>IFERROR(VLOOKUP(AC377,DAY!$A$2:$E$2452,2,0),0)</f>
        <v>4</v>
      </c>
      <c r="AD112" s="44">
        <f>IFERROR(VLOOKUP(AD377,DAY!$A$2:$E$2452,2,0),0)</f>
        <v>4</v>
      </c>
      <c r="AE112" s="44">
        <f>IFERROR(VLOOKUP(AE377,DAY!$A$2:$E$2452,2,0),0)</f>
        <v>4</v>
      </c>
      <c r="AF112" s="391" t="s">
        <v>11</v>
      </c>
      <c r="AG112" s="393" t="s">
        <v>12</v>
      </c>
      <c r="AH112" s="520" t="s">
        <v>132</v>
      </c>
      <c r="AI112" s="580" t="s">
        <v>11</v>
      </c>
      <c r="AJ112" s="396" t="s">
        <v>13</v>
      </c>
      <c r="AK112" s="520" t="s">
        <v>132</v>
      </c>
      <c r="AL112" s="144"/>
      <c r="AN112" s="137"/>
      <c r="AO112" s="137"/>
      <c r="AR112" s="149">
        <f>IFERROR(VLOOKUP(AR377,DAY!$A$2:$E$196,7,0),0)</f>
        <v>0</v>
      </c>
    </row>
    <row r="113" spans="1:53" ht="27.75" customHeight="1" x14ac:dyDescent="0.45">
      <c r="A113" s="389"/>
      <c r="B113" s="582" t="s">
        <v>1</v>
      </c>
      <c r="C113" s="583"/>
      <c r="D113" s="32">
        <f>IFERROR(VLOOKUP(D377,DAY!$A$2:$E$2452,3,0),0)</f>
        <v>18</v>
      </c>
      <c r="E113" s="32">
        <f>IFERROR(VLOOKUP(E377,DAY!$A$2:$E$2452,3,0),0)</f>
        <v>19</v>
      </c>
      <c r="F113" s="32">
        <f>IFERROR(VLOOKUP(F377,DAY!$A$2:$E$2452,3,0),0)</f>
        <v>20</v>
      </c>
      <c r="G113" s="32">
        <f>IFERROR(VLOOKUP(G377,DAY!$A$2:$E$2452,3,0),0)</f>
        <v>21</v>
      </c>
      <c r="H113" s="32">
        <f>IFERROR(VLOOKUP(H377,DAY!$A$2:$E$2452,3,0),0)</f>
        <v>22</v>
      </c>
      <c r="I113" s="32">
        <f>IFERROR(VLOOKUP(I377,DAY!$A$2:$E$2452,3,0),0)</f>
        <v>23</v>
      </c>
      <c r="J113" s="32">
        <f>IFERROR(VLOOKUP(J377,DAY!$A$2:$E$2452,3,0),0)</f>
        <v>24</v>
      </c>
      <c r="K113" s="32">
        <f>IFERROR(VLOOKUP(K377,DAY!$A$2:$E$2452,3,0),0)</f>
        <v>25</v>
      </c>
      <c r="L113" s="32">
        <f>IFERROR(VLOOKUP(L377,DAY!$A$2:$E$2452,3,0),0)</f>
        <v>26</v>
      </c>
      <c r="M113" s="32">
        <f>IFERROR(VLOOKUP(M377,DAY!$A$2:$E$2452,3,0),0)</f>
        <v>27</v>
      </c>
      <c r="N113" s="32">
        <f>IFERROR(VLOOKUP(N377,DAY!$A$2:$E$2452,3,0),0)</f>
        <v>28</v>
      </c>
      <c r="O113" s="32">
        <f>IFERROR(VLOOKUP(O377,DAY!$A$2:$E$2452,3,0),0)</f>
        <v>29</v>
      </c>
      <c r="P113" s="32">
        <f>IFERROR(VLOOKUP(P377,DAY!$A$2:$E$2452,3,0),0)</f>
        <v>30</v>
      </c>
      <c r="Q113" s="32">
        <f>IFERROR(VLOOKUP(Q377,DAY!$A$2:$E$2452,3,0),0)</f>
        <v>31</v>
      </c>
      <c r="R113" s="32">
        <f>IFERROR(VLOOKUP(R377,DAY!$A$2:$E$2452,3,0),0)</f>
        <v>1</v>
      </c>
      <c r="S113" s="32">
        <f>IFERROR(VLOOKUP(S377,DAY!$A$2:$E$2452,3,0),0)</f>
        <v>2</v>
      </c>
      <c r="T113" s="32">
        <f>IFERROR(VLOOKUP(T377,DAY!$A$2:$E$2452,3,0),0)</f>
        <v>3</v>
      </c>
      <c r="U113" s="32">
        <f>IFERROR(VLOOKUP(U377,DAY!$A$2:$E$2452,3,0),0)</f>
        <v>4</v>
      </c>
      <c r="V113" s="32">
        <f>IFERROR(VLOOKUP(V377,DAY!$A$2:$E$2452,3,0),0)</f>
        <v>5</v>
      </c>
      <c r="W113" s="32">
        <f>IFERROR(VLOOKUP(W377,DAY!$A$2:$E$2452,3,0),0)</f>
        <v>6</v>
      </c>
      <c r="X113" s="32">
        <f>IFERROR(VLOOKUP(X377,DAY!$A$2:$E$2452,3,0),0)</f>
        <v>7</v>
      </c>
      <c r="Y113" s="32">
        <f>IFERROR(VLOOKUP(Y377,DAY!$A$2:$E$2452,3,0),0)</f>
        <v>8</v>
      </c>
      <c r="Z113" s="32">
        <f>IFERROR(VLOOKUP(Z377,DAY!$A$2:$E$2452,3,0),0)</f>
        <v>9</v>
      </c>
      <c r="AA113" s="32">
        <f>IFERROR(VLOOKUP(AA377,DAY!$A$2:$E$2452,3,0),0)</f>
        <v>10</v>
      </c>
      <c r="AB113" s="32">
        <f>IFERROR(VLOOKUP(AB377,DAY!$A$2:$E$2452,3,0),0)</f>
        <v>11</v>
      </c>
      <c r="AC113" s="32">
        <f>IFERROR(VLOOKUP(AC377,DAY!$A$2:$E$2452,3,0),0)</f>
        <v>12</v>
      </c>
      <c r="AD113" s="32">
        <f>IFERROR(VLOOKUP(AD377,DAY!$A$2:$E$2452,3,0),0)</f>
        <v>13</v>
      </c>
      <c r="AE113" s="32">
        <f>IFERROR(VLOOKUP(AE377,DAY!$A$2:$E$2452,3,0),0)</f>
        <v>14</v>
      </c>
      <c r="AF113" s="392"/>
      <c r="AG113" s="394"/>
      <c r="AH113" s="521"/>
      <c r="AI113" s="581"/>
      <c r="AJ113" s="394"/>
      <c r="AK113" s="521"/>
      <c r="AN113" s="137"/>
      <c r="AO113" s="137"/>
      <c r="AR113" s="139">
        <f>IFERROR(VLOOKUP(AR378,DAY!$A$2:$E$196,2,0),0)</f>
        <v>0</v>
      </c>
    </row>
    <row r="114" spans="1:53" ht="27.75" customHeight="1" x14ac:dyDescent="0.45">
      <c r="A114" s="389"/>
      <c r="B114" s="584" t="s">
        <v>2</v>
      </c>
      <c r="C114" s="585"/>
      <c r="D114" s="35" t="str">
        <f>IFERROR(VLOOKUP(D377,DAY!$A$2:$E$2452,4,0),0)</f>
        <v>水</v>
      </c>
      <c r="E114" s="35" t="str">
        <f>IFERROR(VLOOKUP(E377,DAY!$A$2:$E$2452,4,0),0)</f>
        <v>木</v>
      </c>
      <c r="F114" s="35" t="str">
        <f>IFERROR(VLOOKUP(F377,DAY!$A$2:$E$2452,4,0),0)</f>
        <v>金</v>
      </c>
      <c r="G114" s="35" t="str">
        <f>IFERROR(VLOOKUP(G377,DAY!$A$2:$E$2452,4,0),0)</f>
        <v>土</v>
      </c>
      <c r="H114" s="35" t="str">
        <f>IFERROR(VLOOKUP(H377,DAY!$A$2:$E$2452,4,0),0)</f>
        <v>日</v>
      </c>
      <c r="I114" s="35" t="str">
        <f>IFERROR(VLOOKUP(I377,DAY!$A$2:$E$2452,4,0),0)</f>
        <v>月</v>
      </c>
      <c r="J114" s="35" t="str">
        <f>IFERROR(VLOOKUP(J377,DAY!$A$2:$E$2452,4,0),0)</f>
        <v>火</v>
      </c>
      <c r="K114" s="35" t="str">
        <f>IFERROR(VLOOKUP(K377,DAY!$A$2:$E$2452,4,0),0)</f>
        <v>水</v>
      </c>
      <c r="L114" s="35" t="str">
        <f>IFERROR(VLOOKUP(L377,DAY!$A$2:$E$2452,4,0),0)</f>
        <v>木</v>
      </c>
      <c r="M114" s="35" t="str">
        <f>IFERROR(VLOOKUP(M377,DAY!$A$2:$E$2452,4,0),0)</f>
        <v>金</v>
      </c>
      <c r="N114" s="35" t="str">
        <f>IFERROR(VLOOKUP(N377,DAY!$A$2:$E$2452,4,0),0)</f>
        <v>土</v>
      </c>
      <c r="O114" s="35" t="str">
        <f>IFERROR(VLOOKUP(O377,DAY!$A$2:$E$2452,4,0),0)</f>
        <v>日</v>
      </c>
      <c r="P114" s="35" t="str">
        <f>IFERROR(VLOOKUP(P377,DAY!$A$2:$E$2452,4,0),0)</f>
        <v>月</v>
      </c>
      <c r="Q114" s="35" t="str">
        <f>IFERROR(VLOOKUP(Q377,DAY!$A$2:$E$2452,4,0),0)</f>
        <v>火</v>
      </c>
      <c r="R114" s="35" t="str">
        <f>IFERROR(VLOOKUP(R377,DAY!$A$2:$E$2452,4,0),0)</f>
        <v>水</v>
      </c>
      <c r="S114" s="35" t="str">
        <f>IFERROR(VLOOKUP(S377,DAY!$A$2:$E$2452,4,0),0)</f>
        <v>木</v>
      </c>
      <c r="T114" s="35" t="str">
        <f>IFERROR(VLOOKUP(T377,DAY!$A$2:$E$2452,4,0),0)</f>
        <v>金</v>
      </c>
      <c r="U114" s="35" t="str">
        <f>IFERROR(VLOOKUP(U377,DAY!$A$2:$E$2452,4,0),0)</f>
        <v>土</v>
      </c>
      <c r="V114" s="35" t="str">
        <f>IFERROR(VLOOKUP(V377,DAY!$A$2:$E$2452,4,0),0)</f>
        <v>日</v>
      </c>
      <c r="W114" s="35" t="str">
        <f>IFERROR(VLOOKUP(W377,DAY!$A$2:$E$2452,4,0),0)</f>
        <v>月</v>
      </c>
      <c r="X114" s="35" t="str">
        <f>IFERROR(VLOOKUP(X377,DAY!$A$2:$E$2452,4,0),0)</f>
        <v>火</v>
      </c>
      <c r="Y114" s="35" t="str">
        <f>IFERROR(VLOOKUP(Y377,DAY!$A$2:$E$2452,4,0),0)</f>
        <v>水</v>
      </c>
      <c r="Z114" s="35" t="str">
        <f>IFERROR(VLOOKUP(Z377,DAY!$A$2:$E$2452,4,0),0)</f>
        <v>木</v>
      </c>
      <c r="AA114" s="35" t="str">
        <f>IFERROR(VLOOKUP(AA377,DAY!$A$2:$E$2452,4,0),0)</f>
        <v>金</v>
      </c>
      <c r="AB114" s="35" t="str">
        <f>IFERROR(VLOOKUP(AB377,DAY!$A$2:$E$2452,4,0),0)</f>
        <v>土</v>
      </c>
      <c r="AC114" s="35" t="str">
        <f>IFERROR(VLOOKUP(AC377,DAY!$A$2:$E$2452,4,0),0)</f>
        <v>日</v>
      </c>
      <c r="AD114" s="35" t="str">
        <f>IFERROR(VLOOKUP(AD377,DAY!$A$2:$E$2452,4,0),0)</f>
        <v>月</v>
      </c>
      <c r="AE114" s="35" t="str">
        <f>IFERROR(VLOOKUP(AE377,DAY!$A$2:$E$2452,4,0),0)</f>
        <v>火</v>
      </c>
      <c r="AF114" s="392"/>
      <c r="AG114" s="394"/>
      <c r="AH114" s="217" t="str">
        <f>IF($U$9="完全週休２日", "週", IF($U$9="月単位", "月", ""))</f>
        <v/>
      </c>
      <c r="AI114" s="581"/>
      <c r="AJ114" s="394"/>
      <c r="AK114" s="217" t="str">
        <f>IF($U$9="完全週休２日", "週", IF($U$9="月単位", "月", ""))</f>
        <v/>
      </c>
      <c r="AN114" s="137"/>
      <c r="AO114" s="137"/>
      <c r="AR114" s="141">
        <f>IFERROR(VLOOKUP(AR378,DAY!$A$2:$E$196,3,0),0)</f>
        <v>0</v>
      </c>
    </row>
    <row r="115" spans="1:53" ht="85.5" customHeight="1" x14ac:dyDescent="0.45">
      <c r="A115" s="389"/>
      <c r="B115" s="586" t="s">
        <v>3</v>
      </c>
      <c r="C115" s="587"/>
      <c r="D115" s="36" t="str">
        <f>IFERROR(VLOOKUP(D377,DAY!$A$2:$E$2452,5,0),0)</f>
        <v/>
      </c>
      <c r="E115" s="36" t="str">
        <f>IFERROR(VLOOKUP(E377,DAY!$A$2:$E$2452,5,0),0)</f>
        <v/>
      </c>
      <c r="F115" s="36" t="str">
        <f>IFERROR(VLOOKUP(F377,DAY!$A$2:$E$2452,5,0),0)</f>
        <v>春分の日</v>
      </c>
      <c r="G115" s="36" t="str">
        <f>IFERROR(VLOOKUP(G377,DAY!$A$2:$E$2452,5,0),0)</f>
        <v/>
      </c>
      <c r="H115" s="36" t="str">
        <f>IFERROR(VLOOKUP(H377,DAY!$A$2:$E$2452,5,0),0)</f>
        <v/>
      </c>
      <c r="I115" s="36" t="str">
        <f>IFERROR(VLOOKUP(I377,DAY!$A$2:$E$2452,5,0),0)</f>
        <v/>
      </c>
      <c r="J115" s="36" t="str">
        <f>IFERROR(VLOOKUP(J377,DAY!$A$2:$E$2452,5,0),0)</f>
        <v/>
      </c>
      <c r="K115" s="36" t="str">
        <f>IFERROR(VLOOKUP(K377,DAY!$A$2:$E$2452,5,0),0)</f>
        <v/>
      </c>
      <c r="L115" s="36" t="str">
        <f>IFERROR(VLOOKUP(L377,DAY!$A$2:$E$2452,5,0),0)</f>
        <v/>
      </c>
      <c r="M115" s="36" t="str">
        <f>IFERROR(VLOOKUP(M377,DAY!$A$2:$E$2452,5,0),0)</f>
        <v/>
      </c>
      <c r="N115" s="36" t="str">
        <f>IFERROR(VLOOKUP(N377,DAY!$A$2:$E$2452,5,0),0)</f>
        <v/>
      </c>
      <c r="O115" s="36" t="str">
        <f>IFERROR(VLOOKUP(O377,DAY!$A$2:$E$2452,5,0),0)</f>
        <v/>
      </c>
      <c r="P115" s="36" t="str">
        <f>IFERROR(VLOOKUP(P377,DAY!$A$2:$E$2452,5,0),0)</f>
        <v/>
      </c>
      <c r="Q115" s="36" t="str">
        <f>IFERROR(VLOOKUP(Q377,DAY!$A$2:$E$2452,5,0),0)</f>
        <v/>
      </c>
      <c r="R115" s="36" t="str">
        <f>IFERROR(VLOOKUP(R377,DAY!$A$2:$E$2452,5,0),0)</f>
        <v/>
      </c>
      <c r="S115" s="36" t="str">
        <f>IFERROR(VLOOKUP(S377,DAY!$A$2:$E$2452,5,0),0)</f>
        <v/>
      </c>
      <c r="T115" s="36" t="str">
        <f>IFERROR(VLOOKUP(T377,DAY!$A$2:$E$2452,5,0),0)</f>
        <v/>
      </c>
      <c r="U115" s="36" t="str">
        <f>IFERROR(VLOOKUP(U377,DAY!$A$2:$E$2452,5,0),0)</f>
        <v/>
      </c>
      <c r="V115" s="36" t="str">
        <f>IFERROR(VLOOKUP(V377,DAY!$A$2:$E$2452,5,0),0)</f>
        <v/>
      </c>
      <c r="W115" s="36" t="str">
        <f>IFERROR(VLOOKUP(W377,DAY!$A$2:$E$2452,5,0),0)</f>
        <v/>
      </c>
      <c r="X115" s="36" t="str">
        <f>IFERROR(VLOOKUP(X377,DAY!$A$2:$E$2452,5,0),0)</f>
        <v/>
      </c>
      <c r="Y115" s="36" t="str">
        <f>IFERROR(VLOOKUP(Y377,DAY!$A$2:$E$2452,5,0),0)</f>
        <v/>
      </c>
      <c r="Z115" s="36" t="str">
        <f>IFERROR(VLOOKUP(Z377,DAY!$A$2:$E$2452,5,0),0)</f>
        <v/>
      </c>
      <c r="AA115" s="36" t="str">
        <f>IFERROR(VLOOKUP(AA377,DAY!$A$2:$E$2452,5,0),0)</f>
        <v/>
      </c>
      <c r="AB115" s="36" t="str">
        <f>IFERROR(VLOOKUP(AB377,DAY!$A$2:$E$2452,5,0),0)</f>
        <v/>
      </c>
      <c r="AC115" s="36" t="str">
        <f>IFERROR(VLOOKUP(AC377,DAY!$A$2:$E$2452,5,0),0)</f>
        <v/>
      </c>
      <c r="AD115" s="36" t="str">
        <f>IFERROR(VLOOKUP(AD377,DAY!$A$2:$E$2452,5,0),0)</f>
        <v/>
      </c>
      <c r="AE115" s="36" t="str">
        <f>IFERROR(VLOOKUP(AE377,DAY!$A$2:$E$2452,5,0),0)</f>
        <v/>
      </c>
      <c r="AF115" s="392"/>
      <c r="AG115" s="394"/>
      <c r="AH115" s="218" t="s">
        <v>133</v>
      </c>
      <c r="AI115" s="581"/>
      <c r="AJ115" s="394"/>
      <c r="AK115" s="218" t="s">
        <v>133</v>
      </c>
      <c r="AN115" s="137" t="str">
        <f>IF(ISTEXT(D116),"集計期間","集計期間外")</f>
        <v>集計期間外</v>
      </c>
      <c r="AO115" s="150"/>
      <c r="AR115" s="141">
        <f>IFERROR(VLOOKUP(AR378,DAY!$A$2:$E$196,4,0),0)</f>
        <v>0</v>
      </c>
    </row>
    <row r="116" spans="1:53" ht="27.75" customHeight="1" x14ac:dyDescent="0.45">
      <c r="A116" s="389"/>
      <c r="B116" s="571" t="str">
        <f>$B$20</f>
        <v>作業員A</v>
      </c>
      <c r="C116" s="143" t="s">
        <v>4</v>
      </c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211">
        <f>IF(COUNT(D116:AE116)=0,+(COUNTIF(D116:AE116,"作業"))+(COUNTIF(D116:AE116,"休日")),"")</f>
        <v>0</v>
      </c>
      <c r="AG116" s="213">
        <f>IF(+COUNT(D116:AE116)=0,(COUNTIF(D116:AE116,"休日")),"")</f>
        <v>0</v>
      </c>
      <c r="AH116" s="575" t="str">
        <f>IFERROR(ROUND(AVERAGE(AF117,AF119,AF121,AF123,AF125,AF127),3),"")</f>
        <v/>
      </c>
      <c r="AI116" s="224">
        <f>IF(COUNT(D117:AE117)=0,+(COUNTIF(D117:AE117,"作業"))+(COUNTIF(D117:AE117,"休日")),"")</f>
        <v>0</v>
      </c>
      <c r="AJ116" s="213">
        <f>IF(COUNT(D117:AE117)=0,(COUNTIF(D117:AE117,"休日")),"")</f>
        <v>0</v>
      </c>
      <c r="AK116" s="575" t="str">
        <f>IFERROR(ROUND(AVERAGE(AI117,AI119,AI121,AI123,AI125,AI127),3),"")</f>
        <v/>
      </c>
      <c r="AM116" s="144"/>
      <c r="AN116" s="137"/>
      <c r="AO116" s="137"/>
      <c r="AP116" s="144"/>
      <c r="AQ116" s="144"/>
      <c r="AR116" s="142">
        <f>IFERROR(VLOOKUP(AR466,DAY!$A$2:$E$196,5,0),0)</f>
        <v>0</v>
      </c>
      <c r="AS116" s="144"/>
      <c r="AT116" s="144"/>
      <c r="AU116" s="144"/>
      <c r="AV116" s="144"/>
      <c r="AW116" s="144"/>
      <c r="AX116" s="144"/>
      <c r="AY116" s="144"/>
      <c r="AZ116" s="144"/>
      <c r="BA116" s="144"/>
    </row>
    <row r="117" spans="1:53" ht="27.75" customHeight="1" x14ac:dyDescent="0.45">
      <c r="A117" s="389"/>
      <c r="B117" s="572"/>
      <c r="C117" s="188" t="s">
        <v>5</v>
      </c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568" t="str">
        <f>IFERROR(AN117,"")</f>
        <v/>
      </c>
      <c r="AG117" s="569"/>
      <c r="AH117" s="588"/>
      <c r="AI117" s="570" t="str">
        <f>IFERROR(AO117,"")</f>
        <v/>
      </c>
      <c r="AJ117" s="569"/>
      <c r="AK117" s="576"/>
      <c r="AN117" s="146" t="e">
        <f>ROUND(AG116/AF116,3)</f>
        <v>#DIV/0!</v>
      </c>
      <c r="AO117" s="147" t="e">
        <f>ROUND(AJ116/AI116,3)</f>
        <v>#DIV/0!</v>
      </c>
      <c r="AR117" s="148">
        <f>IFERROR(VLOOKUP(AR466,DAY!$A$2:$E$196,6,0),0)</f>
        <v>0</v>
      </c>
    </row>
    <row r="118" spans="1:53" ht="27.75" customHeight="1" x14ac:dyDescent="0.45">
      <c r="A118" s="389"/>
      <c r="B118" s="571" t="str">
        <f>$B$22</f>
        <v>作業員B</v>
      </c>
      <c r="C118" s="143" t="s">
        <v>4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211">
        <f>IF(COUNT(D118:AE118)=0,+(COUNTIF(D118:AE118,"作業"))+(COUNTIF(D118:AE118,"休日")),"")</f>
        <v>0</v>
      </c>
      <c r="AG118" s="213">
        <f>IF(+COUNT(D118:AE118)=0,(COUNTIF(D118:AE118,"休日")),"")</f>
        <v>0</v>
      </c>
      <c r="AH118" s="588"/>
      <c r="AI118" s="224">
        <f>IF(COUNT(D119:AE119)=0,+(COUNTIF(D119:AE119,"作業"))+(COUNTIF(D119:AE119,"休日")),"")</f>
        <v>0</v>
      </c>
      <c r="AJ118" s="213">
        <f>IF(COUNT(D119:AE119)=0,(COUNTIF(D119:AE119,"休日")),"")</f>
        <v>0</v>
      </c>
      <c r="AK118" s="576"/>
      <c r="AM118" s="144"/>
      <c r="AN118" s="137"/>
      <c r="AO118" s="137"/>
      <c r="AP118" s="144"/>
      <c r="AQ118" s="144"/>
      <c r="AR118" s="142">
        <f>IFERROR(VLOOKUP(AR462,DAY!$A$2:$E$196,5,0),0)</f>
        <v>0</v>
      </c>
      <c r="AS118" s="144"/>
      <c r="AT118" s="144"/>
      <c r="AU118" s="144"/>
      <c r="AV118" s="144"/>
      <c r="AW118" s="144"/>
      <c r="AX118" s="144"/>
      <c r="AY118" s="144"/>
      <c r="AZ118" s="144"/>
      <c r="BA118" s="144"/>
    </row>
    <row r="119" spans="1:53" ht="27.75" customHeight="1" x14ac:dyDescent="0.45">
      <c r="A119" s="389"/>
      <c r="B119" s="572"/>
      <c r="C119" s="188" t="s">
        <v>5</v>
      </c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568" t="str">
        <f>IFERROR(AN119,"")</f>
        <v/>
      </c>
      <c r="AG119" s="569"/>
      <c r="AH119" s="588"/>
      <c r="AI119" s="570" t="str">
        <f>IFERROR(AO119,"")</f>
        <v/>
      </c>
      <c r="AJ119" s="569"/>
      <c r="AK119" s="576"/>
      <c r="AN119" s="146" t="e">
        <f>ROUND(AG118/AF118,3)</f>
        <v>#DIV/0!</v>
      </c>
      <c r="AO119" s="147" t="e">
        <f>ROUND(AJ118/AI118,3)</f>
        <v>#DIV/0!</v>
      </c>
      <c r="AR119" s="148">
        <f>IFERROR(VLOOKUP(AR462,DAY!$A$2:$E$196,6,0),0)</f>
        <v>0</v>
      </c>
    </row>
    <row r="120" spans="1:53" ht="27.75" customHeight="1" x14ac:dyDescent="0.45">
      <c r="A120" s="389"/>
      <c r="B120" s="571" t="str">
        <f>$B$24</f>
        <v>作業員C</v>
      </c>
      <c r="C120" s="143" t="s">
        <v>4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211">
        <f>IF(COUNT(D120:AE120)=0,+(COUNTIF(D120:AE120,"作業"))+(COUNTIF(D120:AE120,"休日")),"")</f>
        <v>0</v>
      </c>
      <c r="AG120" s="213">
        <f>IF(+COUNT(D120:AE120)=0,(COUNTIF(D120:AE120,"休日")),"")</f>
        <v>0</v>
      </c>
      <c r="AH120" s="588"/>
      <c r="AI120" s="224">
        <f>IF(COUNT(D121:AE121)=0,+(COUNTIF(D121:AE121,"作業"))+(COUNTIF(D121:AE121,"休日")),"")</f>
        <v>0</v>
      </c>
      <c r="AJ120" s="213">
        <f>IF(COUNT(D121:AE121)=0,(COUNTIF(D121:AE121,"休日")),"")</f>
        <v>0</v>
      </c>
      <c r="AK120" s="576"/>
      <c r="AM120" s="144"/>
      <c r="AN120" s="137"/>
      <c r="AO120" s="137"/>
      <c r="AP120" s="144"/>
      <c r="AQ120" s="144"/>
      <c r="AR120" s="142">
        <f>IFERROR(VLOOKUP(AR464,DAY!$A$2:$E$196,5,0),0)</f>
        <v>0</v>
      </c>
      <c r="AS120" s="144"/>
      <c r="AT120" s="144"/>
      <c r="AU120" s="144"/>
      <c r="AV120" s="144"/>
      <c r="AW120" s="144"/>
      <c r="AX120" s="144"/>
      <c r="AY120" s="144"/>
      <c r="AZ120" s="144"/>
      <c r="BA120" s="144"/>
    </row>
    <row r="121" spans="1:53" ht="27.75" customHeight="1" x14ac:dyDescent="0.45">
      <c r="A121" s="389"/>
      <c r="B121" s="572"/>
      <c r="C121" s="188" t="s">
        <v>5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568" t="str">
        <f>IFERROR(AN121,"")</f>
        <v/>
      </c>
      <c r="AG121" s="569"/>
      <c r="AH121" s="589"/>
      <c r="AI121" s="570" t="str">
        <f>IFERROR(AO121,"")</f>
        <v/>
      </c>
      <c r="AJ121" s="569"/>
      <c r="AK121" s="577"/>
      <c r="AN121" s="146" t="e">
        <f>ROUND(AG120/AF120,3)</f>
        <v>#DIV/0!</v>
      </c>
      <c r="AO121" s="147" t="e">
        <f>ROUND(AJ120/AI120,3)</f>
        <v>#DIV/0!</v>
      </c>
      <c r="AR121" s="148">
        <f>IFERROR(VLOOKUP(AR464,DAY!$A$2:$E$196,6,0),0)</f>
        <v>0</v>
      </c>
    </row>
    <row r="122" spans="1:53" ht="27.75" customHeight="1" x14ac:dyDescent="0.45">
      <c r="A122" s="389"/>
      <c r="B122" s="571" t="str">
        <f>$B$26</f>
        <v>作業員D</v>
      </c>
      <c r="C122" s="143" t="s">
        <v>4</v>
      </c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211">
        <f>IF(COUNT(D122:AE122)=0,+(COUNTIF(D122:AE122,"作業"))+(COUNTIF(D122:AE122,"休日")),"")</f>
        <v>0</v>
      </c>
      <c r="AG122" s="213">
        <f>IF(+COUNT(D122:AE122)=0,(COUNTIF(D122:AE122,"休日")),"")</f>
        <v>0</v>
      </c>
      <c r="AH122" s="565"/>
      <c r="AI122" s="224">
        <f>IF(COUNT(D123:AE123)=0,+(COUNTIF(D123:AE123,"作業"))+(COUNTIF(D123:AE123,"休日")),"")</f>
        <v>0</v>
      </c>
      <c r="AJ122" s="213">
        <f>IF(COUNT(D123:AE123)=0,(COUNTIF(D123:AE123,"休日")),"")</f>
        <v>0</v>
      </c>
      <c r="AK122" s="565"/>
      <c r="AM122" s="144"/>
      <c r="AN122" s="137"/>
      <c r="AO122" s="137"/>
      <c r="AP122" s="144"/>
      <c r="AQ122" s="144"/>
      <c r="AR122" s="142">
        <f>IFERROR(VLOOKUP(AR466,DAY!$A$2:$E$196,5,0),0)</f>
        <v>0</v>
      </c>
      <c r="AS122" s="144"/>
      <c r="AT122" s="144"/>
      <c r="AU122" s="144"/>
      <c r="AV122" s="144"/>
      <c r="AW122" s="144"/>
      <c r="AX122" s="144"/>
      <c r="AY122" s="144"/>
      <c r="AZ122" s="144"/>
      <c r="BA122" s="144"/>
    </row>
    <row r="123" spans="1:53" ht="27.75" customHeight="1" x14ac:dyDescent="0.45">
      <c r="A123" s="389"/>
      <c r="B123" s="572"/>
      <c r="C123" s="188" t="s">
        <v>5</v>
      </c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568" t="str">
        <f>IFERROR(AN123,"")</f>
        <v/>
      </c>
      <c r="AG123" s="569"/>
      <c r="AH123" s="566"/>
      <c r="AI123" s="570" t="str">
        <f>IFERROR(AO123,"")</f>
        <v/>
      </c>
      <c r="AJ123" s="569"/>
      <c r="AK123" s="566"/>
      <c r="AN123" s="146" t="e">
        <f>ROUND(AG122/AF122,3)</f>
        <v>#DIV/0!</v>
      </c>
      <c r="AO123" s="147" t="e">
        <f>ROUND(AJ122/AI122,3)</f>
        <v>#DIV/0!</v>
      </c>
      <c r="AR123" s="148">
        <f>IFERROR(VLOOKUP(AR466,DAY!$A$2:$E$196,6,0),0)</f>
        <v>0</v>
      </c>
    </row>
    <row r="124" spans="1:53" ht="27.75" customHeight="1" x14ac:dyDescent="0.45">
      <c r="A124" s="389"/>
      <c r="B124" s="571" t="str">
        <f>$B$28</f>
        <v>作業員E</v>
      </c>
      <c r="C124" s="143" t="s">
        <v>4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211">
        <f>IF(COUNT(D124:AE124)=0,+(COUNTIF(D124:AE124,"作業"))+(COUNTIF(D124:AE124,"休日")),"")</f>
        <v>0</v>
      </c>
      <c r="AG124" s="213">
        <f>IF(+COUNT(D124:AE124)=0,(COUNTIF(D124:AE124,"休日")),"")</f>
        <v>0</v>
      </c>
      <c r="AH124" s="566"/>
      <c r="AI124" s="224">
        <f>IF(COUNT(D125:AE125)=0,+(COUNTIF(D125:AE125,"作業"))+(COUNTIF(D125:AE125,"休日")),"")</f>
        <v>0</v>
      </c>
      <c r="AJ124" s="213">
        <f>IF(COUNT(D125:AE125)=0,(COUNTIF(D125:AE125,"休日")),"")</f>
        <v>0</v>
      </c>
      <c r="AK124" s="566"/>
      <c r="AM124" s="144"/>
      <c r="AN124" s="137"/>
      <c r="AO124" s="137"/>
      <c r="AP124" s="144"/>
      <c r="AQ124" s="144"/>
      <c r="AR124" s="142">
        <f>IFERROR(VLOOKUP(AR468,DAY!$A$2:$E$196,5,0),0)</f>
        <v>0</v>
      </c>
      <c r="AS124" s="144"/>
      <c r="AT124" s="144"/>
      <c r="AU124" s="144"/>
      <c r="AV124" s="144"/>
      <c r="AW124" s="144"/>
      <c r="AX124" s="144"/>
      <c r="AY124" s="144"/>
      <c r="AZ124" s="144"/>
      <c r="BA124" s="144"/>
    </row>
    <row r="125" spans="1:53" ht="27.75" customHeight="1" x14ac:dyDescent="0.45">
      <c r="A125" s="389"/>
      <c r="B125" s="572"/>
      <c r="C125" s="188" t="s">
        <v>5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568" t="str">
        <f>IFERROR(AN125,"")</f>
        <v/>
      </c>
      <c r="AG125" s="569"/>
      <c r="AH125" s="566"/>
      <c r="AI125" s="570" t="str">
        <f>IFERROR(AO125,"")</f>
        <v/>
      </c>
      <c r="AJ125" s="569"/>
      <c r="AK125" s="566"/>
      <c r="AN125" s="146" t="e">
        <f>ROUND(AG124/AF124,3)</f>
        <v>#DIV/0!</v>
      </c>
      <c r="AO125" s="147" t="e">
        <f>ROUND(AJ124/AI124,3)</f>
        <v>#DIV/0!</v>
      </c>
      <c r="AR125" s="148">
        <f>IFERROR(VLOOKUP(AR468,DAY!$A$2:$E$196,6,0),0)</f>
        <v>0</v>
      </c>
    </row>
    <row r="126" spans="1:53" ht="29.25" customHeight="1" x14ac:dyDescent="0.45">
      <c r="A126" s="389"/>
      <c r="B126" s="571" t="str">
        <f>$B$30</f>
        <v>作業員F</v>
      </c>
      <c r="C126" s="143" t="s">
        <v>4</v>
      </c>
      <c r="D126" s="99"/>
      <c r="E126" s="96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211">
        <f>IF(COUNT(D126:AE126)=0,+(COUNTIF(D126:AE126,"作業"))+(COUNTIF(D126:AE126,"休日")),"")</f>
        <v>0</v>
      </c>
      <c r="AG126" s="213">
        <f>IF(+COUNT(D126:AE126)=0,(COUNTIF(D126:AE126,"休日")),"")</f>
        <v>0</v>
      </c>
      <c r="AH126" s="566"/>
      <c r="AI126" s="224">
        <f>IF(COUNT(D127:AE127)=0,+(COUNTIF(D127:AE127,"作業"))+(COUNTIF(D127:AE127,"休日")),"")</f>
        <v>0</v>
      </c>
      <c r="AJ126" s="213">
        <f>IF(COUNT(D127:AE127)=0,(COUNTIF(D127:AE127,"休日")),"")</f>
        <v>0</v>
      </c>
      <c r="AK126" s="566"/>
      <c r="AM126" s="144"/>
      <c r="AN126" s="137"/>
      <c r="AO126" s="137"/>
      <c r="AR126" s="142">
        <f>IFERROR(VLOOKUP(AR378,DAY!$A$2:$E$196,5,0),0)</f>
        <v>0</v>
      </c>
    </row>
    <row r="127" spans="1:53" ht="29.25" customHeight="1" thickBot="1" x14ac:dyDescent="0.5">
      <c r="A127" s="390"/>
      <c r="B127" s="572"/>
      <c r="C127" s="145" t="s">
        <v>5</v>
      </c>
      <c r="D127" s="97"/>
      <c r="E127" s="98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357" t="str">
        <f>IFERROR(AN127,"")</f>
        <v/>
      </c>
      <c r="AG127" s="358"/>
      <c r="AH127" s="567"/>
      <c r="AI127" s="574" t="str">
        <f>IFERROR(AO127,"")</f>
        <v/>
      </c>
      <c r="AJ127" s="358"/>
      <c r="AK127" s="567"/>
      <c r="AN127" s="146" t="e">
        <f>ROUND(AG126/AF126,3)</f>
        <v>#DIV/0!</v>
      </c>
      <c r="AO127" s="147" t="e">
        <f>ROUND(AJ126/AI126,3)</f>
        <v>#DIV/0!</v>
      </c>
      <c r="AR127" s="148">
        <f>IFERROR(VLOOKUP(AR378,DAY!$A$2:$E$196,6,0),0)</f>
        <v>0</v>
      </c>
    </row>
    <row r="128" spans="1:53" ht="27.75" customHeight="1" thickBot="1" x14ac:dyDescent="0.5">
      <c r="A128" s="388" t="s">
        <v>69</v>
      </c>
      <c r="B128" s="578" t="s">
        <v>0</v>
      </c>
      <c r="C128" s="579"/>
      <c r="D128" s="29">
        <f>IFERROR(VLOOKUP(D378,DAY!$A$2:$E$2452,2,0),0)</f>
        <v>4</v>
      </c>
      <c r="E128" s="29">
        <f>IFERROR(VLOOKUP(E378,DAY!$A$2:$E$2452,2,0),0)</f>
        <v>4</v>
      </c>
      <c r="F128" s="29">
        <f>IFERROR(VLOOKUP(F378,DAY!$A$2:$E$2452,2,0),0)</f>
        <v>4</v>
      </c>
      <c r="G128" s="29">
        <f>IFERROR(VLOOKUP(G378,DAY!$A$2:$E$2452,2,0),0)</f>
        <v>4</v>
      </c>
      <c r="H128" s="29">
        <f>IFERROR(VLOOKUP(H378,DAY!$A$2:$E$2452,2,0),0)</f>
        <v>4</v>
      </c>
      <c r="I128" s="29">
        <f>IFERROR(VLOOKUP(I378,DAY!$A$2:$E$2452,2,0),0)</f>
        <v>4</v>
      </c>
      <c r="J128" s="29">
        <f>IFERROR(VLOOKUP(J378,DAY!$A$2:$E$2452,2,0),0)</f>
        <v>4</v>
      </c>
      <c r="K128" s="29">
        <f>IFERROR(VLOOKUP(K378,DAY!$A$2:$E$2452,2,0),0)</f>
        <v>4</v>
      </c>
      <c r="L128" s="29">
        <f>IFERROR(VLOOKUP(L378,DAY!$A$2:$E$2452,2,0),0)</f>
        <v>4</v>
      </c>
      <c r="M128" s="29">
        <f>IFERROR(VLOOKUP(M378,DAY!$A$2:$E$2452,2,0),0)</f>
        <v>4</v>
      </c>
      <c r="N128" s="29">
        <f>IFERROR(VLOOKUP(N378,DAY!$A$2:$E$2452,2,0),0)</f>
        <v>4</v>
      </c>
      <c r="O128" s="29">
        <f>IFERROR(VLOOKUP(O378,DAY!$A$2:$E$2452,2,0),0)</f>
        <v>4</v>
      </c>
      <c r="P128" s="29">
        <f>IFERROR(VLOOKUP(P378,DAY!$A$2:$E$2452,2,0),0)</f>
        <v>4</v>
      </c>
      <c r="Q128" s="29">
        <f>IFERROR(VLOOKUP(Q378,DAY!$A$2:$E$2452,2,0),0)</f>
        <v>4</v>
      </c>
      <c r="R128" s="29">
        <f>IFERROR(VLOOKUP(R378,DAY!$A$2:$E$2452,2,0),0)</f>
        <v>4</v>
      </c>
      <c r="S128" s="29">
        <f>IFERROR(VLOOKUP(S378,DAY!$A$2:$E$2452,2,0),0)</f>
        <v>4</v>
      </c>
      <c r="T128" s="29">
        <f>IFERROR(VLOOKUP(T378,DAY!$A$2:$E$2452,2,0),0)</f>
        <v>5</v>
      </c>
      <c r="U128" s="29">
        <f>IFERROR(VLOOKUP(U378,DAY!$A$2:$E$2452,2,0),0)</f>
        <v>5</v>
      </c>
      <c r="V128" s="29">
        <f>IFERROR(VLOOKUP(V378,DAY!$A$2:$E$2452,2,0),0)</f>
        <v>5</v>
      </c>
      <c r="W128" s="29">
        <f>IFERROR(VLOOKUP(W378,DAY!$A$2:$E$2452,2,0),0)</f>
        <v>5</v>
      </c>
      <c r="X128" s="29">
        <f>IFERROR(VLOOKUP(X378,DAY!$A$2:$E$2452,2,0),0)</f>
        <v>5</v>
      </c>
      <c r="Y128" s="29">
        <f>IFERROR(VLOOKUP(Y378,DAY!$A$2:$E$2452,2,0),0)</f>
        <v>5</v>
      </c>
      <c r="Z128" s="29">
        <f>IFERROR(VLOOKUP(Z378,DAY!$A$2:$E$2452,2,0),0)</f>
        <v>5</v>
      </c>
      <c r="AA128" s="29">
        <f>IFERROR(VLOOKUP(AA378,DAY!$A$2:$E$2452,2,0),0)</f>
        <v>5</v>
      </c>
      <c r="AB128" s="29">
        <f>IFERROR(VLOOKUP(AB378,DAY!$A$2:$E$2452,2,0),0)</f>
        <v>5</v>
      </c>
      <c r="AC128" s="29">
        <f>IFERROR(VLOOKUP(AC378,DAY!$A$2:$E$2452,2,0),0)</f>
        <v>5</v>
      </c>
      <c r="AD128" s="29">
        <f>IFERROR(VLOOKUP(AD378,DAY!$A$2:$E$2452,2,0),0)</f>
        <v>5</v>
      </c>
      <c r="AE128" s="29">
        <f>IFERROR(VLOOKUP(AE378,DAY!$A$2:$E$2452,2,0),0)</f>
        <v>5</v>
      </c>
      <c r="AF128" s="395" t="s">
        <v>11</v>
      </c>
      <c r="AG128" s="396" t="s">
        <v>12</v>
      </c>
      <c r="AH128" s="520" t="s">
        <v>132</v>
      </c>
      <c r="AI128" s="580" t="s">
        <v>11</v>
      </c>
      <c r="AJ128" s="396" t="s">
        <v>13</v>
      </c>
      <c r="AK128" s="520" t="s">
        <v>132</v>
      </c>
      <c r="AL128" s="144"/>
      <c r="AN128" s="137"/>
      <c r="AO128" s="137"/>
      <c r="AR128" s="152">
        <f>IFERROR(VLOOKUP(AR378,DAY!$A$2:$E$196,7,0),0)</f>
        <v>0</v>
      </c>
    </row>
    <row r="129" spans="1:53" ht="27.75" customHeight="1" x14ac:dyDescent="0.45">
      <c r="A129" s="389"/>
      <c r="B129" s="582" t="s">
        <v>1</v>
      </c>
      <c r="C129" s="583"/>
      <c r="D129" s="32">
        <f>IFERROR(VLOOKUP(D378,DAY!$A$2:$E$2452,3,0),0)</f>
        <v>15</v>
      </c>
      <c r="E129" s="32">
        <f>IFERROR(VLOOKUP(E378,DAY!$A$2:$E$2452,3,0),0)</f>
        <v>16</v>
      </c>
      <c r="F129" s="32">
        <f>IFERROR(VLOOKUP(F378,DAY!$A$2:$E$2452,3,0),0)</f>
        <v>17</v>
      </c>
      <c r="G129" s="32">
        <f>IFERROR(VLOOKUP(G378,DAY!$A$2:$E$2452,3,0),0)</f>
        <v>18</v>
      </c>
      <c r="H129" s="32">
        <f>IFERROR(VLOOKUP(H378,DAY!$A$2:$E$2452,3,0),0)</f>
        <v>19</v>
      </c>
      <c r="I129" s="32">
        <f>IFERROR(VLOOKUP(I378,DAY!$A$2:$E$2452,3,0),0)</f>
        <v>20</v>
      </c>
      <c r="J129" s="32">
        <f>IFERROR(VLOOKUP(J378,DAY!$A$2:$E$2452,3,0),0)</f>
        <v>21</v>
      </c>
      <c r="K129" s="32">
        <f>IFERROR(VLOOKUP(K378,DAY!$A$2:$E$2452,3,0),0)</f>
        <v>22</v>
      </c>
      <c r="L129" s="32">
        <f>IFERROR(VLOOKUP(L378,DAY!$A$2:$E$2452,3,0),0)</f>
        <v>23</v>
      </c>
      <c r="M129" s="32">
        <f>IFERROR(VLOOKUP(M378,DAY!$A$2:$E$2452,3,0),0)</f>
        <v>24</v>
      </c>
      <c r="N129" s="32">
        <f>IFERROR(VLOOKUP(N378,DAY!$A$2:$E$2452,3,0),0)</f>
        <v>25</v>
      </c>
      <c r="O129" s="32">
        <f>IFERROR(VLOOKUP(O378,DAY!$A$2:$E$2452,3,0),0)</f>
        <v>26</v>
      </c>
      <c r="P129" s="32">
        <f>IFERROR(VLOOKUP(P378,DAY!$A$2:$E$2452,3,0),0)</f>
        <v>27</v>
      </c>
      <c r="Q129" s="32">
        <f>IFERROR(VLOOKUP(Q378,DAY!$A$2:$E$2452,3,0),0)</f>
        <v>28</v>
      </c>
      <c r="R129" s="32">
        <f>IFERROR(VLOOKUP(R378,DAY!$A$2:$E$2452,3,0),0)</f>
        <v>29</v>
      </c>
      <c r="S129" s="32">
        <f>IFERROR(VLOOKUP(S378,DAY!$A$2:$E$2452,3,0),0)</f>
        <v>30</v>
      </c>
      <c r="T129" s="32">
        <f>IFERROR(VLOOKUP(T378,DAY!$A$2:$E$2452,3,0),0)</f>
        <v>1</v>
      </c>
      <c r="U129" s="32">
        <f>IFERROR(VLOOKUP(U378,DAY!$A$2:$E$2452,3,0),0)</f>
        <v>2</v>
      </c>
      <c r="V129" s="32">
        <f>IFERROR(VLOOKUP(V378,DAY!$A$2:$E$2452,3,0),0)</f>
        <v>3</v>
      </c>
      <c r="W129" s="32">
        <f>IFERROR(VLOOKUP(W378,DAY!$A$2:$E$2452,3,0),0)</f>
        <v>4</v>
      </c>
      <c r="X129" s="32">
        <f>IFERROR(VLOOKUP(X378,DAY!$A$2:$E$2452,3,0),0)</f>
        <v>5</v>
      </c>
      <c r="Y129" s="32">
        <f>IFERROR(VLOOKUP(Y378,DAY!$A$2:$E$2452,3,0),0)</f>
        <v>6</v>
      </c>
      <c r="Z129" s="32">
        <f>IFERROR(VLOOKUP(Z378,DAY!$A$2:$E$2452,3,0),0)</f>
        <v>7</v>
      </c>
      <c r="AA129" s="32">
        <f>IFERROR(VLOOKUP(AA378,DAY!$A$2:$E$2452,3,0),0)</f>
        <v>8</v>
      </c>
      <c r="AB129" s="32">
        <f>IFERROR(VLOOKUP(AB378,DAY!$A$2:$E$2452,3,0),0)</f>
        <v>9</v>
      </c>
      <c r="AC129" s="32">
        <f>IFERROR(VLOOKUP(AC378,DAY!$A$2:$E$2452,3,0),0)</f>
        <v>10</v>
      </c>
      <c r="AD129" s="32">
        <f>IFERROR(VLOOKUP(AD378,DAY!$A$2:$E$2452,3,0),0)</f>
        <v>11</v>
      </c>
      <c r="AE129" s="32">
        <f>IFERROR(VLOOKUP(AE378,DAY!$A$2:$E$2452,3,0),0)</f>
        <v>12</v>
      </c>
      <c r="AF129" s="392"/>
      <c r="AG129" s="394"/>
      <c r="AH129" s="521"/>
      <c r="AI129" s="581"/>
      <c r="AJ129" s="394"/>
      <c r="AK129" s="521"/>
      <c r="AN129" s="137"/>
      <c r="AO129" s="137"/>
      <c r="AR129" s="138">
        <f>IFERROR(VLOOKUP(AR379,DAY!$A$2:$E$196,2,0),0)</f>
        <v>0</v>
      </c>
    </row>
    <row r="130" spans="1:53" ht="27.75" customHeight="1" x14ac:dyDescent="0.45">
      <c r="A130" s="389"/>
      <c r="B130" s="584" t="s">
        <v>2</v>
      </c>
      <c r="C130" s="585"/>
      <c r="D130" s="35" t="str">
        <f>IFERROR(VLOOKUP(D378,DAY!$A$2:$E$2452,4,0),0)</f>
        <v>水</v>
      </c>
      <c r="E130" s="35" t="str">
        <f>IFERROR(VLOOKUP(E378,DAY!$A$2:$E$2452,4,0),0)</f>
        <v>木</v>
      </c>
      <c r="F130" s="35" t="str">
        <f>IFERROR(VLOOKUP(F378,DAY!$A$2:$E$2452,4,0),0)</f>
        <v>金</v>
      </c>
      <c r="G130" s="35" t="str">
        <f>IFERROR(VLOOKUP(G378,DAY!$A$2:$E$2452,4,0),0)</f>
        <v>土</v>
      </c>
      <c r="H130" s="35" t="str">
        <f>IFERROR(VLOOKUP(H378,DAY!$A$2:$E$2452,4,0),0)</f>
        <v>日</v>
      </c>
      <c r="I130" s="35" t="str">
        <f>IFERROR(VLOOKUP(I378,DAY!$A$2:$E$2452,4,0),0)</f>
        <v>月</v>
      </c>
      <c r="J130" s="35" t="str">
        <f>IFERROR(VLOOKUP(J378,DAY!$A$2:$E$2452,4,0),0)</f>
        <v>火</v>
      </c>
      <c r="K130" s="35" t="str">
        <f>IFERROR(VLOOKUP(K378,DAY!$A$2:$E$2452,4,0),0)</f>
        <v>水</v>
      </c>
      <c r="L130" s="35" t="str">
        <f>IFERROR(VLOOKUP(L378,DAY!$A$2:$E$2452,4,0),0)</f>
        <v>木</v>
      </c>
      <c r="M130" s="35" t="str">
        <f>IFERROR(VLOOKUP(M378,DAY!$A$2:$E$2452,4,0),0)</f>
        <v>金</v>
      </c>
      <c r="N130" s="35" t="str">
        <f>IFERROR(VLOOKUP(N378,DAY!$A$2:$E$2452,4,0),0)</f>
        <v>土</v>
      </c>
      <c r="O130" s="35" t="str">
        <f>IFERROR(VLOOKUP(O378,DAY!$A$2:$E$2452,4,0),0)</f>
        <v>日</v>
      </c>
      <c r="P130" s="35" t="str">
        <f>IFERROR(VLOOKUP(P378,DAY!$A$2:$E$2452,4,0),0)</f>
        <v>月</v>
      </c>
      <c r="Q130" s="35" t="str">
        <f>IFERROR(VLOOKUP(Q378,DAY!$A$2:$E$2452,4,0),0)</f>
        <v>火</v>
      </c>
      <c r="R130" s="35" t="str">
        <f>IFERROR(VLOOKUP(R378,DAY!$A$2:$E$2452,4,0),0)</f>
        <v>水</v>
      </c>
      <c r="S130" s="35" t="str">
        <f>IFERROR(VLOOKUP(S378,DAY!$A$2:$E$2452,4,0),0)</f>
        <v>木</v>
      </c>
      <c r="T130" s="35" t="str">
        <f>IFERROR(VLOOKUP(T378,DAY!$A$2:$E$2452,4,0),0)</f>
        <v>金</v>
      </c>
      <c r="U130" s="35" t="str">
        <f>IFERROR(VLOOKUP(U378,DAY!$A$2:$E$2452,4,0),0)</f>
        <v>土</v>
      </c>
      <c r="V130" s="35" t="str">
        <f>IFERROR(VLOOKUP(V378,DAY!$A$2:$E$2452,4,0),0)</f>
        <v>日</v>
      </c>
      <c r="W130" s="35" t="str">
        <f>IFERROR(VLOOKUP(W378,DAY!$A$2:$E$2452,4,0),0)</f>
        <v>月</v>
      </c>
      <c r="X130" s="35" t="str">
        <f>IFERROR(VLOOKUP(X378,DAY!$A$2:$E$2452,4,0),0)</f>
        <v>火</v>
      </c>
      <c r="Y130" s="35" t="str">
        <f>IFERROR(VLOOKUP(Y378,DAY!$A$2:$E$2452,4,0),0)</f>
        <v>水</v>
      </c>
      <c r="Z130" s="35" t="str">
        <f>IFERROR(VLOOKUP(Z378,DAY!$A$2:$E$2452,4,0),0)</f>
        <v>木</v>
      </c>
      <c r="AA130" s="35" t="str">
        <f>IFERROR(VLOOKUP(AA378,DAY!$A$2:$E$2452,4,0),0)</f>
        <v>金</v>
      </c>
      <c r="AB130" s="35" t="str">
        <f>IFERROR(VLOOKUP(AB378,DAY!$A$2:$E$2452,4,0),0)</f>
        <v>土</v>
      </c>
      <c r="AC130" s="35" t="str">
        <f>IFERROR(VLOOKUP(AC378,DAY!$A$2:$E$2452,4,0),0)</f>
        <v>日</v>
      </c>
      <c r="AD130" s="35" t="str">
        <f>IFERROR(VLOOKUP(AD378,DAY!$A$2:$E$2452,4,0),0)</f>
        <v>月</v>
      </c>
      <c r="AE130" s="35" t="str">
        <f>IFERROR(VLOOKUP(AE378,DAY!$A$2:$E$2452,4,0),0)</f>
        <v>火</v>
      </c>
      <c r="AF130" s="392"/>
      <c r="AG130" s="394"/>
      <c r="AH130" s="217" t="str">
        <f>IF($U$9="完全週休２日", "週", IF($U$9="月単位", "月", ""))</f>
        <v/>
      </c>
      <c r="AI130" s="581"/>
      <c r="AJ130" s="394"/>
      <c r="AK130" s="217" t="str">
        <f>IF($U$9="完全週休２日", "週", IF($U$9="月単位", "月", ""))</f>
        <v/>
      </c>
      <c r="AN130" s="137"/>
      <c r="AO130" s="137"/>
      <c r="AR130" s="141">
        <f>IFERROR(VLOOKUP(AR379,DAY!$A$2:$E$196,3,0),0)</f>
        <v>0</v>
      </c>
    </row>
    <row r="131" spans="1:53" ht="85.5" customHeight="1" x14ac:dyDescent="0.45">
      <c r="A131" s="389"/>
      <c r="B131" s="586" t="s">
        <v>3</v>
      </c>
      <c r="C131" s="587"/>
      <c r="D131" s="36" t="str">
        <f>IFERROR(VLOOKUP(D378,DAY!$A$2:$E$2452,5,0),0)</f>
        <v/>
      </c>
      <c r="E131" s="36" t="str">
        <f>IFERROR(VLOOKUP(E378,DAY!$A$2:$E$2452,5,0),0)</f>
        <v/>
      </c>
      <c r="F131" s="36" t="str">
        <f>IFERROR(VLOOKUP(F378,DAY!$A$2:$E$2452,5,0),0)</f>
        <v/>
      </c>
      <c r="G131" s="36" t="str">
        <f>IFERROR(VLOOKUP(G378,DAY!$A$2:$E$2452,5,0),0)</f>
        <v/>
      </c>
      <c r="H131" s="36" t="str">
        <f>IFERROR(VLOOKUP(H378,DAY!$A$2:$E$2452,5,0),0)</f>
        <v/>
      </c>
      <c r="I131" s="36" t="str">
        <f>IFERROR(VLOOKUP(I378,DAY!$A$2:$E$2452,5,0),0)</f>
        <v/>
      </c>
      <c r="J131" s="36" t="str">
        <f>IFERROR(VLOOKUP(J378,DAY!$A$2:$E$2452,5,0),0)</f>
        <v/>
      </c>
      <c r="K131" s="36" t="str">
        <f>IFERROR(VLOOKUP(K378,DAY!$A$2:$E$2452,5,0),0)</f>
        <v/>
      </c>
      <c r="L131" s="36" t="str">
        <f>IFERROR(VLOOKUP(L378,DAY!$A$2:$E$2452,5,0),0)</f>
        <v/>
      </c>
      <c r="M131" s="36" t="str">
        <f>IFERROR(VLOOKUP(M378,DAY!$A$2:$E$2452,5,0),0)</f>
        <v/>
      </c>
      <c r="N131" s="36" t="str">
        <f>IFERROR(VLOOKUP(N378,DAY!$A$2:$E$2452,5,0),0)</f>
        <v/>
      </c>
      <c r="O131" s="36" t="str">
        <f>IFERROR(VLOOKUP(O378,DAY!$A$2:$E$2452,5,0),0)</f>
        <v/>
      </c>
      <c r="P131" s="36" t="str">
        <f>IFERROR(VLOOKUP(P378,DAY!$A$2:$E$2452,5,0),0)</f>
        <v/>
      </c>
      <c r="Q131" s="36" t="str">
        <f>IFERROR(VLOOKUP(Q378,DAY!$A$2:$E$2452,5,0),0)</f>
        <v/>
      </c>
      <c r="R131" s="36" t="str">
        <f>IFERROR(VLOOKUP(R378,DAY!$A$2:$E$2452,5,0),0)</f>
        <v>昭和の日</v>
      </c>
      <c r="S131" s="36" t="str">
        <f>IFERROR(VLOOKUP(S378,DAY!$A$2:$E$2452,5,0),0)</f>
        <v/>
      </c>
      <c r="T131" s="36" t="str">
        <f>IFERROR(VLOOKUP(T378,DAY!$A$2:$E$2452,5,0),0)</f>
        <v/>
      </c>
      <c r="U131" s="36" t="str">
        <f>IFERROR(VLOOKUP(U378,DAY!$A$2:$E$2452,5,0),0)</f>
        <v/>
      </c>
      <c r="V131" s="36" t="str">
        <f>IFERROR(VLOOKUP(V378,DAY!$A$2:$E$2452,5,0),0)</f>
        <v>憲法記念日</v>
      </c>
      <c r="W131" s="36" t="str">
        <f>IFERROR(VLOOKUP(W378,DAY!$A$2:$E$2452,5,0),0)</f>
        <v>みどりの日</v>
      </c>
      <c r="X131" s="36" t="str">
        <f>IFERROR(VLOOKUP(X378,DAY!$A$2:$E$2452,5,0),0)</f>
        <v>こどもの日</v>
      </c>
      <c r="Y131" s="36" t="str">
        <f>IFERROR(VLOOKUP(Y378,DAY!$A$2:$E$2452,5,0),0)</f>
        <v>振替休日</v>
      </c>
      <c r="Z131" s="36" t="str">
        <f>IFERROR(VLOOKUP(Z378,DAY!$A$2:$E$2452,5,0),0)</f>
        <v/>
      </c>
      <c r="AA131" s="36" t="str">
        <f>IFERROR(VLOOKUP(AA378,DAY!$A$2:$E$2452,5,0),0)</f>
        <v/>
      </c>
      <c r="AB131" s="36" t="str">
        <f>IFERROR(VLOOKUP(AB378,DAY!$A$2:$E$2452,5,0),0)</f>
        <v/>
      </c>
      <c r="AC131" s="36" t="str">
        <f>IFERROR(VLOOKUP(AC378,DAY!$A$2:$E$2452,5,0),0)</f>
        <v/>
      </c>
      <c r="AD131" s="36" t="str">
        <f>IFERROR(VLOOKUP(AD378,DAY!$A$2:$E$2452,5,0),0)</f>
        <v/>
      </c>
      <c r="AE131" s="36" t="str">
        <f>IFERROR(VLOOKUP(AE378,DAY!$A$2:$E$2452,5,0),0)</f>
        <v/>
      </c>
      <c r="AF131" s="392"/>
      <c r="AG131" s="394"/>
      <c r="AH131" s="218" t="s">
        <v>133</v>
      </c>
      <c r="AI131" s="581"/>
      <c r="AJ131" s="394"/>
      <c r="AK131" s="218" t="s">
        <v>133</v>
      </c>
      <c r="AN131" s="137" t="str">
        <f>IF(ISTEXT(D132),"集計期間","集計期間外")</f>
        <v>集計期間外</v>
      </c>
      <c r="AO131" s="150"/>
      <c r="AR131" s="141">
        <f>IFERROR(VLOOKUP(AR379,DAY!$A$2:$E$196,4,0),0)</f>
        <v>0</v>
      </c>
    </row>
    <row r="132" spans="1:53" ht="27.75" customHeight="1" x14ac:dyDescent="0.45">
      <c r="A132" s="389"/>
      <c r="B132" s="571" t="str">
        <f>$B$20</f>
        <v>作業員A</v>
      </c>
      <c r="C132" s="143" t="s">
        <v>4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211">
        <f>IF(COUNT(D132:AE132)=0,+(COUNTIF(D132:AE132,"作業"))+(COUNTIF(D132:AE132,"休日")),"")</f>
        <v>0</v>
      </c>
      <c r="AG132" s="213">
        <f>IF(+COUNT(D132:AE132)=0,(COUNTIF(D132:AE132,"休日")),"")</f>
        <v>0</v>
      </c>
      <c r="AH132" s="575" t="str">
        <f>IFERROR(ROUND(AVERAGE(AF133,AF135,AF137,AF139,AF141,AF143),3),"")</f>
        <v/>
      </c>
      <c r="AI132" s="224">
        <f>IF(COUNT(D133:AE133)=0,+(COUNTIF(D133:AE133,"作業"))+(COUNTIF(D133:AE133,"休日")),"")</f>
        <v>0</v>
      </c>
      <c r="AJ132" s="213">
        <f>IF(COUNT(D133:AE133)=0,(COUNTIF(D133:AE133,"休日")),"")</f>
        <v>0</v>
      </c>
      <c r="AK132" s="575" t="str">
        <f>IFERROR(ROUND(AVERAGE(AI133,AI135,AI137,AI139,AI141,AI143),3),"")</f>
        <v/>
      </c>
      <c r="AM132" s="144"/>
      <c r="AN132" s="137"/>
      <c r="AO132" s="137"/>
      <c r="AP132" s="144"/>
      <c r="AQ132" s="144"/>
      <c r="AR132" s="142">
        <f>IFERROR(VLOOKUP(AR482,DAY!$A$2:$E$196,5,0),0)</f>
        <v>0</v>
      </c>
      <c r="AS132" s="144"/>
      <c r="AT132" s="144"/>
      <c r="AU132" s="144"/>
      <c r="AV132" s="144"/>
      <c r="AW132" s="144"/>
      <c r="AX132" s="144"/>
      <c r="AY132" s="144"/>
      <c r="AZ132" s="144"/>
      <c r="BA132" s="144"/>
    </row>
    <row r="133" spans="1:53" ht="27.75" customHeight="1" x14ac:dyDescent="0.45">
      <c r="A133" s="389"/>
      <c r="B133" s="572"/>
      <c r="C133" s="188" t="s">
        <v>5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568" t="str">
        <f>IFERROR(AN133,"")</f>
        <v/>
      </c>
      <c r="AG133" s="569"/>
      <c r="AH133" s="588"/>
      <c r="AI133" s="570" t="str">
        <f>IFERROR(AO133,"")</f>
        <v/>
      </c>
      <c r="AJ133" s="569"/>
      <c r="AK133" s="576"/>
      <c r="AN133" s="146" t="e">
        <f>ROUND(AG132/AF132,3)</f>
        <v>#DIV/0!</v>
      </c>
      <c r="AO133" s="147" t="e">
        <f>ROUND(AJ132/AI132,3)</f>
        <v>#DIV/0!</v>
      </c>
      <c r="AR133" s="148">
        <f>IFERROR(VLOOKUP(AR482,DAY!$A$2:$E$196,6,0),0)</f>
        <v>0</v>
      </c>
    </row>
    <row r="134" spans="1:53" ht="27.75" customHeight="1" x14ac:dyDescent="0.45">
      <c r="A134" s="389"/>
      <c r="B134" s="571" t="str">
        <f>$B$22</f>
        <v>作業員B</v>
      </c>
      <c r="C134" s="143" t="s">
        <v>4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211">
        <f>IF(COUNT(D134:AE134)=0,+(COUNTIF(D134:AE134,"作業"))+(COUNTIF(D134:AE134,"休日")),"")</f>
        <v>0</v>
      </c>
      <c r="AG134" s="213">
        <f>IF(+COUNT(D134:AE134)=0,(COUNTIF(D134:AE134,"休日")),"")</f>
        <v>0</v>
      </c>
      <c r="AH134" s="588"/>
      <c r="AI134" s="224">
        <f>IF(COUNT(D135:AE135)=0,+(COUNTIF(D135:AE135,"作業"))+(COUNTIF(D135:AE135,"休日")),"")</f>
        <v>0</v>
      </c>
      <c r="AJ134" s="213">
        <f>IF(COUNT(D135:AE135)=0,(COUNTIF(D135:AE135,"休日")),"")</f>
        <v>0</v>
      </c>
      <c r="AK134" s="576"/>
      <c r="AM134" s="144"/>
      <c r="AN134" s="137"/>
      <c r="AO134" s="137"/>
      <c r="AP134" s="144"/>
      <c r="AQ134" s="144"/>
      <c r="AR134" s="142">
        <f>IFERROR(VLOOKUP(AR478,DAY!$A$2:$E$196,5,0),0)</f>
        <v>0</v>
      </c>
      <c r="AS134" s="144"/>
      <c r="AT134" s="144"/>
      <c r="AU134" s="144"/>
      <c r="AV134" s="144"/>
      <c r="AW134" s="144"/>
      <c r="AX134" s="144"/>
      <c r="AY134" s="144"/>
      <c r="AZ134" s="144"/>
      <c r="BA134" s="144"/>
    </row>
    <row r="135" spans="1:53" ht="27.75" customHeight="1" x14ac:dyDescent="0.45">
      <c r="A135" s="389"/>
      <c r="B135" s="572"/>
      <c r="C135" s="188" t="s">
        <v>5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568" t="str">
        <f>IFERROR(AN135,"")</f>
        <v/>
      </c>
      <c r="AG135" s="569"/>
      <c r="AH135" s="588"/>
      <c r="AI135" s="570" t="str">
        <f>IFERROR(AO135,"")</f>
        <v/>
      </c>
      <c r="AJ135" s="569"/>
      <c r="AK135" s="576"/>
      <c r="AN135" s="146" t="e">
        <f>ROUND(AG134/AF134,3)</f>
        <v>#DIV/0!</v>
      </c>
      <c r="AO135" s="147" t="e">
        <f>ROUND(AJ134/AI134,3)</f>
        <v>#DIV/0!</v>
      </c>
      <c r="AR135" s="148">
        <f>IFERROR(VLOOKUP(AR478,DAY!$A$2:$E$196,6,0),0)</f>
        <v>0</v>
      </c>
    </row>
    <row r="136" spans="1:53" ht="27.75" customHeight="1" x14ac:dyDescent="0.45">
      <c r="A136" s="389"/>
      <c r="B136" s="571" t="str">
        <f>$B$24</f>
        <v>作業員C</v>
      </c>
      <c r="C136" s="143" t="s">
        <v>4</v>
      </c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211">
        <f>IF(COUNT(D136:AE136)=0,+(COUNTIF(D136:AE136,"作業"))+(COUNTIF(D136:AE136,"休日")),"")</f>
        <v>0</v>
      </c>
      <c r="AG136" s="213">
        <f>IF(+COUNT(D136:AE136)=0,(COUNTIF(D136:AE136,"休日")),"")</f>
        <v>0</v>
      </c>
      <c r="AH136" s="588"/>
      <c r="AI136" s="224">
        <f>IF(COUNT(D137:AE137)=0,+(COUNTIF(D137:AE137,"作業"))+(COUNTIF(D137:AE137,"休日")),"")</f>
        <v>0</v>
      </c>
      <c r="AJ136" s="213">
        <f>IF(COUNT(D137:AE137)=0,(COUNTIF(D137:AE137,"休日")),"")</f>
        <v>0</v>
      </c>
      <c r="AK136" s="576"/>
      <c r="AM136" s="144"/>
      <c r="AN136" s="137"/>
      <c r="AO136" s="137"/>
      <c r="AP136" s="144"/>
      <c r="AQ136" s="144"/>
      <c r="AR136" s="142">
        <f>IFERROR(VLOOKUP(AR480,DAY!$A$2:$E$196,5,0),0)</f>
        <v>0</v>
      </c>
      <c r="AS136" s="144"/>
      <c r="AT136" s="144"/>
      <c r="AU136" s="144"/>
      <c r="AV136" s="144"/>
      <c r="AW136" s="144"/>
      <c r="AX136" s="144"/>
      <c r="AY136" s="144"/>
      <c r="AZ136" s="144"/>
      <c r="BA136" s="144"/>
    </row>
    <row r="137" spans="1:53" ht="27.75" customHeight="1" x14ac:dyDescent="0.45">
      <c r="A137" s="389"/>
      <c r="B137" s="572"/>
      <c r="C137" s="188" t="s">
        <v>5</v>
      </c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568" t="str">
        <f>IFERROR(AN137,"")</f>
        <v/>
      </c>
      <c r="AG137" s="569"/>
      <c r="AH137" s="589"/>
      <c r="AI137" s="570" t="str">
        <f>IFERROR(AO137,"")</f>
        <v/>
      </c>
      <c r="AJ137" s="569"/>
      <c r="AK137" s="577"/>
      <c r="AN137" s="146" t="e">
        <f>ROUND(AG136/AF136,3)</f>
        <v>#DIV/0!</v>
      </c>
      <c r="AO137" s="147" t="e">
        <f>ROUND(AJ136/AI136,3)</f>
        <v>#DIV/0!</v>
      </c>
      <c r="AR137" s="148">
        <f>IFERROR(VLOOKUP(AR480,DAY!$A$2:$E$196,6,0),0)</f>
        <v>0</v>
      </c>
    </row>
    <row r="138" spans="1:53" ht="27.75" customHeight="1" x14ac:dyDescent="0.45">
      <c r="A138" s="389"/>
      <c r="B138" s="571" t="str">
        <f>$B$26</f>
        <v>作業員D</v>
      </c>
      <c r="C138" s="143" t="s">
        <v>4</v>
      </c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211">
        <f>IF(COUNT(D138:AE138)=0,+(COUNTIF(D138:AE138,"作業"))+(COUNTIF(D138:AE138,"休日")),"")</f>
        <v>0</v>
      </c>
      <c r="AG138" s="213">
        <f>IF(+COUNT(D138:AE138)=0,(COUNTIF(D138:AE138,"休日")),"")</f>
        <v>0</v>
      </c>
      <c r="AH138" s="565"/>
      <c r="AI138" s="224">
        <f>IF(COUNT(D139:AE139)=0,+(COUNTIF(D139:AE139,"作業"))+(COUNTIF(D139:AE139,"休日")),"")</f>
        <v>0</v>
      </c>
      <c r="AJ138" s="213">
        <f>IF(COUNT(D139:AE139)=0,(COUNTIF(D139:AE139,"休日")),"")</f>
        <v>0</v>
      </c>
      <c r="AK138" s="565"/>
      <c r="AM138" s="144"/>
      <c r="AN138" s="137"/>
      <c r="AO138" s="137"/>
      <c r="AP138" s="144"/>
      <c r="AQ138" s="144"/>
      <c r="AR138" s="142">
        <f>IFERROR(VLOOKUP(AR482,DAY!$A$2:$E$196,5,0),0)</f>
        <v>0</v>
      </c>
      <c r="AS138" s="144"/>
      <c r="AT138" s="144"/>
      <c r="AU138" s="144"/>
      <c r="AV138" s="144"/>
      <c r="AW138" s="144"/>
      <c r="AX138" s="144"/>
      <c r="AY138" s="144"/>
      <c r="AZ138" s="144"/>
      <c r="BA138" s="144"/>
    </row>
    <row r="139" spans="1:53" ht="27.75" customHeight="1" x14ac:dyDescent="0.45">
      <c r="A139" s="389"/>
      <c r="B139" s="572"/>
      <c r="C139" s="188" t="s">
        <v>5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568" t="str">
        <f>IFERROR(AN139,"")</f>
        <v/>
      </c>
      <c r="AG139" s="569"/>
      <c r="AH139" s="566"/>
      <c r="AI139" s="570" t="str">
        <f>IFERROR(AO139,"")</f>
        <v/>
      </c>
      <c r="AJ139" s="569"/>
      <c r="AK139" s="566"/>
      <c r="AN139" s="146" t="e">
        <f>ROUND(AG138/AF138,3)</f>
        <v>#DIV/0!</v>
      </c>
      <c r="AO139" s="147" t="e">
        <f>ROUND(AJ138/AI138,3)</f>
        <v>#DIV/0!</v>
      </c>
      <c r="AR139" s="148">
        <f>IFERROR(VLOOKUP(AR482,DAY!$A$2:$E$196,6,0),0)</f>
        <v>0</v>
      </c>
    </row>
    <row r="140" spans="1:53" ht="27.75" customHeight="1" x14ac:dyDescent="0.45">
      <c r="A140" s="389"/>
      <c r="B140" s="571" t="str">
        <f>$B$28</f>
        <v>作業員E</v>
      </c>
      <c r="C140" s="143" t="s">
        <v>4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211">
        <f>IF(COUNT(D140:AE140)=0,+(COUNTIF(D140:AE140,"作業"))+(COUNTIF(D140:AE140,"休日")),"")</f>
        <v>0</v>
      </c>
      <c r="AG140" s="213">
        <f>IF(+COUNT(D140:AE140)=0,(COUNTIF(D140:AE140,"休日")),"")</f>
        <v>0</v>
      </c>
      <c r="AH140" s="566"/>
      <c r="AI140" s="224">
        <f>IF(COUNT(D141:AE141)=0,+(COUNTIF(D141:AE141,"作業"))+(COUNTIF(D141:AE141,"休日")),"")</f>
        <v>0</v>
      </c>
      <c r="AJ140" s="213">
        <f>IF(COUNT(D141:AE141)=0,(COUNTIF(D141:AE141,"休日")),"")</f>
        <v>0</v>
      </c>
      <c r="AK140" s="566"/>
      <c r="AM140" s="144"/>
      <c r="AN140" s="137"/>
      <c r="AO140" s="137"/>
      <c r="AP140" s="144"/>
      <c r="AQ140" s="144"/>
      <c r="AR140" s="142">
        <f>IFERROR(VLOOKUP(AR484,DAY!$A$2:$E$196,5,0),0)</f>
        <v>0</v>
      </c>
      <c r="AS140" s="144"/>
      <c r="AT140" s="144"/>
      <c r="AU140" s="144"/>
      <c r="AV140" s="144"/>
      <c r="AW140" s="144"/>
      <c r="AX140" s="144"/>
      <c r="AY140" s="144"/>
      <c r="AZ140" s="144"/>
      <c r="BA140" s="144"/>
    </row>
    <row r="141" spans="1:53" ht="27.75" customHeight="1" x14ac:dyDescent="0.45">
      <c r="A141" s="389"/>
      <c r="B141" s="572"/>
      <c r="C141" s="188" t="s">
        <v>5</v>
      </c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568" t="str">
        <f>IFERROR(AN141,"")</f>
        <v/>
      </c>
      <c r="AG141" s="569"/>
      <c r="AH141" s="566"/>
      <c r="AI141" s="570" t="str">
        <f>IFERROR(AO141,"")</f>
        <v/>
      </c>
      <c r="AJ141" s="569"/>
      <c r="AK141" s="566"/>
      <c r="AN141" s="146" t="e">
        <f>ROUND(AG140/AF140,3)</f>
        <v>#DIV/0!</v>
      </c>
      <c r="AO141" s="147" t="e">
        <f>ROUND(AJ140/AI140,3)</f>
        <v>#DIV/0!</v>
      </c>
      <c r="AR141" s="148">
        <f>IFERROR(VLOOKUP(AR484,DAY!$A$2:$E$196,6,0),0)</f>
        <v>0</v>
      </c>
    </row>
    <row r="142" spans="1:53" ht="27.75" customHeight="1" x14ac:dyDescent="0.45">
      <c r="A142" s="389"/>
      <c r="B142" s="571" t="str">
        <f>$B$30</f>
        <v>作業員F</v>
      </c>
      <c r="C142" s="143" t="s">
        <v>4</v>
      </c>
      <c r="D142" s="99"/>
      <c r="E142" s="96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211">
        <f>IF(COUNT(D142:AE142)=0,+(COUNTIF(D142:AE142,"作業"))+(COUNTIF(D142:AE142,"休日")),"")</f>
        <v>0</v>
      </c>
      <c r="AG142" s="213">
        <f>IF(+COUNT(D142:AE142)=0,(COUNTIF(D142:AE142,"休日")),"")</f>
        <v>0</v>
      </c>
      <c r="AH142" s="566"/>
      <c r="AI142" s="224">
        <f>IF(COUNT(D143:AE143)=0,+(COUNTIF(D143:AE143,"作業"))+(COUNTIF(D143:AE143,"休日")),"")</f>
        <v>0</v>
      </c>
      <c r="AJ142" s="213">
        <f>IF(COUNT(D143:AE143)=0,(COUNTIF(D143:AE143,"休日")),"")</f>
        <v>0</v>
      </c>
      <c r="AK142" s="566"/>
      <c r="AM142" s="144"/>
      <c r="AN142" s="137"/>
      <c r="AO142" s="137"/>
      <c r="AR142" s="142">
        <f>IFERROR(VLOOKUP(AR379,DAY!$A$2:$E$196,5,0),0)</f>
        <v>0</v>
      </c>
    </row>
    <row r="143" spans="1:53" ht="27.75" customHeight="1" thickBot="1" x14ac:dyDescent="0.5">
      <c r="A143" s="390"/>
      <c r="B143" s="573"/>
      <c r="C143" s="145" t="s">
        <v>5</v>
      </c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357" t="str">
        <f>IFERROR(AN143,"")</f>
        <v/>
      </c>
      <c r="AG143" s="358"/>
      <c r="AH143" s="567"/>
      <c r="AI143" s="574" t="str">
        <f>IFERROR(AO143,"")</f>
        <v/>
      </c>
      <c r="AJ143" s="358"/>
      <c r="AK143" s="567"/>
      <c r="AN143" s="146" t="e">
        <f>ROUND(AG142/AF142,3)</f>
        <v>#DIV/0!</v>
      </c>
      <c r="AO143" s="147" t="e">
        <f>ROUND(AJ142/AI142,3)</f>
        <v>#DIV/0!</v>
      </c>
      <c r="AR143" s="148">
        <f>IFERROR(VLOOKUP(AR379,DAY!$A$2:$E$196,6,0),0)</f>
        <v>0</v>
      </c>
    </row>
    <row r="144" spans="1:53" ht="27.75" customHeight="1" thickBot="1" x14ac:dyDescent="0.5">
      <c r="A144" s="594" t="s">
        <v>70</v>
      </c>
      <c r="B144" s="595" t="s">
        <v>0</v>
      </c>
      <c r="C144" s="596"/>
      <c r="D144" s="44">
        <f>IFERROR(VLOOKUP(D379,DAY!$A$2:$E$2452,2,0),0)</f>
        <v>5</v>
      </c>
      <c r="E144" s="44">
        <f>IFERROR(VLOOKUP(E379,DAY!$A$2:$E$2452,2,0),0)</f>
        <v>5</v>
      </c>
      <c r="F144" s="44">
        <f>IFERROR(VLOOKUP(F379,DAY!$A$2:$E$2452,2,0),0)</f>
        <v>5</v>
      </c>
      <c r="G144" s="44">
        <f>IFERROR(VLOOKUP(G379,DAY!$A$2:$E$2452,2,0),0)</f>
        <v>5</v>
      </c>
      <c r="H144" s="44">
        <f>IFERROR(VLOOKUP(H379,DAY!$A$2:$E$2452,2,0),0)</f>
        <v>5</v>
      </c>
      <c r="I144" s="44">
        <f>IFERROR(VLOOKUP(I379,DAY!$A$2:$E$2452,2,0),0)</f>
        <v>5</v>
      </c>
      <c r="J144" s="44">
        <f>IFERROR(VLOOKUP(J379,DAY!$A$2:$E$2452,2,0),0)</f>
        <v>5</v>
      </c>
      <c r="K144" s="44">
        <f>IFERROR(VLOOKUP(K379,DAY!$A$2:$E$2452,2,0),0)</f>
        <v>5</v>
      </c>
      <c r="L144" s="44">
        <f>IFERROR(VLOOKUP(L379,DAY!$A$2:$E$2452,2,0),0)</f>
        <v>5</v>
      </c>
      <c r="M144" s="44">
        <f>IFERROR(VLOOKUP(M379,DAY!$A$2:$E$2452,2,0),0)</f>
        <v>5</v>
      </c>
      <c r="N144" s="44">
        <f>IFERROR(VLOOKUP(N379,DAY!$A$2:$E$2452,2,0),0)</f>
        <v>5</v>
      </c>
      <c r="O144" s="44">
        <f>IFERROR(VLOOKUP(O379,DAY!$A$2:$E$2452,2,0),0)</f>
        <v>5</v>
      </c>
      <c r="P144" s="44">
        <f>IFERROR(VLOOKUP(P379,DAY!$A$2:$E$2452,2,0),0)</f>
        <v>5</v>
      </c>
      <c r="Q144" s="44">
        <f>IFERROR(VLOOKUP(Q379,DAY!$A$2:$E$2452,2,0),0)</f>
        <v>5</v>
      </c>
      <c r="R144" s="44">
        <f>IFERROR(VLOOKUP(R379,DAY!$A$2:$E$2452,2,0),0)</f>
        <v>5</v>
      </c>
      <c r="S144" s="44">
        <f>IFERROR(VLOOKUP(S379,DAY!$A$2:$E$2452,2,0),0)</f>
        <v>5</v>
      </c>
      <c r="T144" s="44">
        <f>IFERROR(VLOOKUP(T379,DAY!$A$2:$E$2452,2,0),0)</f>
        <v>5</v>
      </c>
      <c r="U144" s="44">
        <f>IFERROR(VLOOKUP(U379,DAY!$A$2:$E$2452,2,0),0)</f>
        <v>5</v>
      </c>
      <c r="V144" s="44">
        <f>IFERROR(VLOOKUP(V379,DAY!$A$2:$E$2452,2,0),0)</f>
        <v>5</v>
      </c>
      <c r="W144" s="44">
        <f>IFERROR(VLOOKUP(W379,DAY!$A$2:$E$2452,2,0),0)</f>
        <v>6</v>
      </c>
      <c r="X144" s="44">
        <f>IFERROR(VLOOKUP(X379,DAY!$A$2:$E$2452,2,0),0)</f>
        <v>6</v>
      </c>
      <c r="Y144" s="44">
        <f>IFERROR(VLOOKUP(Y379,DAY!$A$2:$E$2452,2,0),0)</f>
        <v>6</v>
      </c>
      <c r="Z144" s="44">
        <f>IFERROR(VLOOKUP(Z379,DAY!$A$2:$E$2452,2,0),0)</f>
        <v>6</v>
      </c>
      <c r="AA144" s="44">
        <f>IFERROR(VLOOKUP(AA379,DAY!$A$2:$E$2452,2,0),0)</f>
        <v>6</v>
      </c>
      <c r="AB144" s="44">
        <f>IFERROR(VLOOKUP(AB379,DAY!$A$2:$E$2452,2,0),0)</f>
        <v>6</v>
      </c>
      <c r="AC144" s="44">
        <f>IFERROR(VLOOKUP(AC379,DAY!$A$2:$E$2452,2,0),0)</f>
        <v>6</v>
      </c>
      <c r="AD144" s="44">
        <f>IFERROR(VLOOKUP(AD379,DAY!$A$2:$E$2452,2,0),0)</f>
        <v>6</v>
      </c>
      <c r="AE144" s="44">
        <f>IFERROR(VLOOKUP(AE379,DAY!$A$2:$E$2452,2,0),0)</f>
        <v>6</v>
      </c>
      <c r="AF144" s="391" t="s">
        <v>11</v>
      </c>
      <c r="AG144" s="393" t="s">
        <v>12</v>
      </c>
      <c r="AH144" s="593" t="s">
        <v>132</v>
      </c>
      <c r="AI144" s="592" t="s">
        <v>11</v>
      </c>
      <c r="AJ144" s="393" t="s">
        <v>13</v>
      </c>
      <c r="AK144" s="593" t="s">
        <v>132</v>
      </c>
      <c r="AL144" s="144"/>
      <c r="AN144" s="137"/>
      <c r="AO144" s="137"/>
      <c r="AR144" s="149">
        <f>IFERROR(VLOOKUP(AR379,DAY!$A$2:$E$196,7,0),0)</f>
        <v>0</v>
      </c>
    </row>
    <row r="145" spans="1:53" ht="27.75" customHeight="1" x14ac:dyDescent="0.45">
      <c r="A145" s="389"/>
      <c r="B145" s="582" t="s">
        <v>1</v>
      </c>
      <c r="C145" s="583"/>
      <c r="D145" s="32">
        <f>IFERROR(VLOOKUP(D379,DAY!$A$2:$E$2452,3,0),0)</f>
        <v>13</v>
      </c>
      <c r="E145" s="32">
        <f>IFERROR(VLOOKUP(E379,DAY!$A$2:$E$2452,3,0),0)</f>
        <v>14</v>
      </c>
      <c r="F145" s="32">
        <f>IFERROR(VLOOKUP(F379,DAY!$A$2:$E$2452,3,0),0)</f>
        <v>15</v>
      </c>
      <c r="G145" s="32">
        <f>IFERROR(VLOOKUP(G379,DAY!$A$2:$E$2452,3,0),0)</f>
        <v>16</v>
      </c>
      <c r="H145" s="32">
        <f>IFERROR(VLOOKUP(H379,DAY!$A$2:$E$2452,3,0),0)</f>
        <v>17</v>
      </c>
      <c r="I145" s="32">
        <f>IFERROR(VLOOKUP(I379,DAY!$A$2:$E$2452,3,0),0)</f>
        <v>18</v>
      </c>
      <c r="J145" s="32">
        <f>IFERROR(VLOOKUP(J379,DAY!$A$2:$E$2452,3,0),0)</f>
        <v>19</v>
      </c>
      <c r="K145" s="32">
        <f>IFERROR(VLOOKUP(K379,DAY!$A$2:$E$2452,3,0),0)</f>
        <v>20</v>
      </c>
      <c r="L145" s="32">
        <f>IFERROR(VLOOKUP(L379,DAY!$A$2:$E$2452,3,0),0)</f>
        <v>21</v>
      </c>
      <c r="M145" s="32">
        <f>IFERROR(VLOOKUP(M379,DAY!$A$2:$E$2452,3,0),0)</f>
        <v>22</v>
      </c>
      <c r="N145" s="32">
        <f>IFERROR(VLOOKUP(N379,DAY!$A$2:$E$2452,3,0),0)</f>
        <v>23</v>
      </c>
      <c r="O145" s="32">
        <f>IFERROR(VLOOKUP(O379,DAY!$A$2:$E$2452,3,0),0)</f>
        <v>24</v>
      </c>
      <c r="P145" s="32">
        <f>IFERROR(VLOOKUP(P379,DAY!$A$2:$E$2452,3,0),0)</f>
        <v>25</v>
      </c>
      <c r="Q145" s="32">
        <f>IFERROR(VLOOKUP(Q379,DAY!$A$2:$E$2452,3,0),0)</f>
        <v>26</v>
      </c>
      <c r="R145" s="32">
        <f>IFERROR(VLOOKUP(R379,DAY!$A$2:$E$2452,3,0),0)</f>
        <v>27</v>
      </c>
      <c r="S145" s="32">
        <f>IFERROR(VLOOKUP(S379,DAY!$A$2:$E$2452,3,0),0)</f>
        <v>28</v>
      </c>
      <c r="T145" s="32">
        <f>IFERROR(VLOOKUP(T379,DAY!$A$2:$E$2452,3,0),0)</f>
        <v>29</v>
      </c>
      <c r="U145" s="32">
        <f>IFERROR(VLOOKUP(U379,DAY!$A$2:$E$2452,3,0),0)</f>
        <v>30</v>
      </c>
      <c r="V145" s="32">
        <f>IFERROR(VLOOKUP(V379,DAY!$A$2:$E$2452,3,0),0)</f>
        <v>31</v>
      </c>
      <c r="W145" s="32">
        <f>IFERROR(VLOOKUP(W379,DAY!$A$2:$E$2452,3,0),0)</f>
        <v>1</v>
      </c>
      <c r="X145" s="32">
        <f>IFERROR(VLOOKUP(X379,DAY!$A$2:$E$2452,3,0),0)</f>
        <v>2</v>
      </c>
      <c r="Y145" s="32">
        <f>IFERROR(VLOOKUP(Y379,DAY!$A$2:$E$2452,3,0),0)</f>
        <v>3</v>
      </c>
      <c r="Z145" s="32">
        <f>IFERROR(VLOOKUP(Z379,DAY!$A$2:$E$2452,3,0),0)</f>
        <v>4</v>
      </c>
      <c r="AA145" s="32">
        <f>IFERROR(VLOOKUP(AA379,DAY!$A$2:$E$2452,3,0),0)</f>
        <v>5</v>
      </c>
      <c r="AB145" s="32">
        <f>IFERROR(VLOOKUP(AB379,DAY!$A$2:$E$2452,3,0),0)</f>
        <v>6</v>
      </c>
      <c r="AC145" s="32">
        <f>IFERROR(VLOOKUP(AC379,DAY!$A$2:$E$2452,3,0),0)</f>
        <v>7</v>
      </c>
      <c r="AD145" s="32">
        <f>IFERROR(VLOOKUP(AD379,DAY!$A$2:$E$2452,3,0),0)</f>
        <v>8</v>
      </c>
      <c r="AE145" s="32">
        <f>IFERROR(VLOOKUP(AE379,DAY!$A$2:$E$2452,3,0),0)</f>
        <v>9</v>
      </c>
      <c r="AF145" s="392"/>
      <c r="AG145" s="394"/>
      <c r="AH145" s="521"/>
      <c r="AI145" s="581"/>
      <c r="AJ145" s="394"/>
      <c r="AK145" s="521"/>
      <c r="AN145" s="137"/>
      <c r="AO145" s="137"/>
      <c r="AR145" s="139">
        <f>IFERROR(VLOOKUP(AR380,DAY!$A$2:$E$196,2,0),0)</f>
        <v>0</v>
      </c>
    </row>
    <row r="146" spans="1:53" ht="27.75" customHeight="1" x14ac:dyDescent="0.45">
      <c r="A146" s="389"/>
      <c r="B146" s="584" t="s">
        <v>2</v>
      </c>
      <c r="C146" s="585"/>
      <c r="D146" s="35" t="str">
        <f>IFERROR(VLOOKUP(D379,DAY!$A$2:$E$2452,4,0),0)</f>
        <v>水</v>
      </c>
      <c r="E146" s="35" t="str">
        <f>IFERROR(VLOOKUP(E379,DAY!$A$2:$E$2452,4,0),0)</f>
        <v>木</v>
      </c>
      <c r="F146" s="35" t="str">
        <f>IFERROR(VLOOKUP(F379,DAY!$A$2:$E$2452,4,0),0)</f>
        <v>金</v>
      </c>
      <c r="G146" s="35" t="str">
        <f>IFERROR(VLOOKUP(G379,DAY!$A$2:$E$2452,4,0),0)</f>
        <v>土</v>
      </c>
      <c r="H146" s="35" t="str">
        <f>IFERROR(VLOOKUP(H379,DAY!$A$2:$E$2452,4,0),0)</f>
        <v>日</v>
      </c>
      <c r="I146" s="35" t="str">
        <f>IFERROR(VLOOKUP(I379,DAY!$A$2:$E$2452,4,0),0)</f>
        <v>月</v>
      </c>
      <c r="J146" s="35" t="str">
        <f>IFERROR(VLOOKUP(J379,DAY!$A$2:$E$2452,4,0),0)</f>
        <v>火</v>
      </c>
      <c r="K146" s="35" t="str">
        <f>IFERROR(VLOOKUP(K379,DAY!$A$2:$E$2452,4,0),0)</f>
        <v>水</v>
      </c>
      <c r="L146" s="35" t="str">
        <f>IFERROR(VLOOKUP(L379,DAY!$A$2:$E$2452,4,0),0)</f>
        <v>木</v>
      </c>
      <c r="M146" s="35" t="str">
        <f>IFERROR(VLOOKUP(M379,DAY!$A$2:$E$2452,4,0),0)</f>
        <v>金</v>
      </c>
      <c r="N146" s="35" t="str">
        <f>IFERROR(VLOOKUP(N379,DAY!$A$2:$E$2452,4,0),0)</f>
        <v>土</v>
      </c>
      <c r="O146" s="35" t="str">
        <f>IFERROR(VLOOKUP(O379,DAY!$A$2:$E$2452,4,0),0)</f>
        <v>日</v>
      </c>
      <c r="P146" s="35" t="str">
        <f>IFERROR(VLOOKUP(P379,DAY!$A$2:$E$2452,4,0),0)</f>
        <v>月</v>
      </c>
      <c r="Q146" s="35" t="str">
        <f>IFERROR(VLOOKUP(Q379,DAY!$A$2:$E$2452,4,0),0)</f>
        <v>火</v>
      </c>
      <c r="R146" s="35" t="str">
        <f>IFERROR(VLOOKUP(R379,DAY!$A$2:$E$2452,4,0),0)</f>
        <v>水</v>
      </c>
      <c r="S146" s="35" t="str">
        <f>IFERROR(VLOOKUP(S379,DAY!$A$2:$E$2452,4,0),0)</f>
        <v>木</v>
      </c>
      <c r="T146" s="35" t="str">
        <f>IFERROR(VLOOKUP(T379,DAY!$A$2:$E$2452,4,0),0)</f>
        <v>金</v>
      </c>
      <c r="U146" s="35" t="str">
        <f>IFERROR(VLOOKUP(U379,DAY!$A$2:$E$2452,4,0),0)</f>
        <v>土</v>
      </c>
      <c r="V146" s="35" t="str">
        <f>IFERROR(VLOOKUP(V379,DAY!$A$2:$E$2452,4,0),0)</f>
        <v>日</v>
      </c>
      <c r="W146" s="35" t="str">
        <f>IFERROR(VLOOKUP(W379,DAY!$A$2:$E$2452,4,0),0)</f>
        <v>月</v>
      </c>
      <c r="X146" s="35" t="str">
        <f>IFERROR(VLOOKUP(X379,DAY!$A$2:$E$2452,4,0),0)</f>
        <v>火</v>
      </c>
      <c r="Y146" s="35" t="str">
        <f>IFERROR(VLOOKUP(Y379,DAY!$A$2:$E$2452,4,0),0)</f>
        <v>水</v>
      </c>
      <c r="Z146" s="35" t="str">
        <f>IFERROR(VLOOKUP(Z379,DAY!$A$2:$E$2452,4,0),0)</f>
        <v>木</v>
      </c>
      <c r="AA146" s="35" t="str">
        <f>IFERROR(VLOOKUP(AA379,DAY!$A$2:$E$2452,4,0),0)</f>
        <v>金</v>
      </c>
      <c r="AB146" s="35" t="str">
        <f>IFERROR(VLOOKUP(AB379,DAY!$A$2:$E$2452,4,0),0)</f>
        <v>土</v>
      </c>
      <c r="AC146" s="35" t="str">
        <f>IFERROR(VLOOKUP(AC379,DAY!$A$2:$E$2452,4,0),0)</f>
        <v>日</v>
      </c>
      <c r="AD146" s="35" t="str">
        <f>IFERROR(VLOOKUP(AD379,DAY!$A$2:$E$2452,4,0),0)</f>
        <v>月</v>
      </c>
      <c r="AE146" s="35" t="str">
        <f>IFERROR(VLOOKUP(AE379,DAY!$A$2:$E$2452,4,0),0)</f>
        <v>火</v>
      </c>
      <c r="AF146" s="392"/>
      <c r="AG146" s="394"/>
      <c r="AH146" s="217" t="str">
        <f>IF($U$9="完全週休２日", "週", IF($U$9="月単位", "月", ""))</f>
        <v/>
      </c>
      <c r="AI146" s="581"/>
      <c r="AJ146" s="394"/>
      <c r="AK146" s="217" t="str">
        <f>IF($U$9="完全週休２日", "週", IF($U$9="月単位", "月", ""))</f>
        <v/>
      </c>
      <c r="AN146" s="137"/>
      <c r="AO146" s="137"/>
      <c r="AR146" s="141">
        <f>IFERROR(VLOOKUP(AR380,DAY!$A$2:$E$196,3,0),0)</f>
        <v>0</v>
      </c>
    </row>
    <row r="147" spans="1:53" ht="89.25" customHeight="1" x14ac:dyDescent="0.45">
      <c r="A147" s="389"/>
      <c r="B147" s="586" t="s">
        <v>3</v>
      </c>
      <c r="C147" s="587"/>
      <c r="D147" s="36" t="str">
        <f>IFERROR(VLOOKUP(D379,DAY!$A$2:$E$2452,5,0),0)</f>
        <v/>
      </c>
      <c r="E147" s="36" t="str">
        <f>IFERROR(VLOOKUP(E379,DAY!$A$2:$E$2452,5,0),0)</f>
        <v/>
      </c>
      <c r="F147" s="36" t="str">
        <f>IFERROR(VLOOKUP(F379,DAY!$A$2:$E$2452,5,0),0)</f>
        <v/>
      </c>
      <c r="G147" s="36" t="str">
        <f>IFERROR(VLOOKUP(G379,DAY!$A$2:$E$2452,5,0),0)</f>
        <v/>
      </c>
      <c r="H147" s="36" t="str">
        <f>IFERROR(VLOOKUP(H379,DAY!$A$2:$E$2452,5,0),0)</f>
        <v/>
      </c>
      <c r="I147" s="36" t="str">
        <f>IFERROR(VLOOKUP(I379,DAY!$A$2:$E$2452,5,0),0)</f>
        <v/>
      </c>
      <c r="J147" s="36" t="str">
        <f>IFERROR(VLOOKUP(J379,DAY!$A$2:$E$2452,5,0),0)</f>
        <v/>
      </c>
      <c r="K147" s="36" t="str">
        <f>IFERROR(VLOOKUP(K379,DAY!$A$2:$E$2452,5,0),0)</f>
        <v/>
      </c>
      <c r="L147" s="36" t="str">
        <f>IFERROR(VLOOKUP(L379,DAY!$A$2:$E$2452,5,0),0)</f>
        <v/>
      </c>
      <c r="M147" s="36" t="str">
        <f>IFERROR(VLOOKUP(M379,DAY!$A$2:$E$2452,5,0),0)</f>
        <v/>
      </c>
      <c r="N147" s="36" t="str">
        <f>IFERROR(VLOOKUP(N379,DAY!$A$2:$E$2452,5,0),0)</f>
        <v/>
      </c>
      <c r="O147" s="36" t="str">
        <f>IFERROR(VLOOKUP(O379,DAY!$A$2:$E$2452,5,0),0)</f>
        <v/>
      </c>
      <c r="P147" s="36" t="str">
        <f>IFERROR(VLOOKUP(P379,DAY!$A$2:$E$2452,5,0),0)</f>
        <v/>
      </c>
      <c r="Q147" s="36" t="str">
        <f>IFERROR(VLOOKUP(Q379,DAY!$A$2:$E$2452,5,0),0)</f>
        <v/>
      </c>
      <c r="R147" s="36" t="str">
        <f>IFERROR(VLOOKUP(R379,DAY!$A$2:$E$2452,5,0),0)</f>
        <v/>
      </c>
      <c r="S147" s="36" t="str">
        <f>IFERROR(VLOOKUP(S379,DAY!$A$2:$E$2452,5,0),0)</f>
        <v/>
      </c>
      <c r="T147" s="36" t="str">
        <f>IFERROR(VLOOKUP(T379,DAY!$A$2:$E$2452,5,0),0)</f>
        <v/>
      </c>
      <c r="U147" s="36" t="str">
        <f>IFERROR(VLOOKUP(U379,DAY!$A$2:$E$2452,5,0),0)</f>
        <v/>
      </c>
      <c r="V147" s="36" t="str">
        <f>IFERROR(VLOOKUP(V379,DAY!$A$2:$E$2452,5,0),0)</f>
        <v/>
      </c>
      <c r="W147" s="36" t="str">
        <f>IFERROR(VLOOKUP(W379,DAY!$A$2:$E$2452,5,0),0)</f>
        <v/>
      </c>
      <c r="X147" s="36" t="str">
        <f>IFERROR(VLOOKUP(X379,DAY!$A$2:$E$2452,5,0),0)</f>
        <v/>
      </c>
      <c r="Y147" s="36" t="str">
        <f>IFERROR(VLOOKUP(Y379,DAY!$A$2:$E$2452,5,0),0)</f>
        <v/>
      </c>
      <c r="Z147" s="36" t="str">
        <f>IFERROR(VLOOKUP(Z379,DAY!$A$2:$E$2452,5,0),0)</f>
        <v/>
      </c>
      <c r="AA147" s="36" t="str">
        <f>IFERROR(VLOOKUP(AA379,DAY!$A$2:$E$2452,5,0),0)</f>
        <v/>
      </c>
      <c r="AB147" s="36" t="str">
        <f>IFERROR(VLOOKUP(AB379,DAY!$A$2:$E$2452,5,0),0)</f>
        <v/>
      </c>
      <c r="AC147" s="36" t="str">
        <f>IFERROR(VLOOKUP(AC379,DAY!$A$2:$E$2452,5,0),0)</f>
        <v/>
      </c>
      <c r="AD147" s="36" t="str">
        <f>IFERROR(VLOOKUP(AD379,DAY!$A$2:$E$2452,5,0),0)</f>
        <v/>
      </c>
      <c r="AE147" s="36" t="str">
        <f>IFERROR(VLOOKUP(AE379,DAY!$A$2:$E$2452,5,0),0)</f>
        <v/>
      </c>
      <c r="AF147" s="392"/>
      <c r="AG147" s="394"/>
      <c r="AH147" s="218" t="s">
        <v>133</v>
      </c>
      <c r="AI147" s="581"/>
      <c r="AJ147" s="394"/>
      <c r="AK147" s="218" t="s">
        <v>133</v>
      </c>
      <c r="AN147" s="137" t="str">
        <f>IF(ISTEXT(D148),"集計期間","集計期間外")</f>
        <v>集計期間外</v>
      </c>
      <c r="AO147" s="150"/>
      <c r="AR147" s="141">
        <f>IFERROR(VLOOKUP(AR380,DAY!$A$2:$E$196,4,0),0)</f>
        <v>0</v>
      </c>
    </row>
    <row r="148" spans="1:53" ht="27.75" customHeight="1" x14ac:dyDescent="0.45">
      <c r="A148" s="389"/>
      <c r="B148" s="571" t="str">
        <f>$B$20</f>
        <v>作業員A</v>
      </c>
      <c r="C148" s="143" t="s">
        <v>4</v>
      </c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211">
        <f>IF(COUNT(D148:AE148)=0,+(COUNTIF(D148:AE148,"作業"))+(COUNTIF(D148:AE148,"休日")),"")</f>
        <v>0</v>
      </c>
      <c r="AG148" s="213">
        <f>IF(+COUNT(D148:AE148)=0,(COUNTIF(D148:AE148,"休日")),"")</f>
        <v>0</v>
      </c>
      <c r="AH148" s="575" t="str">
        <f>IFERROR(ROUND(AVERAGE(AF149,AF151,AF153,AF155,AF157,AF159),3),"")</f>
        <v/>
      </c>
      <c r="AI148" s="224">
        <f>IF(COUNT(D149:AE149)=0,+(COUNTIF(D149:AE149,"作業"))+(COUNTIF(D149:AE149,"休日")),"")</f>
        <v>0</v>
      </c>
      <c r="AJ148" s="213">
        <f>IF(COUNT(D149:AE149)=0,(COUNTIF(D149:AE149,"休日")),"")</f>
        <v>0</v>
      </c>
      <c r="AK148" s="575" t="str">
        <f>IFERROR(ROUND(AVERAGE(AI149,AI151,AI153,AI155,AI157,AI159),3),"")</f>
        <v/>
      </c>
      <c r="AM148" s="144"/>
      <c r="AN148" s="137"/>
      <c r="AO148" s="137"/>
      <c r="AP148" s="144"/>
      <c r="AQ148" s="144"/>
      <c r="AR148" s="142">
        <f>IFERROR(VLOOKUP(AR498,DAY!$A$2:$E$196,5,0),0)</f>
        <v>0</v>
      </c>
      <c r="AS148" s="144"/>
      <c r="AT148" s="144"/>
      <c r="AU148" s="144"/>
      <c r="AV148" s="144"/>
      <c r="AW148" s="144"/>
      <c r="AX148" s="144"/>
      <c r="AY148" s="144"/>
      <c r="AZ148" s="144"/>
      <c r="BA148" s="144"/>
    </row>
    <row r="149" spans="1:53" ht="27.75" customHeight="1" x14ac:dyDescent="0.45">
      <c r="A149" s="389"/>
      <c r="B149" s="572"/>
      <c r="C149" s="188" t="s">
        <v>5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568" t="str">
        <f>IFERROR(AN149,"")</f>
        <v/>
      </c>
      <c r="AG149" s="569"/>
      <c r="AH149" s="588"/>
      <c r="AI149" s="570" t="str">
        <f>IFERROR(AO149,"")</f>
        <v/>
      </c>
      <c r="AJ149" s="569"/>
      <c r="AK149" s="576"/>
      <c r="AN149" s="146" t="e">
        <f>ROUND(AG148/AF148,3)</f>
        <v>#DIV/0!</v>
      </c>
      <c r="AO149" s="147" t="e">
        <f>ROUND(AJ148/AI148,3)</f>
        <v>#DIV/0!</v>
      </c>
      <c r="AR149" s="148">
        <f>IFERROR(VLOOKUP(AR498,DAY!$A$2:$E$196,6,0),0)</f>
        <v>0</v>
      </c>
    </row>
    <row r="150" spans="1:53" ht="27.75" customHeight="1" x14ac:dyDescent="0.45">
      <c r="A150" s="389"/>
      <c r="B150" s="571" t="str">
        <f>$B$22</f>
        <v>作業員B</v>
      </c>
      <c r="C150" s="143" t="s">
        <v>4</v>
      </c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211">
        <f>IF(COUNT(D150:AE150)=0,+(COUNTIF(D150:AE150,"作業"))+(COUNTIF(D150:AE150,"休日")),"")</f>
        <v>0</v>
      </c>
      <c r="AG150" s="213">
        <f>IF(+COUNT(D150:AE150)=0,(COUNTIF(D150:AE150,"休日")),"")</f>
        <v>0</v>
      </c>
      <c r="AH150" s="588"/>
      <c r="AI150" s="224">
        <f>IF(COUNT(D151:AE151)=0,+(COUNTIF(D151:AE151,"作業"))+(COUNTIF(D151:AE151,"休日")),"")</f>
        <v>0</v>
      </c>
      <c r="AJ150" s="213">
        <f>IF(COUNT(D151:AE151)=0,(COUNTIF(D151:AE151,"休日")),"")</f>
        <v>0</v>
      </c>
      <c r="AK150" s="576"/>
      <c r="AM150" s="144"/>
      <c r="AN150" s="137"/>
      <c r="AO150" s="137"/>
      <c r="AP150" s="144"/>
      <c r="AQ150" s="144"/>
      <c r="AR150" s="142">
        <f>IFERROR(VLOOKUP(AR494,DAY!$A$2:$E$196,5,0),0)</f>
        <v>0</v>
      </c>
      <c r="AS150" s="144"/>
      <c r="AT150" s="144"/>
      <c r="AU150" s="144"/>
      <c r="AV150" s="144"/>
      <c r="AW150" s="144"/>
      <c r="AX150" s="144"/>
      <c r="AY150" s="144"/>
      <c r="AZ150" s="144"/>
      <c r="BA150" s="144"/>
    </row>
    <row r="151" spans="1:53" ht="27.75" customHeight="1" x14ac:dyDescent="0.45">
      <c r="A151" s="389"/>
      <c r="B151" s="572"/>
      <c r="C151" s="188" t="s">
        <v>5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568" t="str">
        <f>IFERROR(AN151,"")</f>
        <v/>
      </c>
      <c r="AG151" s="569"/>
      <c r="AH151" s="588"/>
      <c r="AI151" s="570" t="str">
        <f>IFERROR(AO151,"")</f>
        <v/>
      </c>
      <c r="AJ151" s="569"/>
      <c r="AK151" s="576"/>
      <c r="AN151" s="146" t="e">
        <f>ROUND(AG150/AF150,3)</f>
        <v>#DIV/0!</v>
      </c>
      <c r="AO151" s="147" t="e">
        <f>ROUND(AJ150/AI150,3)</f>
        <v>#DIV/0!</v>
      </c>
      <c r="AR151" s="148">
        <f>IFERROR(VLOOKUP(AR494,DAY!$A$2:$E$196,6,0),0)</f>
        <v>0</v>
      </c>
    </row>
    <row r="152" spans="1:53" ht="27.75" customHeight="1" x14ac:dyDescent="0.45">
      <c r="A152" s="389"/>
      <c r="B152" s="571" t="str">
        <f>$B$24</f>
        <v>作業員C</v>
      </c>
      <c r="C152" s="143" t="s">
        <v>4</v>
      </c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211">
        <f>IF(COUNT(D152:AE152)=0,+(COUNTIF(D152:AE152,"作業"))+(COUNTIF(D152:AE152,"休日")),"")</f>
        <v>0</v>
      </c>
      <c r="AG152" s="213">
        <f>IF(+COUNT(D152:AE152)=0,(COUNTIF(D152:AE152,"休日")),"")</f>
        <v>0</v>
      </c>
      <c r="AH152" s="588"/>
      <c r="AI152" s="224">
        <f>IF(COUNT(D153:AE153)=0,+(COUNTIF(D153:AE153,"作業"))+(COUNTIF(D153:AE153,"休日")),"")</f>
        <v>0</v>
      </c>
      <c r="AJ152" s="213">
        <f>IF(COUNT(D153:AE153)=0,(COUNTIF(D153:AE153,"休日")),"")</f>
        <v>0</v>
      </c>
      <c r="AK152" s="576"/>
      <c r="AM152" s="144"/>
      <c r="AN152" s="137"/>
      <c r="AO152" s="137"/>
      <c r="AP152" s="144"/>
      <c r="AQ152" s="144"/>
      <c r="AR152" s="142">
        <f>IFERROR(VLOOKUP(AR496,DAY!$A$2:$E$196,5,0),0)</f>
        <v>0</v>
      </c>
      <c r="AS152" s="144"/>
      <c r="AT152" s="144"/>
      <c r="AU152" s="144"/>
      <c r="AV152" s="144"/>
      <c r="AW152" s="144"/>
      <c r="AX152" s="144"/>
      <c r="AY152" s="144"/>
      <c r="AZ152" s="144"/>
      <c r="BA152" s="144"/>
    </row>
    <row r="153" spans="1:53" ht="27.75" customHeight="1" x14ac:dyDescent="0.45">
      <c r="A153" s="389"/>
      <c r="B153" s="572"/>
      <c r="C153" s="188" t="s">
        <v>5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568" t="str">
        <f>IFERROR(AN153,"")</f>
        <v/>
      </c>
      <c r="AG153" s="569"/>
      <c r="AH153" s="589"/>
      <c r="AI153" s="570" t="str">
        <f>IFERROR(AO153,"")</f>
        <v/>
      </c>
      <c r="AJ153" s="569"/>
      <c r="AK153" s="577"/>
      <c r="AN153" s="146" t="e">
        <f>ROUND(AG152/AF152,3)</f>
        <v>#DIV/0!</v>
      </c>
      <c r="AO153" s="147" t="e">
        <f>ROUND(AJ152/AI152,3)</f>
        <v>#DIV/0!</v>
      </c>
      <c r="AR153" s="148">
        <f>IFERROR(VLOOKUP(AR496,DAY!$A$2:$E$196,6,0),0)</f>
        <v>0</v>
      </c>
    </row>
    <row r="154" spans="1:53" ht="27.75" customHeight="1" x14ac:dyDescent="0.45">
      <c r="A154" s="389"/>
      <c r="B154" s="571" t="str">
        <f>$B$26</f>
        <v>作業員D</v>
      </c>
      <c r="C154" s="143" t="s">
        <v>4</v>
      </c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211">
        <f>IF(COUNT(D154:AE154)=0,+(COUNTIF(D154:AE154,"作業"))+(COUNTIF(D154:AE154,"休日")),"")</f>
        <v>0</v>
      </c>
      <c r="AG154" s="213">
        <f>IF(+COUNT(D154:AE154)=0,(COUNTIF(D154:AE154,"休日")),"")</f>
        <v>0</v>
      </c>
      <c r="AH154" s="565"/>
      <c r="AI154" s="224">
        <f>IF(COUNT(D155:AE155)=0,+(COUNTIF(D155:AE155,"作業"))+(COUNTIF(D155:AE155,"休日")),"")</f>
        <v>0</v>
      </c>
      <c r="AJ154" s="213">
        <f>IF(COUNT(D155:AE155)=0,(COUNTIF(D155:AE155,"休日")),"")</f>
        <v>0</v>
      </c>
      <c r="AK154" s="565"/>
      <c r="AM154" s="144"/>
      <c r="AN154" s="137"/>
      <c r="AO154" s="137"/>
      <c r="AP154" s="144"/>
      <c r="AQ154" s="144"/>
      <c r="AR154" s="142">
        <f>IFERROR(VLOOKUP(AR498,DAY!$A$2:$E$196,5,0),0)</f>
        <v>0</v>
      </c>
      <c r="AS154" s="144"/>
      <c r="AT154" s="144"/>
      <c r="AU154" s="144"/>
      <c r="AV154" s="144"/>
      <c r="AW154" s="144"/>
      <c r="AX154" s="144"/>
      <c r="AY154" s="144"/>
      <c r="AZ154" s="144"/>
      <c r="BA154" s="144"/>
    </row>
    <row r="155" spans="1:53" ht="27.75" customHeight="1" x14ac:dyDescent="0.45">
      <c r="A155" s="389"/>
      <c r="B155" s="572"/>
      <c r="C155" s="188" t="s">
        <v>5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568" t="str">
        <f>IFERROR(AN155,"")</f>
        <v/>
      </c>
      <c r="AG155" s="569"/>
      <c r="AH155" s="566"/>
      <c r="AI155" s="570" t="str">
        <f>IFERROR(AO155,"")</f>
        <v/>
      </c>
      <c r="AJ155" s="569"/>
      <c r="AK155" s="566"/>
      <c r="AN155" s="146" t="e">
        <f>ROUND(AG154/AF154,3)</f>
        <v>#DIV/0!</v>
      </c>
      <c r="AO155" s="147" t="e">
        <f>ROUND(AJ154/AI154,3)</f>
        <v>#DIV/0!</v>
      </c>
      <c r="AR155" s="148">
        <f>IFERROR(VLOOKUP(AR498,DAY!$A$2:$E$196,6,0),0)</f>
        <v>0</v>
      </c>
    </row>
    <row r="156" spans="1:53" ht="27.75" customHeight="1" x14ac:dyDescent="0.45">
      <c r="A156" s="389"/>
      <c r="B156" s="571" t="str">
        <f>$B$28</f>
        <v>作業員E</v>
      </c>
      <c r="C156" s="143" t="s">
        <v>4</v>
      </c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211">
        <f>IF(COUNT(D156:AE156)=0,+(COUNTIF(D156:AE156,"作業"))+(COUNTIF(D156:AE156,"休日")),"")</f>
        <v>0</v>
      </c>
      <c r="AG156" s="213">
        <f>IF(+COUNT(D156:AE156)=0,(COUNTIF(D156:AE156,"休日")),"")</f>
        <v>0</v>
      </c>
      <c r="AH156" s="566"/>
      <c r="AI156" s="224">
        <f>IF(COUNT(D157:AE157)=0,+(COUNTIF(D157:AE157,"作業"))+(COUNTIF(D157:AE157,"休日")),"")</f>
        <v>0</v>
      </c>
      <c r="AJ156" s="213">
        <f>IF(COUNT(D157:AE157)=0,(COUNTIF(D157:AE157,"休日")),"")</f>
        <v>0</v>
      </c>
      <c r="AK156" s="566"/>
      <c r="AM156" s="144"/>
      <c r="AN156" s="137"/>
      <c r="AO156" s="137"/>
      <c r="AP156" s="144"/>
      <c r="AQ156" s="144"/>
      <c r="AR156" s="142">
        <f>IFERROR(VLOOKUP(AR500,DAY!$A$2:$E$196,5,0),0)</f>
        <v>0</v>
      </c>
      <c r="AS156" s="144"/>
      <c r="AT156" s="144"/>
      <c r="AU156" s="144"/>
      <c r="AV156" s="144"/>
      <c r="AW156" s="144"/>
      <c r="AX156" s="144"/>
      <c r="AY156" s="144"/>
      <c r="AZ156" s="144"/>
      <c r="BA156" s="144"/>
    </row>
    <row r="157" spans="1:53" ht="27.75" customHeight="1" x14ac:dyDescent="0.45">
      <c r="A157" s="389"/>
      <c r="B157" s="572"/>
      <c r="C157" s="188" t="s">
        <v>5</v>
      </c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568" t="str">
        <f>IFERROR(AN157,"")</f>
        <v/>
      </c>
      <c r="AG157" s="569"/>
      <c r="AH157" s="566"/>
      <c r="AI157" s="570" t="str">
        <f>IFERROR(AO157,"")</f>
        <v/>
      </c>
      <c r="AJ157" s="569"/>
      <c r="AK157" s="566"/>
      <c r="AN157" s="146" t="e">
        <f>ROUND(AG156/AF156,3)</f>
        <v>#DIV/0!</v>
      </c>
      <c r="AO157" s="147" t="e">
        <f>ROUND(AJ156/AI156,3)</f>
        <v>#DIV/0!</v>
      </c>
      <c r="AR157" s="148">
        <f>IFERROR(VLOOKUP(AR500,DAY!$A$2:$E$196,6,0),0)</f>
        <v>0</v>
      </c>
    </row>
    <row r="158" spans="1:53" ht="27.75" customHeight="1" x14ac:dyDescent="0.45">
      <c r="A158" s="389"/>
      <c r="B158" s="571" t="str">
        <f>$B$30</f>
        <v>作業員F</v>
      </c>
      <c r="C158" s="143" t="s">
        <v>4</v>
      </c>
      <c r="D158" s="99"/>
      <c r="E158" s="96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211">
        <f>IF(COUNT(D158:AE158)=0,+(COUNTIF(D158:AE158,"作業"))+(COUNTIF(D158:AE158,"休日")),"")</f>
        <v>0</v>
      </c>
      <c r="AG158" s="213">
        <f>IF(+COUNT(D158:AE158)=0,(COUNTIF(D158:AE158,"休日")),"")</f>
        <v>0</v>
      </c>
      <c r="AH158" s="566"/>
      <c r="AI158" s="224">
        <f>IF(COUNT(D159:AE159)=0,+(COUNTIF(D159:AE159,"作業"))+(COUNTIF(D159:AE159,"休日")),"")</f>
        <v>0</v>
      </c>
      <c r="AJ158" s="213">
        <f>IF(COUNT(D159:AE159)=0,(COUNTIF(D159:AE159,"休日")),"")</f>
        <v>0</v>
      </c>
      <c r="AK158" s="566"/>
      <c r="AM158" s="150"/>
      <c r="AN158" s="137"/>
      <c r="AO158" s="137"/>
      <c r="AR158" s="142">
        <f>IFERROR(VLOOKUP(AR380,DAY!$A$2:$E$196,5,0),0)</f>
        <v>0</v>
      </c>
    </row>
    <row r="159" spans="1:53" ht="27.75" customHeight="1" thickBot="1" x14ac:dyDescent="0.5">
      <c r="A159" s="390"/>
      <c r="B159" s="572"/>
      <c r="C159" s="145" t="s">
        <v>5</v>
      </c>
      <c r="D159" s="97"/>
      <c r="E159" s="98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357" t="str">
        <f>IFERROR(AN159,"")</f>
        <v/>
      </c>
      <c r="AG159" s="358"/>
      <c r="AH159" s="567"/>
      <c r="AI159" s="574" t="str">
        <f>IFERROR(AO159,"")</f>
        <v/>
      </c>
      <c r="AJ159" s="358"/>
      <c r="AK159" s="567"/>
      <c r="AN159" s="146" t="e">
        <f>ROUND(AG158/AF158,3)</f>
        <v>#DIV/0!</v>
      </c>
      <c r="AO159" s="147" t="e">
        <f>ROUND(AJ158/AI158,3)</f>
        <v>#DIV/0!</v>
      </c>
      <c r="AR159" s="148">
        <f>IFERROR(VLOOKUP(AR380,DAY!$A$2:$E$196,6,0),0)</f>
        <v>0</v>
      </c>
    </row>
    <row r="160" spans="1:53" ht="27.75" customHeight="1" thickBot="1" x14ac:dyDescent="0.5">
      <c r="A160" s="388" t="s">
        <v>71</v>
      </c>
      <c r="B160" s="578" t="s">
        <v>0</v>
      </c>
      <c r="C160" s="579"/>
      <c r="D160" s="29">
        <f>IFERROR(VLOOKUP(D380,DAY!$A$2:$E$2452,2,0),0)</f>
        <v>6</v>
      </c>
      <c r="E160" s="29">
        <f>IFERROR(VLOOKUP(E380,DAY!$A$2:$E$2452,2,0),0)</f>
        <v>6</v>
      </c>
      <c r="F160" s="29">
        <f>IFERROR(VLOOKUP(F380,DAY!$A$2:$E$2452,2,0),0)</f>
        <v>6</v>
      </c>
      <c r="G160" s="29">
        <f>IFERROR(VLOOKUP(G380,DAY!$A$2:$E$2452,2,0),0)</f>
        <v>6</v>
      </c>
      <c r="H160" s="29">
        <f>IFERROR(VLOOKUP(H380,DAY!$A$2:$E$2452,2,0),0)</f>
        <v>6</v>
      </c>
      <c r="I160" s="29">
        <f>IFERROR(VLOOKUP(I380,DAY!$A$2:$E$2452,2,0),0)</f>
        <v>6</v>
      </c>
      <c r="J160" s="29">
        <f>IFERROR(VLOOKUP(J380,DAY!$A$2:$E$2452,2,0),0)</f>
        <v>6</v>
      </c>
      <c r="K160" s="29">
        <f>IFERROR(VLOOKUP(K380,DAY!$A$2:$E$2452,2,0),0)</f>
        <v>6</v>
      </c>
      <c r="L160" s="29">
        <f>IFERROR(VLOOKUP(L380,DAY!$A$2:$E$2452,2,0),0)</f>
        <v>6</v>
      </c>
      <c r="M160" s="29">
        <f>IFERROR(VLOOKUP(M380,DAY!$A$2:$E$2452,2,0),0)</f>
        <v>6</v>
      </c>
      <c r="N160" s="29">
        <f>IFERROR(VLOOKUP(N380,DAY!$A$2:$E$2452,2,0),0)</f>
        <v>6</v>
      </c>
      <c r="O160" s="29">
        <f>IFERROR(VLOOKUP(O380,DAY!$A$2:$E$2452,2,0),0)</f>
        <v>6</v>
      </c>
      <c r="P160" s="29">
        <f>IFERROR(VLOOKUP(P380,DAY!$A$2:$E$2452,2,0),0)</f>
        <v>6</v>
      </c>
      <c r="Q160" s="29">
        <f>IFERROR(VLOOKUP(Q380,DAY!$A$2:$E$2452,2,0),0)</f>
        <v>6</v>
      </c>
      <c r="R160" s="29">
        <f>IFERROR(VLOOKUP(R380,DAY!$A$2:$E$2452,2,0),0)</f>
        <v>6</v>
      </c>
      <c r="S160" s="29">
        <f>IFERROR(VLOOKUP(S380,DAY!$A$2:$E$2452,2,0),0)</f>
        <v>6</v>
      </c>
      <c r="T160" s="29">
        <f>IFERROR(VLOOKUP(T380,DAY!$A$2:$E$2452,2,0),0)</f>
        <v>6</v>
      </c>
      <c r="U160" s="29">
        <f>IFERROR(VLOOKUP(U380,DAY!$A$2:$E$2452,2,0),0)</f>
        <v>6</v>
      </c>
      <c r="V160" s="29">
        <f>IFERROR(VLOOKUP(V380,DAY!$A$2:$E$2452,2,0),0)</f>
        <v>6</v>
      </c>
      <c r="W160" s="29">
        <f>IFERROR(VLOOKUP(W380,DAY!$A$2:$E$2452,2,0),0)</f>
        <v>6</v>
      </c>
      <c r="X160" s="29">
        <f>IFERROR(VLOOKUP(X380,DAY!$A$2:$E$2452,2,0),0)</f>
        <v>6</v>
      </c>
      <c r="Y160" s="29">
        <f>IFERROR(VLOOKUP(Y380,DAY!$A$2:$E$2452,2,0),0)</f>
        <v>7</v>
      </c>
      <c r="Z160" s="29">
        <f>IFERROR(VLOOKUP(Z380,DAY!$A$2:$E$2452,2,0),0)</f>
        <v>7</v>
      </c>
      <c r="AA160" s="29">
        <f>IFERROR(VLOOKUP(AA380,DAY!$A$2:$E$2452,2,0),0)</f>
        <v>7</v>
      </c>
      <c r="AB160" s="29">
        <f>IFERROR(VLOOKUP(AB380,DAY!$A$2:$E$2452,2,0),0)</f>
        <v>7</v>
      </c>
      <c r="AC160" s="29">
        <f>IFERROR(VLOOKUP(AC380,DAY!$A$2:$E$2452,2,0),0)</f>
        <v>7</v>
      </c>
      <c r="AD160" s="29">
        <f>IFERROR(VLOOKUP(AD380,DAY!$A$2:$E$2452,2,0),0)</f>
        <v>7</v>
      </c>
      <c r="AE160" s="29">
        <f>IFERROR(VLOOKUP(AE380,DAY!$A$2:$E$2452,2,0),0)</f>
        <v>7</v>
      </c>
      <c r="AF160" s="391" t="s">
        <v>11</v>
      </c>
      <c r="AG160" s="393" t="s">
        <v>12</v>
      </c>
      <c r="AH160" s="520" t="s">
        <v>132</v>
      </c>
      <c r="AI160" s="580" t="s">
        <v>11</v>
      </c>
      <c r="AJ160" s="396" t="s">
        <v>13</v>
      </c>
      <c r="AK160" s="520" t="s">
        <v>132</v>
      </c>
      <c r="AL160" s="144"/>
      <c r="AN160" s="137"/>
      <c r="AO160" s="137"/>
      <c r="AR160" s="152">
        <f>IFERROR(VLOOKUP(AR380,DAY!$A$2:$E$196,7,0),0)</f>
        <v>0</v>
      </c>
    </row>
    <row r="161" spans="1:53" ht="27.75" customHeight="1" x14ac:dyDescent="0.45">
      <c r="A161" s="389"/>
      <c r="B161" s="582" t="s">
        <v>1</v>
      </c>
      <c r="C161" s="583"/>
      <c r="D161" s="32">
        <f>IFERROR(VLOOKUP(D380,DAY!$A$2:$E$2452,3,0),0)</f>
        <v>10</v>
      </c>
      <c r="E161" s="32">
        <f>IFERROR(VLOOKUP(E380,DAY!$A$2:$E$2452,3,0),0)</f>
        <v>11</v>
      </c>
      <c r="F161" s="32">
        <f>IFERROR(VLOOKUP(F380,DAY!$A$2:$E$2452,3,0),0)</f>
        <v>12</v>
      </c>
      <c r="G161" s="32">
        <f>IFERROR(VLOOKUP(G380,DAY!$A$2:$E$2452,3,0),0)</f>
        <v>13</v>
      </c>
      <c r="H161" s="32">
        <f>IFERROR(VLOOKUP(H380,DAY!$A$2:$E$2452,3,0),0)</f>
        <v>14</v>
      </c>
      <c r="I161" s="32">
        <f>IFERROR(VLOOKUP(I380,DAY!$A$2:$E$2452,3,0),0)</f>
        <v>15</v>
      </c>
      <c r="J161" s="32">
        <f>IFERROR(VLOOKUP(J380,DAY!$A$2:$E$2452,3,0),0)</f>
        <v>16</v>
      </c>
      <c r="K161" s="32">
        <f>IFERROR(VLOOKUP(K380,DAY!$A$2:$E$2452,3,0),0)</f>
        <v>17</v>
      </c>
      <c r="L161" s="32">
        <f>IFERROR(VLOOKUP(L380,DAY!$A$2:$E$2452,3,0),0)</f>
        <v>18</v>
      </c>
      <c r="M161" s="32">
        <f>IFERROR(VLOOKUP(M380,DAY!$A$2:$E$2452,3,0),0)</f>
        <v>19</v>
      </c>
      <c r="N161" s="32">
        <f>IFERROR(VLOOKUP(N380,DAY!$A$2:$E$2452,3,0),0)</f>
        <v>20</v>
      </c>
      <c r="O161" s="32">
        <f>IFERROR(VLOOKUP(O380,DAY!$A$2:$E$2452,3,0),0)</f>
        <v>21</v>
      </c>
      <c r="P161" s="32">
        <f>IFERROR(VLOOKUP(P380,DAY!$A$2:$E$2452,3,0),0)</f>
        <v>22</v>
      </c>
      <c r="Q161" s="32">
        <f>IFERROR(VLOOKUP(Q380,DAY!$A$2:$E$2452,3,0),0)</f>
        <v>23</v>
      </c>
      <c r="R161" s="32">
        <f>IFERROR(VLOOKUP(R380,DAY!$A$2:$E$2452,3,0),0)</f>
        <v>24</v>
      </c>
      <c r="S161" s="32">
        <f>IFERROR(VLOOKUP(S380,DAY!$A$2:$E$2452,3,0),0)</f>
        <v>25</v>
      </c>
      <c r="T161" s="32">
        <f>IFERROR(VLOOKUP(T380,DAY!$A$2:$E$2452,3,0),0)</f>
        <v>26</v>
      </c>
      <c r="U161" s="32">
        <f>IFERROR(VLOOKUP(U380,DAY!$A$2:$E$2452,3,0),0)</f>
        <v>27</v>
      </c>
      <c r="V161" s="32">
        <f>IFERROR(VLOOKUP(V380,DAY!$A$2:$E$2452,3,0),0)</f>
        <v>28</v>
      </c>
      <c r="W161" s="32">
        <f>IFERROR(VLOOKUP(W380,DAY!$A$2:$E$2452,3,0),0)</f>
        <v>29</v>
      </c>
      <c r="X161" s="32">
        <f>IFERROR(VLOOKUP(X380,DAY!$A$2:$E$2452,3,0),0)</f>
        <v>30</v>
      </c>
      <c r="Y161" s="32">
        <f>IFERROR(VLOOKUP(Y380,DAY!$A$2:$E$2452,3,0),0)</f>
        <v>1</v>
      </c>
      <c r="Z161" s="32">
        <f>IFERROR(VLOOKUP(Z380,DAY!$A$2:$E$2452,3,0),0)</f>
        <v>2</v>
      </c>
      <c r="AA161" s="32">
        <f>IFERROR(VLOOKUP(AA380,DAY!$A$2:$E$2452,3,0),0)</f>
        <v>3</v>
      </c>
      <c r="AB161" s="32">
        <f>IFERROR(VLOOKUP(AB380,DAY!$A$2:$E$2452,3,0),0)</f>
        <v>4</v>
      </c>
      <c r="AC161" s="32">
        <f>IFERROR(VLOOKUP(AC380,DAY!$A$2:$E$2452,3,0),0)</f>
        <v>5</v>
      </c>
      <c r="AD161" s="32">
        <f>IFERROR(VLOOKUP(AD380,DAY!$A$2:$E$2452,3,0),0)</f>
        <v>6</v>
      </c>
      <c r="AE161" s="32">
        <f>IFERROR(VLOOKUP(AE380,DAY!$A$2:$E$2452,3,0),0)</f>
        <v>7</v>
      </c>
      <c r="AF161" s="392"/>
      <c r="AG161" s="394"/>
      <c r="AH161" s="521"/>
      <c r="AI161" s="581"/>
      <c r="AJ161" s="394"/>
      <c r="AK161" s="521"/>
      <c r="AN161" s="137"/>
      <c r="AO161" s="137"/>
      <c r="AR161" s="138">
        <f>IFERROR(VLOOKUP(AR381,DAY!$A$2:$E$196,2,0),0)</f>
        <v>0</v>
      </c>
    </row>
    <row r="162" spans="1:53" ht="27.75" customHeight="1" x14ac:dyDescent="0.45">
      <c r="A162" s="389"/>
      <c r="B162" s="584" t="s">
        <v>2</v>
      </c>
      <c r="C162" s="585"/>
      <c r="D162" s="35" t="str">
        <f>IFERROR(VLOOKUP(D380,DAY!$A$2:$E$2452,4,0),0)</f>
        <v>水</v>
      </c>
      <c r="E162" s="35" t="str">
        <f>IFERROR(VLOOKUP(E380,DAY!$A$2:$E$2452,4,0),0)</f>
        <v>木</v>
      </c>
      <c r="F162" s="35" t="str">
        <f>IFERROR(VLOOKUP(F380,DAY!$A$2:$E$2452,4,0),0)</f>
        <v>金</v>
      </c>
      <c r="G162" s="35" t="str">
        <f>IFERROR(VLOOKUP(G380,DAY!$A$2:$E$2452,4,0),0)</f>
        <v>土</v>
      </c>
      <c r="H162" s="35" t="str">
        <f>IFERROR(VLOOKUP(H380,DAY!$A$2:$E$2452,4,0),0)</f>
        <v>日</v>
      </c>
      <c r="I162" s="35" t="str">
        <f>IFERROR(VLOOKUP(I380,DAY!$A$2:$E$2452,4,0),0)</f>
        <v>月</v>
      </c>
      <c r="J162" s="35" t="str">
        <f>IFERROR(VLOOKUP(J380,DAY!$A$2:$E$2452,4,0),0)</f>
        <v>火</v>
      </c>
      <c r="K162" s="35" t="str">
        <f>IFERROR(VLOOKUP(K380,DAY!$A$2:$E$2452,4,0),0)</f>
        <v>水</v>
      </c>
      <c r="L162" s="35" t="str">
        <f>IFERROR(VLOOKUP(L380,DAY!$A$2:$E$2452,4,0),0)</f>
        <v>木</v>
      </c>
      <c r="M162" s="35" t="str">
        <f>IFERROR(VLOOKUP(M380,DAY!$A$2:$E$2452,4,0),0)</f>
        <v>金</v>
      </c>
      <c r="N162" s="35" t="str">
        <f>IFERROR(VLOOKUP(N380,DAY!$A$2:$E$2452,4,0),0)</f>
        <v>土</v>
      </c>
      <c r="O162" s="35" t="str">
        <f>IFERROR(VLOOKUP(O380,DAY!$A$2:$E$2452,4,0),0)</f>
        <v>日</v>
      </c>
      <c r="P162" s="35" t="str">
        <f>IFERROR(VLOOKUP(P380,DAY!$A$2:$E$2452,4,0),0)</f>
        <v>月</v>
      </c>
      <c r="Q162" s="35" t="str">
        <f>IFERROR(VLOOKUP(Q380,DAY!$A$2:$E$2452,4,0),0)</f>
        <v>火</v>
      </c>
      <c r="R162" s="35" t="str">
        <f>IFERROR(VLOOKUP(R380,DAY!$A$2:$E$2452,4,0),0)</f>
        <v>水</v>
      </c>
      <c r="S162" s="35" t="str">
        <f>IFERROR(VLOOKUP(S380,DAY!$A$2:$E$2452,4,0),0)</f>
        <v>木</v>
      </c>
      <c r="T162" s="35" t="str">
        <f>IFERROR(VLOOKUP(T380,DAY!$A$2:$E$2452,4,0),0)</f>
        <v>金</v>
      </c>
      <c r="U162" s="35" t="str">
        <f>IFERROR(VLOOKUP(U380,DAY!$A$2:$E$2452,4,0),0)</f>
        <v>土</v>
      </c>
      <c r="V162" s="35" t="str">
        <f>IFERROR(VLOOKUP(V380,DAY!$A$2:$E$2452,4,0),0)</f>
        <v>日</v>
      </c>
      <c r="W162" s="35" t="str">
        <f>IFERROR(VLOOKUP(W380,DAY!$A$2:$E$2452,4,0),0)</f>
        <v>月</v>
      </c>
      <c r="X162" s="35" t="str">
        <f>IFERROR(VLOOKUP(X380,DAY!$A$2:$E$2452,4,0),0)</f>
        <v>火</v>
      </c>
      <c r="Y162" s="35" t="str">
        <f>IFERROR(VLOOKUP(Y380,DAY!$A$2:$E$2452,4,0),0)</f>
        <v>水</v>
      </c>
      <c r="Z162" s="35" t="str">
        <f>IFERROR(VLOOKUP(Z380,DAY!$A$2:$E$2452,4,0),0)</f>
        <v>木</v>
      </c>
      <c r="AA162" s="35" t="str">
        <f>IFERROR(VLOOKUP(AA380,DAY!$A$2:$E$2452,4,0),0)</f>
        <v>金</v>
      </c>
      <c r="AB162" s="35" t="str">
        <f>IFERROR(VLOOKUP(AB380,DAY!$A$2:$E$2452,4,0),0)</f>
        <v>土</v>
      </c>
      <c r="AC162" s="35" t="str">
        <f>IFERROR(VLOOKUP(AC380,DAY!$A$2:$E$2452,4,0),0)</f>
        <v>日</v>
      </c>
      <c r="AD162" s="35" t="str">
        <f>IFERROR(VLOOKUP(AD380,DAY!$A$2:$E$2452,4,0),0)</f>
        <v>月</v>
      </c>
      <c r="AE162" s="35" t="str">
        <f>IFERROR(VLOOKUP(AE380,DAY!$A$2:$E$2452,4,0),0)</f>
        <v>火</v>
      </c>
      <c r="AF162" s="392"/>
      <c r="AG162" s="394"/>
      <c r="AH162" s="217" t="str">
        <f>IF($U$9="完全週休２日", "週", IF($U$9="月単位", "月", ""))</f>
        <v/>
      </c>
      <c r="AI162" s="581"/>
      <c r="AJ162" s="394"/>
      <c r="AK162" s="217" t="str">
        <f>IF($U$9="完全週休２日", "週", IF($U$9="月単位", "月", ""))</f>
        <v/>
      </c>
      <c r="AN162" s="137"/>
      <c r="AO162" s="137"/>
      <c r="AR162" s="141">
        <f>IFERROR(VLOOKUP(AR381,DAY!$A$2:$E$196,3,0),0)</f>
        <v>0</v>
      </c>
    </row>
    <row r="163" spans="1:53" ht="89.25" customHeight="1" x14ac:dyDescent="0.45">
      <c r="A163" s="389"/>
      <c r="B163" s="586" t="s">
        <v>3</v>
      </c>
      <c r="C163" s="587"/>
      <c r="D163" s="36" t="str">
        <f>IFERROR(VLOOKUP(D380,DAY!$A$2:$E$2452,5,0),0)</f>
        <v/>
      </c>
      <c r="E163" s="36" t="str">
        <f>IFERROR(VLOOKUP(E380,DAY!$A$2:$E$2452,5,0),0)</f>
        <v/>
      </c>
      <c r="F163" s="36" t="str">
        <f>IFERROR(VLOOKUP(F380,DAY!$A$2:$E$2452,5,0),0)</f>
        <v/>
      </c>
      <c r="G163" s="36" t="str">
        <f>IFERROR(VLOOKUP(G380,DAY!$A$2:$E$2452,5,0),0)</f>
        <v/>
      </c>
      <c r="H163" s="36" t="str">
        <f>IFERROR(VLOOKUP(H380,DAY!$A$2:$E$2452,5,0),0)</f>
        <v/>
      </c>
      <c r="I163" s="36" t="str">
        <f>IFERROR(VLOOKUP(I380,DAY!$A$2:$E$2452,5,0),0)</f>
        <v/>
      </c>
      <c r="J163" s="36" t="str">
        <f>IFERROR(VLOOKUP(J380,DAY!$A$2:$E$2452,5,0),0)</f>
        <v/>
      </c>
      <c r="K163" s="36" t="str">
        <f>IFERROR(VLOOKUP(K380,DAY!$A$2:$E$2452,5,0),0)</f>
        <v/>
      </c>
      <c r="L163" s="36" t="str">
        <f>IFERROR(VLOOKUP(L380,DAY!$A$2:$E$2452,5,0),0)</f>
        <v/>
      </c>
      <c r="M163" s="36" t="str">
        <f>IFERROR(VLOOKUP(M380,DAY!$A$2:$E$2452,5,0),0)</f>
        <v/>
      </c>
      <c r="N163" s="36" t="str">
        <f>IFERROR(VLOOKUP(N380,DAY!$A$2:$E$2452,5,0),0)</f>
        <v/>
      </c>
      <c r="O163" s="36" t="str">
        <f>IFERROR(VLOOKUP(O380,DAY!$A$2:$E$2452,5,0),0)</f>
        <v/>
      </c>
      <c r="P163" s="36" t="str">
        <f>IFERROR(VLOOKUP(P380,DAY!$A$2:$E$2452,5,0),0)</f>
        <v/>
      </c>
      <c r="Q163" s="36" t="str">
        <f>IFERROR(VLOOKUP(Q380,DAY!$A$2:$E$2452,5,0),0)</f>
        <v/>
      </c>
      <c r="R163" s="36" t="str">
        <f>IFERROR(VLOOKUP(R380,DAY!$A$2:$E$2452,5,0),0)</f>
        <v/>
      </c>
      <c r="S163" s="36" t="str">
        <f>IFERROR(VLOOKUP(S380,DAY!$A$2:$E$2452,5,0),0)</f>
        <v/>
      </c>
      <c r="T163" s="36" t="str">
        <f>IFERROR(VLOOKUP(T380,DAY!$A$2:$E$2452,5,0),0)</f>
        <v/>
      </c>
      <c r="U163" s="36" t="str">
        <f>IFERROR(VLOOKUP(U380,DAY!$A$2:$E$2452,5,0),0)</f>
        <v/>
      </c>
      <c r="V163" s="36" t="str">
        <f>IFERROR(VLOOKUP(V380,DAY!$A$2:$E$2452,5,0),0)</f>
        <v/>
      </c>
      <c r="W163" s="36" t="str">
        <f>IFERROR(VLOOKUP(W380,DAY!$A$2:$E$2452,5,0),0)</f>
        <v/>
      </c>
      <c r="X163" s="36" t="str">
        <f>IFERROR(VLOOKUP(X380,DAY!$A$2:$E$2452,5,0),0)</f>
        <v/>
      </c>
      <c r="Y163" s="36" t="str">
        <f>IFERROR(VLOOKUP(Y380,DAY!$A$2:$E$2452,5,0),0)</f>
        <v/>
      </c>
      <c r="Z163" s="36" t="str">
        <f>IFERROR(VLOOKUP(Z380,DAY!$A$2:$E$2452,5,0),0)</f>
        <v/>
      </c>
      <c r="AA163" s="36" t="str">
        <f>IFERROR(VLOOKUP(AA380,DAY!$A$2:$E$2452,5,0),0)</f>
        <v/>
      </c>
      <c r="AB163" s="36" t="str">
        <f>IFERROR(VLOOKUP(AB380,DAY!$A$2:$E$2452,5,0),0)</f>
        <v/>
      </c>
      <c r="AC163" s="36" t="str">
        <f>IFERROR(VLOOKUP(AC380,DAY!$A$2:$E$2452,5,0),0)</f>
        <v/>
      </c>
      <c r="AD163" s="36" t="str">
        <f>IFERROR(VLOOKUP(AD380,DAY!$A$2:$E$2452,5,0),0)</f>
        <v/>
      </c>
      <c r="AE163" s="36" t="str">
        <f>IFERROR(VLOOKUP(AE380,DAY!$A$2:$E$2452,5,0),0)</f>
        <v/>
      </c>
      <c r="AF163" s="392"/>
      <c r="AG163" s="394"/>
      <c r="AH163" s="218" t="s">
        <v>133</v>
      </c>
      <c r="AI163" s="581"/>
      <c r="AJ163" s="394"/>
      <c r="AK163" s="218" t="s">
        <v>133</v>
      </c>
      <c r="AN163" s="137" t="str">
        <f>IF(ISTEXT(D164),"集計期間","集計期間外")</f>
        <v>集計期間外</v>
      </c>
      <c r="AO163" s="150"/>
      <c r="AR163" s="141">
        <f>IFERROR(VLOOKUP(AR381,DAY!$A$2:$E$196,4,0),0)</f>
        <v>0</v>
      </c>
    </row>
    <row r="164" spans="1:53" ht="27.75" customHeight="1" x14ac:dyDescent="0.45">
      <c r="A164" s="389"/>
      <c r="B164" s="571" t="str">
        <f>$B$20</f>
        <v>作業員A</v>
      </c>
      <c r="C164" s="143" t="s">
        <v>4</v>
      </c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211">
        <f>IF(COUNT(D164:AE164)=0,+(COUNTIF(D164:AE164,"作業"))+(COUNTIF(D164:AE164,"休日")),"")</f>
        <v>0</v>
      </c>
      <c r="AG164" s="213">
        <f>IF(+COUNT(D164:AE164)=0,(COUNTIF(D164:AE164,"休日")),"")</f>
        <v>0</v>
      </c>
      <c r="AH164" s="575" t="str">
        <f>IFERROR(ROUND(AVERAGE(AF165,AF167,AF169,AF171,AF173,AF175),3),"")</f>
        <v/>
      </c>
      <c r="AI164" s="224">
        <f>IF(COUNT(D165:AE165)=0,+(COUNTIF(D165:AE165,"作業"))+(COUNTIF(D165:AE165,"休日")),"")</f>
        <v>0</v>
      </c>
      <c r="AJ164" s="213">
        <f>IF(COUNT(D165:AE165)=0,(COUNTIF(D165:AE165,"休日")),"")</f>
        <v>0</v>
      </c>
      <c r="AK164" s="575" t="str">
        <f>IFERROR(ROUND(AVERAGE(AI165,AI167,AI169,AI171,AI173,AI175),3),"")</f>
        <v/>
      </c>
      <c r="AM164" s="144"/>
      <c r="AN164" s="137"/>
      <c r="AO164" s="137"/>
      <c r="AP164" s="144"/>
      <c r="AQ164" s="144"/>
      <c r="AR164" s="142">
        <f>IFERROR(VLOOKUP(AR514,DAY!$A$2:$E$196,5,0),0)</f>
        <v>0</v>
      </c>
      <c r="AS164" s="144"/>
      <c r="AT164" s="144"/>
      <c r="AU164" s="144"/>
      <c r="AV164" s="144"/>
      <c r="AW164" s="144"/>
      <c r="AX164" s="144"/>
      <c r="AY164" s="144"/>
      <c r="AZ164" s="144"/>
      <c r="BA164" s="144"/>
    </row>
    <row r="165" spans="1:53" ht="27.75" customHeight="1" x14ac:dyDescent="0.45">
      <c r="A165" s="389"/>
      <c r="B165" s="572"/>
      <c r="C165" s="188" t="s">
        <v>5</v>
      </c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568" t="str">
        <f>IFERROR(AN165,"")</f>
        <v/>
      </c>
      <c r="AG165" s="569"/>
      <c r="AH165" s="588"/>
      <c r="AI165" s="570" t="str">
        <f>IFERROR(AO165,"")</f>
        <v/>
      </c>
      <c r="AJ165" s="569"/>
      <c r="AK165" s="576"/>
      <c r="AN165" s="146" t="e">
        <f>ROUND(AG164/AF164,3)</f>
        <v>#DIV/0!</v>
      </c>
      <c r="AO165" s="147" t="e">
        <f>ROUND(AJ164/AI164,3)</f>
        <v>#DIV/0!</v>
      </c>
      <c r="AR165" s="148">
        <f>IFERROR(VLOOKUP(AR514,DAY!$A$2:$E$196,6,0),0)</f>
        <v>0</v>
      </c>
    </row>
    <row r="166" spans="1:53" ht="27.75" customHeight="1" x14ac:dyDescent="0.45">
      <c r="A166" s="389"/>
      <c r="B166" s="571" t="str">
        <f>$B$22</f>
        <v>作業員B</v>
      </c>
      <c r="C166" s="143" t="s">
        <v>4</v>
      </c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211">
        <f>IF(COUNT(D166:AE166)=0,+(COUNTIF(D166:AE166,"作業"))+(COUNTIF(D166:AE166,"休日")),"")</f>
        <v>0</v>
      </c>
      <c r="AG166" s="213">
        <f>IF(+COUNT(D166:AE166)=0,(COUNTIF(D166:AE166,"休日")),"")</f>
        <v>0</v>
      </c>
      <c r="AH166" s="588"/>
      <c r="AI166" s="224">
        <f>IF(COUNT(D167:AE167)=0,+(COUNTIF(D167:AE167,"作業"))+(COUNTIF(D167:AE167,"休日")),"")</f>
        <v>0</v>
      </c>
      <c r="AJ166" s="213">
        <f>IF(COUNT(D167:AE167)=0,(COUNTIF(D167:AE167,"休日")),"")</f>
        <v>0</v>
      </c>
      <c r="AK166" s="576"/>
      <c r="AM166" s="144"/>
      <c r="AN166" s="137"/>
      <c r="AO166" s="137"/>
      <c r="AP166" s="144"/>
      <c r="AQ166" s="144"/>
      <c r="AR166" s="142">
        <f>IFERROR(VLOOKUP(AR510,DAY!$A$2:$E$196,5,0),0)</f>
        <v>0</v>
      </c>
      <c r="AS166" s="144"/>
      <c r="AT166" s="144"/>
      <c r="AU166" s="144"/>
      <c r="AV166" s="144"/>
      <c r="AW166" s="144"/>
      <c r="AX166" s="144"/>
      <c r="AY166" s="144"/>
      <c r="AZ166" s="144"/>
      <c r="BA166" s="144"/>
    </row>
    <row r="167" spans="1:53" ht="27.75" customHeight="1" x14ac:dyDescent="0.45">
      <c r="A167" s="389"/>
      <c r="B167" s="572"/>
      <c r="C167" s="188" t="s">
        <v>5</v>
      </c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568" t="str">
        <f>IFERROR(AN167,"")</f>
        <v/>
      </c>
      <c r="AG167" s="569"/>
      <c r="AH167" s="588"/>
      <c r="AI167" s="570" t="str">
        <f>IFERROR(AO167,"")</f>
        <v/>
      </c>
      <c r="AJ167" s="569"/>
      <c r="AK167" s="576"/>
      <c r="AN167" s="146" t="e">
        <f>ROUND(AG166/AF166,3)</f>
        <v>#DIV/0!</v>
      </c>
      <c r="AO167" s="147" t="e">
        <f>ROUND(AJ166/AI166,3)</f>
        <v>#DIV/0!</v>
      </c>
      <c r="AR167" s="148">
        <f>IFERROR(VLOOKUP(AR510,DAY!$A$2:$E$196,6,0),0)</f>
        <v>0</v>
      </c>
    </row>
    <row r="168" spans="1:53" ht="27.75" customHeight="1" x14ac:dyDescent="0.45">
      <c r="A168" s="389"/>
      <c r="B168" s="571" t="str">
        <f>$B$24</f>
        <v>作業員C</v>
      </c>
      <c r="C168" s="143" t="s">
        <v>4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211">
        <f>IF(COUNT(D168:AE168)=0,+(COUNTIF(D168:AE168,"作業"))+(COUNTIF(D168:AE168,"休日")),"")</f>
        <v>0</v>
      </c>
      <c r="AG168" s="213">
        <f>IF(+COUNT(D168:AE168)=0,(COUNTIF(D168:AE168,"休日")),"")</f>
        <v>0</v>
      </c>
      <c r="AH168" s="588"/>
      <c r="AI168" s="224">
        <f>IF(COUNT(D169:AE169)=0,+(COUNTIF(D169:AE169,"作業"))+(COUNTIF(D169:AE169,"休日")),"")</f>
        <v>0</v>
      </c>
      <c r="AJ168" s="213">
        <f>IF(COUNT(D169:AE169)=0,(COUNTIF(D169:AE169,"休日")),"")</f>
        <v>0</v>
      </c>
      <c r="AK168" s="576"/>
      <c r="AM168" s="144"/>
      <c r="AN168" s="137"/>
      <c r="AO168" s="137"/>
      <c r="AP168" s="144"/>
      <c r="AQ168" s="144"/>
      <c r="AR168" s="142">
        <f>IFERROR(VLOOKUP(AR512,DAY!$A$2:$E$196,5,0),0)</f>
        <v>0</v>
      </c>
      <c r="AS168" s="144"/>
      <c r="AT168" s="144"/>
      <c r="AU168" s="144"/>
      <c r="AV168" s="144"/>
      <c r="AW168" s="144"/>
      <c r="AX168" s="144"/>
      <c r="AY168" s="144"/>
      <c r="AZ168" s="144"/>
      <c r="BA168" s="144"/>
    </row>
    <row r="169" spans="1:53" ht="27.75" customHeight="1" x14ac:dyDescent="0.45">
      <c r="A169" s="389"/>
      <c r="B169" s="572"/>
      <c r="C169" s="188" t="s">
        <v>5</v>
      </c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568" t="str">
        <f>IFERROR(AN169,"")</f>
        <v/>
      </c>
      <c r="AG169" s="569"/>
      <c r="AH169" s="589"/>
      <c r="AI169" s="570" t="str">
        <f>IFERROR(AO169,"")</f>
        <v/>
      </c>
      <c r="AJ169" s="569"/>
      <c r="AK169" s="577"/>
      <c r="AN169" s="146" t="e">
        <f>ROUND(AG168/AF168,3)</f>
        <v>#DIV/0!</v>
      </c>
      <c r="AO169" s="147" t="e">
        <f>ROUND(AJ168/AI168,3)</f>
        <v>#DIV/0!</v>
      </c>
      <c r="AR169" s="148">
        <f>IFERROR(VLOOKUP(AR512,DAY!$A$2:$E$196,6,0),0)</f>
        <v>0</v>
      </c>
    </row>
    <row r="170" spans="1:53" ht="27.75" customHeight="1" x14ac:dyDescent="0.45">
      <c r="A170" s="389"/>
      <c r="B170" s="571" t="str">
        <f>$B$26</f>
        <v>作業員D</v>
      </c>
      <c r="C170" s="143" t="s">
        <v>4</v>
      </c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211">
        <f>IF(COUNT(D170:AE170)=0,+(COUNTIF(D170:AE170,"作業"))+(COUNTIF(D170:AE170,"休日")),"")</f>
        <v>0</v>
      </c>
      <c r="AG170" s="213">
        <f>IF(+COUNT(D170:AE170)=0,(COUNTIF(D170:AE170,"休日")),"")</f>
        <v>0</v>
      </c>
      <c r="AH170" s="565"/>
      <c r="AI170" s="224">
        <f>IF(COUNT(D171:AE171)=0,+(COUNTIF(D171:AE171,"作業"))+(COUNTIF(D171:AE171,"休日")),"")</f>
        <v>0</v>
      </c>
      <c r="AJ170" s="213">
        <f>IF(COUNT(D171:AE171)=0,(COUNTIF(D171:AE171,"休日")),"")</f>
        <v>0</v>
      </c>
      <c r="AK170" s="565"/>
      <c r="AM170" s="144"/>
      <c r="AN170" s="137"/>
      <c r="AO170" s="137"/>
      <c r="AP170" s="144"/>
      <c r="AQ170" s="144"/>
      <c r="AR170" s="142">
        <f>IFERROR(VLOOKUP(AR514,DAY!$A$2:$E$196,5,0),0)</f>
        <v>0</v>
      </c>
      <c r="AS170" s="144"/>
      <c r="AT170" s="144"/>
      <c r="AU170" s="144"/>
      <c r="AV170" s="144"/>
      <c r="AW170" s="144"/>
      <c r="AX170" s="144"/>
      <c r="AY170" s="144"/>
      <c r="AZ170" s="144"/>
      <c r="BA170" s="144"/>
    </row>
    <row r="171" spans="1:53" ht="27.75" customHeight="1" x14ac:dyDescent="0.45">
      <c r="A171" s="389"/>
      <c r="B171" s="572"/>
      <c r="C171" s="188" t="s">
        <v>5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568" t="str">
        <f>IFERROR(AN171,"")</f>
        <v/>
      </c>
      <c r="AG171" s="569"/>
      <c r="AH171" s="566"/>
      <c r="AI171" s="570" t="str">
        <f>IFERROR(AO171,"")</f>
        <v/>
      </c>
      <c r="AJ171" s="569"/>
      <c r="AK171" s="566"/>
      <c r="AN171" s="146" t="e">
        <f>ROUND(AG170/AF170,3)</f>
        <v>#DIV/0!</v>
      </c>
      <c r="AO171" s="147" t="e">
        <f>ROUND(AJ170/AI170,3)</f>
        <v>#DIV/0!</v>
      </c>
      <c r="AR171" s="148">
        <f>IFERROR(VLOOKUP(AR514,DAY!$A$2:$E$196,6,0),0)</f>
        <v>0</v>
      </c>
    </row>
    <row r="172" spans="1:53" ht="27.75" customHeight="1" x14ac:dyDescent="0.45">
      <c r="A172" s="389"/>
      <c r="B172" s="571" t="str">
        <f>$B$28</f>
        <v>作業員E</v>
      </c>
      <c r="C172" s="143" t="s">
        <v>4</v>
      </c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211">
        <f>IF(COUNT(D172:AE172)=0,+(COUNTIF(D172:AE172,"作業"))+(COUNTIF(D172:AE172,"休日")),"")</f>
        <v>0</v>
      </c>
      <c r="AG172" s="213">
        <f>IF(+COUNT(D172:AE172)=0,(COUNTIF(D172:AE172,"休日")),"")</f>
        <v>0</v>
      </c>
      <c r="AH172" s="566"/>
      <c r="AI172" s="224">
        <f>IF(COUNT(D173:AE173)=0,+(COUNTIF(D173:AE173,"作業"))+(COUNTIF(D173:AE173,"休日")),"")</f>
        <v>0</v>
      </c>
      <c r="AJ172" s="213">
        <f>IF(COUNT(D173:AE173)=0,(COUNTIF(D173:AE173,"休日")),"")</f>
        <v>0</v>
      </c>
      <c r="AK172" s="566"/>
      <c r="AM172" s="144"/>
      <c r="AN172" s="137"/>
      <c r="AO172" s="137"/>
      <c r="AP172" s="144"/>
      <c r="AQ172" s="144"/>
      <c r="AR172" s="142">
        <f>IFERROR(VLOOKUP(AR516,DAY!$A$2:$E$196,5,0),0)</f>
        <v>0</v>
      </c>
      <c r="AS172" s="144"/>
      <c r="AT172" s="144"/>
      <c r="AU172" s="144"/>
      <c r="AV172" s="144"/>
      <c r="AW172" s="144"/>
      <c r="AX172" s="144"/>
      <c r="AY172" s="144"/>
      <c r="AZ172" s="144"/>
      <c r="BA172" s="144"/>
    </row>
    <row r="173" spans="1:53" ht="27.75" customHeight="1" x14ac:dyDescent="0.45">
      <c r="A173" s="389"/>
      <c r="B173" s="572"/>
      <c r="C173" s="188" t="s">
        <v>5</v>
      </c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568" t="str">
        <f>IFERROR(AN173,"")</f>
        <v/>
      </c>
      <c r="AG173" s="569"/>
      <c r="AH173" s="566"/>
      <c r="AI173" s="570" t="str">
        <f>IFERROR(AO173,"")</f>
        <v/>
      </c>
      <c r="AJ173" s="569"/>
      <c r="AK173" s="566"/>
      <c r="AN173" s="146" t="e">
        <f>ROUND(AG172/AF172,3)</f>
        <v>#DIV/0!</v>
      </c>
      <c r="AO173" s="147" t="e">
        <f>ROUND(AJ172/AI172,3)</f>
        <v>#DIV/0!</v>
      </c>
      <c r="AR173" s="148">
        <f>IFERROR(VLOOKUP(AR516,DAY!$A$2:$E$196,6,0),0)</f>
        <v>0</v>
      </c>
    </row>
    <row r="174" spans="1:53" ht="27.75" customHeight="1" x14ac:dyDescent="0.45">
      <c r="A174" s="389"/>
      <c r="B174" s="571" t="str">
        <f>$B$30</f>
        <v>作業員F</v>
      </c>
      <c r="C174" s="143" t="s">
        <v>4</v>
      </c>
      <c r="D174" s="99"/>
      <c r="E174" s="96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211">
        <f>IF(COUNT(D174:AE174)=0,+(COUNTIF(D174:AE174,"作業"))+(COUNTIF(D174:AE174,"休日")),"")</f>
        <v>0</v>
      </c>
      <c r="AG174" s="213">
        <f>IF(+COUNT(D174:AE174)=0,(COUNTIF(D174:AE174,"休日")),"")</f>
        <v>0</v>
      </c>
      <c r="AH174" s="566"/>
      <c r="AI174" s="224">
        <f>IF(COUNT(D175:AE175)=0,+(COUNTIF(D175:AE175,"作業"))+(COUNTIF(D175:AE175,"休日")),"")</f>
        <v>0</v>
      </c>
      <c r="AJ174" s="213">
        <f>IF(COUNT(D175:AE175)=0,(COUNTIF(D175:AE175,"休日")),"")</f>
        <v>0</v>
      </c>
      <c r="AK174" s="566"/>
      <c r="AM174" s="144"/>
      <c r="AN174" s="137"/>
      <c r="AO174" s="137"/>
      <c r="AR174" s="142">
        <f>IFERROR(VLOOKUP(AR381,DAY!$A$2:$E$196,5,0),0)</f>
        <v>0</v>
      </c>
    </row>
    <row r="175" spans="1:53" ht="27.75" customHeight="1" thickBot="1" x14ac:dyDescent="0.5">
      <c r="A175" s="390"/>
      <c r="B175" s="572"/>
      <c r="C175" s="145" t="s">
        <v>5</v>
      </c>
      <c r="D175" s="97"/>
      <c r="E175" s="104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357" t="str">
        <f>IFERROR(AN175,"")</f>
        <v/>
      </c>
      <c r="AG175" s="358"/>
      <c r="AH175" s="567"/>
      <c r="AI175" s="574" t="str">
        <f>IFERROR(AO175,"")</f>
        <v/>
      </c>
      <c r="AJ175" s="358"/>
      <c r="AK175" s="567"/>
      <c r="AN175" s="146" t="e">
        <f>ROUND(AG174/AF174,3)</f>
        <v>#DIV/0!</v>
      </c>
      <c r="AO175" s="147" t="e">
        <f>ROUND(AJ174/AI174,3)</f>
        <v>#DIV/0!</v>
      </c>
      <c r="AR175" s="148">
        <f>IFERROR(VLOOKUP(AR381,DAY!$A$2:$E$196,6,0),0)</f>
        <v>0</v>
      </c>
    </row>
    <row r="176" spans="1:53" ht="27.75" customHeight="1" thickBot="1" x14ac:dyDescent="0.5">
      <c r="A176" s="388" t="s">
        <v>72</v>
      </c>
      <c r="B176" s="578" t="s">
        <v>0</v>
      </c>
      <c r="C176" s="579"/>
      <c r="D176" s="44">
        <f>IFERROR(VLOOKUP(D381,DAY!$A$2:$E$2452,2,0),0)</f>
        <v>7</v>
      </c>
      <c r="E176" s="215">
        <f>IFERROR(VLOOKUP(E381,DAY!$A$2:$E$2452,2,0),0)</f>
        <v>7</v>
      </c>
      <c r="F176" s="44">
        <f>IFERROR(VLOOKUP(F381,DAY!$A$2:$E$2452,2,0),0)</f>
        <v>7</v>
      </c>
      <c r="G176" s="44">
        <f>IFERROR(VLOOKUP(G381,DAY!$A$2:$E$2452,2,0),0)</f>
        <v>7</v>
      </c>
      <c r="H176" s="44">
        <f>IFERROR(VLOOKUP(H381,DAY!$A$2:$E$2452,2,0),0)</f>
        <v>7</v>
      </c>
      <c r="I176" s="44">
        <f>IFERROR(VLOOKUP(I381,DAY!$A$2:$E$2452,2,0),0)</f>
        <v>7</v>
      </c>
      <c r="J176" s="44">
        <f>IFERROR(VLOOKUP(J381,DAY!$A$2:$E$2452,2,0),0)</f>
        <v>7</v>
      </c>
      <c r="K176" s="44">
        <f>IFERROR(VLOOKUP(K381,DAY!$A$2:$E$2452,2,0),0)</f>
        <v>7</v>
      </c>
      <c r="L176" s="44">
        <f>IFERROR(VLOOKUP(L381,DAY!$A$2:$E$2452,2,0),0)</f>
        <v>7</v>
      </c>
      <c r="M176" s="44">
        <f>IFERROR(VLOOKUP(M381,DAY!$A$2:$E$2452,2,0),0)</f>
        <v>7</v>
      </c>
      <c r="N176" s="44">
        <f>IFERROR(VLOOKUP(N381,DAY!$A$2:$E$2452,2,0),0)</f>
        <v>7</v>
      </c>
      <c r="O176" s="44">
        <f>IFERROR(VLOOKUP(O381,DAY!$A$2:$E$2452,2,0),0)</f>
        <v>7</v>
      </c>
      <c r="P176" s="44">
        <f>IFERROR(VLOOKUP(P381,DAY!$A$2:$E$2452,2,0),0)</f>
        <v>7</v>
      </c>
      <c r="Q176" s="44">
        <f>IFERROR(VLOOKUP(Q381,DAY!$A$2:$E$2452,2,0),0)</f>
        <v>7</v>
      </c>
      <c r="R176" s="44">
        <f>IFERROR(VLOOKUP(R381,DAY!$A$2:$E$2452,2,0),0)</f>
        <v>7</v>
      </c>
      <c r="S176" s="44">
        <f>IFERROR(VLOOKUP(S381,DAY!$A$2:$E$2452,2,0),0)</f>
        <v>7</v>
      </c>
      <c r="T176" s="44">
        <f>IFERROR(VLOOKUP(T381,DAY!$A$2:$E$2452,2,0),0)</f>
        <v>7</v>
      </c>
      <c r="U176" s="44">
        <f>IFERROR(VLOOKUP(U381,DAY!$A$2:$E$2452,2,0),0)</f>
        <v>7</v>
      </c>
      <c r="V176" s="44">
        <f>IFERROR(VLOOKUP(V381,DAY!$A$2:$E$2452,2,0),0)</f>
        <v>7</v>
      </c>
      <c r="W176" s="44">
        <f>IFERROR(VLOOKUP(W381,DAY!$A$2:$E$2452,2,0),0)</f>
        <v>7</v>
      </c>
      <c r="X176" s="44">
        <f>IFERROR(VLOOKUP(X381,DAY!$A$2:$E$2452,2,0),0)</f>
        <v>7</v>
      </c>
      <c r="Y176" s="44">
        <f>IFERROR(VLOOKUP(Y381,DAY!$A$2:$E$2452,2,0),0)</f>
        <v>7</v>
      </c>
      <c r="Z176" s="44">
        <f>IFERROR(VLOOKUP(Z381,DAY!$A$2:$E$2452,2,0),0)</f>
        <v>7</v>
      </c>
      <c r="AA176" s="44">
        <f>IFERROR(VLOOKUP(AA381,DAY!$A$2:$E$2452,2,0),0)</f>
        <v>7</v>
      </c>
      <c r="AB176" s="44">
        <f>IFERROR(VLOOKUP(AB381,DAY!$A$2:$E$2452,2,0),0)</f>
        <v>8</v>
      </c>
      <c r="AC176" s="44">
        <f>IFERROR(VLOOKUP(AC381,DAY!$A$2:$E$2452,2,0),0)</f>
        <v>8</v>
      </c>
      <c r="AD176" s="44">
        <f>IFERROR(VLOOKUP(AD381,DAY!$A$2:$E$2452,2,0),0)</f>
        <v>8</v>
      </c>
      <c r="AE176" s="44">
        <f>IFERROR(VLOOKUP(AE381,DAY!$A$2:$E$2452,2,0),0)</f>
        <v>8</v>
      </c>
      <c r="AF176" s="391" t="s">
        <v>11</v>
      </c>
      <c r="AG176" s="393" t="s">
        <v>12</v>
      </c>
      <c r="AH176" s="520" t="s">
        <v>132</v>
      </c>
      <c r="AI176" s="580" t="s">
        <v>11</v>
      </c>
      <c r="AJ176" s="396" t="s">
        <v>13</v>
      </c>
      <c r="AK176" s="520" t="s">
        <v>132</v>
      </c>
      <c r="AL176" s="144"/>
      <c r="AN176" s="137"/>
      <c r="AO176" s="137"/>
      <c r="AR176" s="149">
        <f>IFERROR(VLOOKUP(AR381,DAY!$A$2:$E$196,7,0),0)</f>
        <v>0</v>
      </c>
    </row>
    <row r="177" spans="1:53" ht="27.75" customHeight="1" x14ac:dyDescent="0.45">
      <c r="A177" s="389"/>
      <c r="B177" s="582" t="s">
        <v>1</v>
      </c>
      <c r="C177" s="583"/>
      <c r="D177" s="32">
        <f>IFERROR(VLOOKUP(D381,DAY!$A$2:$E$2452,3,0),0)</f>
        <v>8</v>
      </c>
      <c r="E177" s="32">
        <f>IFERROR(VLOOKUP(E381,DAY!$A$2:$E$2452,3,0),0)</f>
        <v>9</v>
      </c>
      <c r="F177" s="32">
        <f>IFERROR(VLOOKUP(F381,DAY!$A$2:$E$2452,3,0),0)</f>
        <v>10</v>
      </c>
      <c r="G177" s="32">
        <f>IFERROR(VLOOKUP(G381,DAY!$A$2:$E$2452,3,0),0)</f>
        <v>11</v>
      </c>
      <c r="H177" s="32">
        <f>IFERROR(VLOOKUP(H381,DAY!$A$2:$E$2452,3,0),0)</f>
        <v>12</v>
      </c>
      <c r="I177" s="32">
        <f>IFERROR(VLOOKUP(I381,DAY!$A$2:$E$2452,3,0),0)</f>
        <v>13</v>
      </c>
      <c r="J177" s="32">
        <f>IFERROR(VLOOKUP(J381,DAY!$A$2:$E$2452,3,0),0)</f>
        <v>14</v>
      </c>
      <c r="K177" s="32">
        <f>IFERROR(VLOOKUP(K381,DAY!$A$2:$E$2452,3,0),0)</f>
        <v>15</v>
      </c>
      <c r="L177" s="32">
        <f>IFERROR(VLOOKUP(L381,DAY!$A$2:$E$2452,3,0),0)</f>
        <v>16</v>
      </c>
      <c r="M177" s="32">
        <f>IFERROR(VLOOKUP(M381,DAY!$A$2:$E$2452,3,0),0)</f>
        <v>17</v>
      </c>
      <c r="N177" s="32">
        <f>IFERROR(VLOOKUP(N381,DAY!$A$2:$E$2452,3,0),0)</f>
        <v>18</v>
      </c>
      <c r="O177" s="32">
        <f>IFERROR(VLOOKUP(O381,DAY!$A$2:$E$2452,3,0),0)</f>
        <v>19</v>
      </c>
      <c r="P177" s="32">
        <f>IFERROR(VLOOKUP(P381,DAY!$A$2:$E$2452,3,0),0)</f>
        <v>20</v>
      </c>
      <c r="Q177" s="32">
        <f>IFERROR(VLOOKUP(Q381,DAY!$A$2:$E$2452,3,0),0)</f>
        <v>21</v>
      </c>
      <c r="R177" s="32">
        <f>IFERROR(VLOOKUP(R381,DAY!$A$2:$E$2452,3,0),0)</f>
        <v>22</v>
      </c>
      <c r="S177" s="32">
        <f>IFERROR(VLOOKUP(S381,DAY!$A$2:$E$2452,3,0),0)</f>
        <v>23</v>
      </c>
      <c r="T177" s="32">
        <f>IFERROR(VLOOKUP(T381,DAY!$A$2:$E$2452,3,0),0)</f>
        <v>24</v>
      </c>
      <c r="U177" s="32">
        <f>IFERROR(VLOOKUP(U381,DAY!$A$2:$E$2452,3,0),0)</f>
        <v>25</v>
      </c>
      <c r="V177" s="32">
        <f>IFERROR(VLOOKUP(V381,DAY!$A$2:$E$2452,3,0),0)</f>
        <v>26</v>
      </c>
      <c r="W177" s="32">
        <f>IFERROR(VLOOKUP(W381,DAY!$A$2:$E$2452,3,0),0)</f>
        <v>27</v>
      </c>
      <c r="X177" s="32">
        <f>IFERROR(VLOOKUP(X381,DAY!$A$2:$E$2452,3,0),0)</f>
        <v>28</v>
      </c>
      <c r="Y177" s="32">
        <f>IFERROR(VLOOKUP(Y381,DAY!$A$2:$E$2452,3,0),0)</f>
        <v>29</v>
      </c>
      <c r="Z177" s="32">
        <f>IFERROR(VLOOKUP(Z381,DAY!$A$2:$E$2452,3,0),0)</f>
        <v>30</v>
      </c>
      <c r="AA177" s="32">
        <f>IFERROR(VLOOKUP(AA381,DAY!$A$2:$E$2452,3,0),0)</f>
        <v>31</v>
      </c>
      <c r="AB177" s="32">
        <f>IFERROR(VLOOKUP(AB381,DAY!$A$2:$E$2452,3,0),0)</f>
        <v>1</v>
      </c>
      <c r="AC177" s="32">
        <f>IFERROR(VLOOKUP(AC381,DAY!$A$2:$E$2452,3,0),0)</f>
        <v>2</v>
      </c>
      <c r="AD177" s="32">
        <f>IFERROR(VLOOKUP(AD381,DAY!$A$2:$E$2452,3,0),0)</f>
        <v>3</v>
      </c>
      <c r="AE177" s="32">
        <f>IFERROR(VLOOKUP(AE381,DAY!$A$2:$E$2452,3,0),0)</f>
        <v>4</v>
      </c>
      <c r="AF177" s="392"/>
      <c r="AG177" s="394"/>
      <c r="AH177" s="521"/>
      <c r="AI177" s="581"/>
      <c r="AJ177" s="394"/>
      <c r="AK177" s="521"/>
      <c r="AN177" s="137"/>
      <c r="AO177" s="137"/>
      <c r="AR177" s="139">
        <f>IFERROR(VLOOKUP(AR382,DAY!$A$2:$E$196,2,0),0)</f>
        <v>0</v>
      </c>
    </row>
    <row r="178" spans="1:53" ht="27.75" customHeight="1" x14ac:dyDescent="0.45">
      <c r="A178" s="389"/>
      <c r="B178" s="584" t="s">
        <v>2</v>
      </c>
      <c r="C178" s="585"/>
      <c r="D178" s="35" t="str">
        <f>IFERROR(VLOOKUP(D381,DAY!$A$2:$E$2452,4,0),0)</f>
        <v>水</v>
      </c>
      <c r="E178" s="35" t="str">
        <f>IFERROR(VLOOKUP(E381,DAY!$A$2:$E$2452,4,0),0)</f>
        <v>木</v>
      </c>
      <c r="F178" s="35" t="str">
        <f>IFERROR(VLOOKUP(F381,DAY!$A$2:$E$2452,4,0),0)</f>
        <v>金</v>
      </c>
      <c r="G178" s="35" t="str">
        <f>IFERROR(VLOOKUP(G381,DAY!$A$2:$E$2452,4,0),0)</f>
        <v>土</v>
      </c>
      <c r="H178" s="35" t="str">
        <f>IFERROR(VLOOKUP(H381,DAY!$A$2:$E$2452,4,0),0)</f>
        <v>日</v>
      </c>
      <c r="I178" s="35" t="str">
        <f>IFERROR(VLOOKUP(I381,DAY!$A$2:$E$2452,4,0),0)</f>
        <v>月</v>
      </c>
      <c r="J178" s="35" t="str">
        <f>IFERROR(VLOOKUP(J381,DAY!$A$2:$E$2452,4,0),0)</f>
        <v>火</v>
      </c>
      <c r="K178" s="35" t="str">
        <f>IFERROR(VLOOKUP(K381,DAY!$A$2:$E$2452,4,0),0)</f>
        <v>水</v>
      </c>
      <c r="L178" s="35" t="str">
        <f>IFERROR(VLOOKUP(L381,DAY!$A$2:$E$2452,4,0),0)</f>
        <v>木</v>
      </c>
      <c r="M178" s="35" t="str">
        <f>IFERROR(VLOOKUP(M381,DAY!$A$2:$E$2452,4,0),0)</f>
        <v>金</v>
      </c>
      <c r="N178" s="35" t="str">
        <f>IFERROR(VLOOKUP(N381,DAY!$A$2:$E$2452,4,0),0)</f>
        <v>土</v>
      </c>
      <c r="O178" s="35" t="str">
        <f>IFERROR(VLOOKUP(O381,DAY!$A$2:$E$2452,4,0),0)</f>
        <v>日</v>
      </c>
      <c r="P178" s="35" t="str">
        <f>IFERROR(VLOOKUP(P381,DAY!$A$2:$E$2452,4,0),0)</f>
        <v>月</v>
      </c>
      <c r="Q178" s="35" t="str">
        <f>IFERROR(VLOOKUP(Q381,DAY!$A$2:$E$2452,4,0),0)</f>
        <v>火</v>
      </c>
      <c r="R178" s="35" t="str">
        <f>IFERROR(VLOOKUP(R381,DAY!$A$2:$E$2452,4,0),0)</f>
        <v>水</v>
      </c>
      <c r="S178" s="35" t="str">
        <f>IFERROR(VLOOKUP(S381,DAY!$A$2:$E$2452,4,0),0)</f>
        <v>木</v>
      </c>
      <c r="T178" s="35" t="str">
        <f>IFERROR(VLOOKUP(T381,DAY!$A$2:$E$2452,4,0),0)</f>
        <v>金</v>
      </c>
      <c r="U178" s="35" t="str">
        <f>IFERROR(VLOOKUP(U381,DAY!$A$2:$E$2452,4,0),0)</f>
        <v>土</v>
      </c>
      <c r="V178" s="35" t="str">
        <f>IFERROR(VLOOKUP(V381,DAY!$A$2:$E$2452,4,0),0)</f>
        <v>日</v>
      </c>
      <c r="W178" s="35" t="str">
        <f>IFERROR(VLOOKUP(W381,DAY!$A$2:$E$2452,4,0),0)</f>
        <v>月</v>
      </c>
      <c r="X178" s="35" t="str">
        <f>IFERROR(VLOOKUP(X381,DAY!$A$2:$E$2452,4,0),0)</f>
        <v>火</v>
      </c>
      <c r="Y178" s="35" t="str">
        <f>IFERROR(VLOOKUP(Y381,DAY!$A$2:$E$2452,4,0),0)</f>
        <v>水</v>
      </c>
      <c r="Z178" s="35" t="str">
        <f>IFERROR(VLOOKUP(Z381,DAY!$A$2:$E$2452,4,0),0)</f>
        <v>木</v>
      </c>
      <c r="AA178" s="35" t="str">
        <f>IFERROR(VLOOKUP(AA381,DAY!$A$2:$E$2452,4,0),0)</f>
        <v>金</v>
      </c>
      <c r="AB178" s="35" t="str">
        <f>IFERROR(VLOOKUP(AB381,DAY!$A$2:$E$2452,4,0),0)</f>
        <v>土</v>
      </c>
      <c r="AC178" s="35" t="str">
        <f>IFERROR(VLOOKUP(AC381,DAY!$A$2:$E$2452,4,0),0)</f>
        <v>日</v>
      </c>
      <c r="AD178" s="35" t="str">
        <f>IFERROR(VLOOKUP(AD381,DAY!$A$2:$E$2452,4,0),0)</f>
        <v>月</v>
      </c>
      <c r="AE178" s="35" t="str">
        <f>IFERROR(VLOOKUP(AE381,DAY!$A$2:$E$2452,4,0),0)</f>
        <v>火</v>
      </c>
      <c r="AF178" s="392"/>
      <c r="AG178" s="394"/>
      <c r="AH178" s="217" t="str">
        <f>IF($U$9="完全週休２日", "週", IF($U$9="月単位", "月", ""))</f>
        <v/>
      </c>
      <c r="AI178" s="581"/>
      <c r="AJ178" s="394"/>
      <c r="AK178" s="217" t="str">
        <f>IF($U$9="完全週休２日", "週", IF($U$9="月単位", "月", ""))</f>
        <v/>
      </c>
      <c r="AN178" s="137"/>
      <c r="AO178" s="137"/>
      <c r="AR178" s="141">
        <f>IFERROR(VLOOKUP(AR382,DAY!$A$2:$E$196,3,0),0)</f>
        <v>0</v>
      </c>
    </row>
    <row r="179" spans="1:53" ht="89.25" customHeight="1" x14ac:dyDescent="0.45">
      <c r="A179" s="389"/>
      <c r="B179" s="586" t="s">
        <v>3</v>
      </c>
      <c r="C179" s="587"/>
      <c r="D179" s="36" t="str">
        <f>IFERROR(VLOOKUP(D381,DAY!$A$2:$E$2452,5,0),0)</f>
        <v/>
      </c>
      <c r="E179" s="36" t="str">
        <f>IFERROR(VLOOKUP(E381,DAY!$A$2:$E$2452,5,0),0)</f>
        <v/>
      </c>
      <c r="F179" s="36" t="str">
        <f>IFERROR(VLOOKUP(F381,DAY!$A$2:$E$2452,5,0),0)</f>
        <v/>
      </c>
      <c r="G179" s="36" t="str">
        <f>IFERROR(VLOOKUP(G381,DAY!$A$2:$E$2452,5,0),0)</f>
        <v/>
      </c>
      <c r="H179" s="36" t="str">
        <f>IFERROR(VLOOKUP(H381,DAY!$A$2:$E$2452,5,0),0)</f>
        <v/>
      </c>
      <c r="I179" s="36" t="str">
        <f>IFERROR(VLOOKUP(I381,DAY!$A$2:$E$2452,5,0),0)</f>
        <v/>
      </c>
      <c r="J179" s="36" t="str">
        <f>IFERROR(VLOOKUP(J381,DAY!$A$2:$E$2452,5,0),0)</f>
        <v/>
      </c>
      <c r="K179" s="36" t="str">
        <f>IFERROR(VLOOKUP(K381,DAY!$A$2:$E$2452,5,0),0)</f>
        <v/>
      </c>
      <c r="L179" s="36" t="str">
        <f>IFERROR(VLOOKUP(L381,DAY!$A$2:$E$2452,5,0),0)</f>
        <v/>
      </c>
      <c r="M179" s="36" t="str">
        <f>IFERROR(VLOOKUP(M381,DAY!$A$2:$E$2452,5,0),0)</f>
        <v/>
      </c>
      <c r="N179" s="36" t="str">
        <f>IFERROR(VLOOKUP(N381,DAY!$A$2:$E$2452,5,0),0)</f>
        <v/>
      </c>
      <c r="O179" s="36" t="str">
        <f>IFERROR(VLOOKUP(O381,DAY!$A$2:$E$2452,5,0),0)</f>
        <v/>
      </c>
      <c r="P179" s="36" t="str">
        <f>IFERROR(VLOOKUP(P381,DAY!$A$2:$E$2452,5,0),0)</f>
        <v>海の日</v>
      </c>
      <c r="Q179" s="36" t="str">
        <f>IFERROR(VLOOKUP(Q381,DAY!$A$2:$E$2452,5,0),0)</f>
        <v/>
      </c>
      <c r="R179" s="36" t="str">
        <f>IFERROR(VLOOKUP(R381,DAY!$A$2:$E$2452,5,0),0)</f>
        <v/>
      </c>
      <c r="S179" s="36" t="str">
        <f>IFERROR(VLOOKUP(S381,DAY!$A$2:$E$2452,5,0),0)</f>
        <v/>
      </c>
      <c r="T179" s="36" t="str">
        <f>IFERROR(VLOOKUP(T381,DAY!$A$2:$E$2452,5,0),0)</f>
        <v/>
      </c>
      <c r="U179" s="36" t="str">
        <f>IFERROR(VLOOKUP(U381,DAY!$A$2:$E$2452,5,0),0)</f>
        <v/>
      </c>
      <c r="V179" s="36" t="str">
        <f>IFERROR(VLOOKUP(V381,DAY!$A$2:$E$2452,5,0),0)</f>
        <v/>
      </c>
      <c r="W179" s="36" t="str">
        <f>IFERROR(VLOOKUP(W381,DAY!$A$2:$E$2452,5,0),0)</f>
        <v/>
      </c>
      <c r="X179" s="36" t="str">
        <f>IFERROR(VLOOKUP(X381,DAY!$A$2:$E$2452,5,0),0)</f>
        <v/>
      </c>
      <c r="Y179" s="36" t="str">
        <f>IFERROR(VLOOKUP(Y381,DAY!$A$2:$E$2452,5,0),0)</f>
        <v/>
      </c>
      <c r="Z179" s="36" t="str">
        <f>IFERROR(VLOOKUP(Z381,DAY!$A$2:$E$2452,5,0),0)</f>
        <v/>
      </c>
      <c r="AA179" s="36" t="str">
        <f>IFERROR(VLOOKUP(AA381,DAY!$A$2:$E$2452,5,0),0)</f>
        <v/>
      </c>
      <c r="AB179" s="36" t="str">
        <f>IFERROR(VLOOKUP(AB381,DAY!$A$2:$E$2452,5,0),0)</f>
        <v/>
      </c>
      <c r="AC179" s="36" t="str">
        <f>IFERROR(VLOOKUP(AC381,DAY!$A$2:$E$2452,5,0),0)</f>
        <v/>
      </c>
      <c r="AD179" s="36" t="str">
        <f>IFERROR(VLOOKUP(AD381,DAY!$A$2:$E$2452,5,0),0)</f>
        <v/>
      </c>
      <c r="AE179" s="36" t="str">
        <f>IFERROR(VLOOKUP(AE381,DAY!$A$2:$E$2452,5,0),0)</f>
        <v/>
      </c>
      <c r="AF179" s="392"/>
      <c r="AG179" s="394"/>
      <c r="AH179" s="218" t="s">
        <v>133</v>
      </c>
      <c r="AI179" s="581"/>
      <c r="AJ179" s="394"/>
      <c r="AK179" s="218" t="s">
        <v>133</v>
      </c>
      <c r="AN179" s="137" t="str">
        <f>IF(ISTEXT(D180),"集計期間","集計期間外")</f>
        <v>集計期間外</v>
      </c>
      <c r="AO179" s="150"/>
      <c r="AR179" s="141">
        <f>IFERROR(VLOOKUP(AR382,DAY!$A$2:$E$196,4,0),0)</f>
        <v>0</v>
      </c>
    </row>
    <row r="180" spans="1:53" ht="27.75" customHeight="1" x14ac:dyDescent="0.45">
      <c r="A180" s="389"/>
      <c r="B180" s="571" t="str">
        <f>$B$20</f>
        <v>作業員A</v>
      </c>
      <c r="C180" s="143" t="s">
        <v>4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211">
        <f>IF(COUNT(D180:AE180)=0,+(COUNTIF(D180:AE180,"作業"))+(COUNTIF(D180:AE180,"休日")),"")</f>
        <v>0</v>
      </c>
      <c r="AG180" s="213">
        <f>IF(+COUNT(D180:AE180)=0,(COUNTIF(D180:AE180,"休日")),"")</f>
        <v>0</v>
      </c>
      <c r="AH180" s="575" t="str">
        <f>IFERROR(ROUND(AVERAGE(AF181,AF183,AF185,AF187,AF189,AF191),3),"")</f>
        <v/>
      </c>
      <c r="AI180" s="224">
        <f>IF(COUNT(D181:AE181)=0,+(COUNTIF(D181:AE181,"作業"))+(COUNTIF(D181:AE181,"休日")),"")</f>
        <v>0</v>
      </c>
      <c r="AJ180" s="213">
        <f>IF(COUNT(D181:AE181)=0,(COUNTIF(D181:AE181,"休日")),"")</f>
        <v>0</v>
      </c>
      <c r="AK180" s="575" t="str">
        <f>IFERROR(ROUND(AVERAGE(AI181,AI183,AI185,AI187,AI189,AI191),3),"")</f>
        <v/>
      </c>
      <c r="AM180" s="144"/>
      <c r="AN180" s="137"/>
      <c r="AO180" s="137"/>
      <c r="AP180" s="144"/>
      <c r="AQ180" s="144"/>
      <c r="AR180" s="142">
        <f>IFERROR(VLOOKUP(AR530,DAY!$A$2:$E$196,5,0),0)</f>
        <v>0</v>
      </c>
      <c r="AS180" s="144"/>
      <c r="AT180" s="144"/>
      <c r="AU180" s="144"/>
      <c r="AV180" s="144"/>
      <c r="AW180" s="144"/>
      <c r="AX180" s="144"/>
      <c r="AY180" s="144"/>
      <c r="AZ180" s="144"/>
      <c r="BA180" s="144"/>
    </row>
    <row r="181" spans="1:53" ht="27.75" customHeight="1" x14ac:dyDescent="0.45">
      <c r="A181" s="389"/>
      <c r="B181" s="572"/>
      <c r="C181" s="188" t="s">
        <v>5</v>
      </c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568" t="str">
        <f>IFERROR(AN181,"")</f>
        <v/>
      </c>
      <c r="AG181" s="569"/>
      <c r="AH181" s="588"/>
      <c r="AI181" s="570" t="str">
        <f>IFERROR(AO181,"")</f>
        <v/>
      </c>
      <c r="AJ181" s="569"/>
      <c r="AK181" s="576"/>
      <c r="AN181" s="146" t="e">
        <f>ROUND(AG180/AF180,3)</f>
        <v>#DIV/0!</v>
      </c>
      <c r="AO181" s="147" t="e">
        <f>ROUND(AJ180/AI180,3)</f>
        <v>#DIV/0!</v>
      </c>
      <c r="AR181" s="148">
        <f>IFERROR(VLOOKUP(AR530,DAY!$A$2:$E$196,6,0),0)</f>
        <v>0</v>
      </c>
    </row>
    <row r="182" spans="1:53" ht="27.75" customHeight="1" x14ac:dyDescent="0.45">
      <c r="A182" s="389"/>
      <c r="B182" s="571" t="str">
        <f>$B$22</f>
        <v>作業員B</v>
      </c>
      <c r="C182" s="143" t="s">
        <v>4</v>
      </c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211">
        <f>IF(COUNT(D182:AE182)=0,+(COUNTIF(D182:AE182,"作業"))+(COUNTIF(D182:AE182,"休日")),"")</f>
        <v>0</v>
      </c>
      <c r="AG182" s="213">
        <f>IF(+COUNT(D182:AE182)=0,(COUNTIF(D182:AE182,"休日")),"")</f>
        <v>0</v>
      </c>
      <c r="AH182" s="588"/>
      <c r="AI182" s="224">
        <f>IF(COUNT(D183:AE183)=0,+(COUNTIF(D183:AE183,"作業"))+(COUNTIF(D183:AE183,"休日")),"")</f>
        <v>0</v>
      </c>
      <c r="AJ182" s="213">
        <f>IF(COUNT(D183:AE183)=0,(COUNTIF(D183:AE183,"休日")),"")</f>
        <v>0</v>
      </c>
      <c r="AK182" s="576"/>
      <c r="AM182" s="144"/>
      <c r="AN182" s="137"/>
      <c r="AO182" s="137"/>
      <c r="AP182" s="144"/>
      <c r="AQ182" s="144"/>
      <c r="AR182" s="142">
        <f>IFERROR(VLOOKUP(AR526,DAY!$A$2:$E$196,5,0),0)</f>
        <v>0</v>
      </c>
      <c r="AS182" s="144"/>
      <c r="AT182" s="144"/>
      <c r="AU182" s="144"/>
      <c r="AV182" s="144"/>
      <c r="AW182" s="144"/>
      <c r="AX182" s="144"/>
      <c r="AY182" s="144"/>
      <c r="AZ182" s="144"/>
      <c r="BA182" s="144"/>
    </row>
    <row r="183" spans="1:53" ht="27.75" customHeight="1" x14ac:dyDescent="0.45">
      <c r="A183" s="389"/>
      <c r="B183" s="572"/>
      <c r="C183" s="188" t="s">
        <v>5</v>
      </c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568" t="str">
        <f>IFERROR(AN183,"")</f>
        <v/>
      </c>
      <c r="AG183" s="569"/>
      <c r="AH183" s="588"/>
      <c r="AI183" s="570" t="str">
        <f>IFERROR(AO183,"")</f>
        <v/>
      </c>
      <c r="AJ183" s="569"/>
      <c r="AK183" s="576"/>
      <c r="AN183" s="146" t="e">
        <f>ROUND(AG182/AF182,3)</f>
        <v>#DIV/0!</v>
      </c>
      <c r="AO183" s="147" t="e">
        <f>ROUND(AJ182/AI182,3)</f>
        <v>#DIV/0!</v>
      </c>
      <c r="AR183" s="148">
        <f>IFERROR(VLOOKUP(AR526,DAY!$A$2:$E$196,6,0),0)</f>
        <v>0</v>
      </c>
    </row>
    <row r="184" spans="1:53" ht="27.75" customHeight="1" x14ac:dyDescent="0.45">
      <c r="A184" s="389"/>
      <c r="B184" s="571" t="str">
        <f>$B$24</f>
        <v>作業員C</v>
      </c>
      <c r="C184" s="143" t="s">
        <v>4</v>
      </c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211">
        <f>IF(COUNT(D184:AE184)=0,+(COUNTIF(D184:AE184,"作業"))+(COUNTIF(D184:AE184,"休日")),"")</f>
        <v>0</v>
      </c>
      <c r="AG184" s="213">
        <f>IF(+COUNT(D184:AE184)=0,(COUNTIF(D184:AE184,"休日")),"")</f>
        <v>0</v>
      </c>
      <c r="AH184" s="588"/>
      <c r="AI184" s="224">
        <f>IF(COUNT(D185:AE185)=0,+(COUNTIF(D185:AE185,"作業"))+(COUNTIF(D185:AE185,"休日")),"")</f>
        <v>0</v>
      </c>
      <c r="AJ184" s="213">
        <f>IF(COUNT(D185:AE185)=0,(COUNTIF(D185:AE185,"休日")),"")</f>
        <v>0</v>
      </c>
      <c r="AK184" s="576"/>
      <c r="AM184" s="144"/>
      <c r="AN184" s="137"/>
      <c r="AO184" s="137"/>
      <c r="AP184" s="144"/>
      <c r="AQ184" s="144"/>
      <c r="AR184" s="142">
        <f>IFERROR(VLOOKUP(AR528,DAY!$A$2:$E$196,5,0),0)</f>
        <v>0</v>
      </c>
      <c r="AS184" s="144"/>
      <c r="AT184" s="144"/>
      <c r="AU184" s="144"/>
      <c r="AV184" s="144"/>
      <c r="AW184" s="144"/>
      <c r="AX184" s="144"/>
      <c r="AY184" s="144"/>
      <c r="AZ184" s="144"/>
      <c r="BA184" s="144"/>
    </row>
    <row r="185" spans="1:53" ht="27.75" customHeight="1" x14ac:dyDescent="0.45">
      <c r="A185" s="389"/>
      <c r="B185" s="572"/>
      <c r="C185" s="188" t="s">
        <v>5</v>
      </c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568" t="str">
        <f>IFERROR(AN185,"")</f>
        <v/>
      </c>
      <c r="AG185" s="569"/>
      <c r="AH185" s="589"/>
      <c r="AI185" s="570" t="str">
        <f>IFERROR(AO185,"")</f>
        <v/>
      </c>
      <c r="AJ185" s="569"/>
      <c r="AK185" s="577"/>
      <c r="AN185" s="146" t="e">
        <f>ROUND(AG184/AF184,3)</f>
        <v>#DIV/0!</v>
      </c>
      <c r="AO185" s="147" t="e">
        <f>ROUND(AJ184/AI184,3)</f>
        <v>#DIV/0!</v>
      </c>
      <c r="AR185" s="148">
        <f>IFERROR(VLOOKUP(AR528,DAY!$A$2:$E$196,6,0),0)</f>
        <v>0</v>
      </c>
    </row>
    <row r="186" spans="1:53" ht="27.75" customHeight="1" x14ac:dyDescent="0.45">
      <c r="A186" s="389"/>
      <c r="B186" s="571" t="str">
        <f>$B$26</f>
        <v>作業員D</v>
      </c>
      <c r="C186" s="143" t="s">
        <v>4</v>
      </c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211">
        <f>IF(COUNT(D186:AE186)=0,+(COUNTIF(D186:AE186,"作業"))+(COUNTIF(D186:AE186,"休日")),"")</f>
        <v>0</v>
      </c>
      <c r="AG186" s="213">
        <f>IF(+COUNT(D186:AE186)=0,(COUNTIF(D186:AE186,"休日")),"")</f>
        <v>0</v>
      </c>
      <c r="AH186" s="565"/>
      <c r="AI186" s="224">
        <f>IF(COUNT(D187:AE187)=0,+(COUNTIF(D187:AE187,"作業"))+(COUNTIF(D187:AE187,"休日")),"")</f>
        <v>0</v>
      </c>
      <c r="AJ186" s="213">
        <f>IF(COUNT(D187:AE187)=0,(COUNTIF(D187:AE187,"休日")),"")</f>
        <v>0</v>
      </c>
      <c r="AK186" s="565"/>
      <c r="AM186" s="144"/>
      <c r="AN186" s="137"/>
      <c r="AO186" s="137"/>
      <c r="AP186" s="144"/>
      <c r="AQ186" s="144"/>
      <c r="AR186" s="142">
        <f>IFERROR(VLOOKUP(AR530,DAY!$A$2:$E$196,5,0),0)</f>
        <v>0</v>
      </c>
      <c r="AS186" s="144"/>
      <c r="AT186" s="144"/>
      <c r="AU186" s="144"/>
      <c r="AV186" s="144"/>
      <c r="AW186" s="144"/>
      <c r="AX186" s="144"/>
      <c r="AY186" s="144"/>
      <c r="AZ186" s="144"/>
      <c r="BA186" s="144"/>
    </row>
    <row r="187" spans="1:53" ht="27.75" customHeight="1" x14ac:dyDescent="0.45">
      <c r="A187" s="389"/>
      <c r="B187" s="572"/>
      <c r="C187" s="188" t="s">
        <v>5</v>
      </c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568" t="str">
        <f>IFERROR(AN187,"")</f>
        <v/>
      </c>
      <c r="AG187" s="569"/>
      <c r="AH187" s="566"/>
      <c r="AI187" s="570" t="str">
        <f>IFERROR(AO187,"")</f>
        <v/>
      </c>
      <c r="AJ187" s="569"/>
      <c r="AK187" s="566"/>
      <c r="AN187" s="146" t="e">
        <f>ROUND(AG186/AF186,3)</f>
        <v>#DIV/0!</v>
      </c>
      <c r="AO187" s="147" t="e">
        <f>ROUND(AJ186/AI186,3)</f>
        <v>#DIV/0!</v>
      </c>
      <c r="AR187" s="148">
        <f>IFERROR(VLOOKUP(AR530,DAY!$A$2:$E$196,6,0),0)</f>
        <v>0</v>
      </c>
    </row>
    <row r="188" spans="1:53" ht="27.75" customHeight="1" x14ac:dyDescent="0.45">
      <c r="A188" s="389"/>
      <c r="B188" s="571" t="str">
        <f>$B$28</f>
        <v>作業員E</v>
      </c>
      <c r="C188" s="143" t="s">
        <v>4</v>
      </c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211">
        <f>IF(COUNT(D188:AE188)=0,+(COUNTIF(D188:AE188,"作業"))+(COUNTIF(D188:AE188,"休日")),"")</f>
        <v>0</v>
      </c>
      <c r="AG188" s="213">
        <f>IF(+COUNT(D188:AE188)=0,(COUNTIF(D188:AE188,"休日")),"")</f>
        <v>0</v>
      </c>
      <c r="AH188" s="566"/>
      <c r="AI188" s="224">
        <f>IF(COUNT(D189:AE189)=0,+(COUNTIF(D189:AE189,"作業"))+(COUNTIF(D189:AE189,"休日")),"")</f>
        <v>0</v>
      </c>
      <c r="AJ188" s="213">
        <f>IF(COUNT(D189:AE189)=0,(COUNTIF(D189:AE189,"休日")),"")</f>
        <v>0</v>
      </c>
      <c r="AK188" s="566"/>
      <c r="AM188" s="144"/>
      <c r="AN188" s="137"/>
      <c r="AO188" s="137"/>
      <c r="AP188" s="144"/>
      <c r="AQ188" s="144"/>
      <c r="AR188" s="142">
        <f>IFERROR(VLOOKUP(AR532,DAY!$A$2:$E$196,5,0),0)</f>
        <v>0</v>
      </c>
      <c r="AS188" s="144"/>
      <c r="AT188" s="144"/>
      <c r="AU188" s="144"/>
      <c r="AV188" s="144"/>
      <c r="AW188" s="144"/>
      <c r="AX188" s="144"/>
      <c r="AY188" s="144"/>
      <c r="AZ188" s="144"/>
      <c r="BA188" s="144"/>
    </row>
    <row r="189" spans="1:53" ht="27.75" customHeight="1" x14ac:dyDescent="0.45">
      <c r="A189" s="389"/>
      <c r="B189" s="572"/>
      <c r="C189" s="188" t="s">
        <v>5</v>
      </c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568" t="str">
        <f>IFERROR(AN189,"")</f>
        <v/>
      </c>
      <c r="AG189" s="569"/>
      <c r="AH189" s="566"/>
      <c r="AI189" s="570" t="str">
        <f>IFERROR(AO189,"")</f>
        <v/>
      </c>
      <c r="AJ189" s="569"/>
      <c r="AK189" s="566"/>
      <c r="AN189" s="146" t="e">
        <f>ROUND(AG188/AF188,3)</f>
        <v>#DIV/0!</v>
      </c>
      <c r="AO189" s="147" t="e">
        <f>ROUND(AJ188/AI188,3)</f>
        <v>#DIV/0!</v>
      </c>
      <c r="AR189" s="148">
        <f>IFERROR(VLOOKUP(AR532,DAY!$A$2:$E$196,6,0),0)</f>
        <v>0</v>
      </c>
    </row>
    <row r="190" spans="1:53" ht="27.75" customHeight="1" x14ac:dyDescent="0.45">
      <c r="A190" s="389"/>
      <c r="B190" s="571" t="str">
        <f>$B$30</f>
        <v>作業員F</v>
      </c>
      <c r="C190" s="143" t="s">
        <v>4</v>
      </c>
      <c r="D190" s="99"/>
      <c r="E190" s="96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211">
        <f>IF(COUNT(D190:AE190)=0,+(COUNTIF(D190:AE190,"作業"))+(COUNTIF(D190:AE190,"休日")),"")</f>
        <v>0</v>
      </c>
      <c r="AG190" s="213">
        <f>IF(+COUNT(D190:AE190)=0,(COUNTIF(D190:AE190,"休日")),"")</f>
        <v>0</v>
      </c>
      <c r="AH190" s="566"/>
      <c r="AI190" s="224">
        <f>IF(COUNT(D191:AE191)=0,+(COUNTIF(D191:AE191,"作業"))+(COUNTIF(D191:AE191,"休日")),"")</f>
        <v>0</v>
      </c>
      <c r="AJ190" s="213">
        <f>IF(COUNT(D191:AE191)=0,(COUNTIF(D191:AE191,"休日")),"")</f>
        <v>0</v>
      </c>
      <c r="AK190" s="566"/>
      <c r="AM190" s="144"/>
      <c r="AN190" s="137"/>
      <c r="AO190" s="137"/>
      <c r="AR190" s="142">
        <f>IFERROR(VLOOKUP(AR382,DAY!$A$2:$E$196,5,0),0)</f>
        <v>0</v>
      </c>
    </row>
    <row r="191" spans="1:53" ht="27.75" customHeight="1" thickBot="1" x14ac:dyDescent="0.5">
      <c r="A191" s="390"/>
      <c r="B191" s="572"/>
      <c r="C191" s="145" t="s">
        <v>5</v>
      </c>
      <c r="D191" s="97"/>
      <c r="E191" s="98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357" t="str">
        <f>IFERROR(AN191,"")</f>
        <v/>
      </c>
      <c r="AG191" s="358"/>
      <c r="AH191" s="567"/>
      <c r="AI191" s="574" t="str">
        <f>IFERROR(AO191,"")</f>
        <v/>
      </c>
      <c r="AJ191" s="358"/>
      <c r="AK191" s="567"/>
      <c r="AN191" s="146" t="e">
        <f>ROUND(AG190/AF190,3)</f>
        <v>#DIV/0!</v>
      </c>
      <c r="AO191" s="147" t="e">
        <f>ROUND(AJ190/AI190,3)</f>
        <v>#DIV/0!</v>
      </c>
      <c r="AR191" s="148">
        <f>IFERROR(VLOOKUP(AR382,DAY!$A$2:$E$196,6,0),0)</f>
        <v>0</v>
      </c>
    </row>
    <row r="192" spans="1:53" ht="27.75" customHeight="1" thickBot="1" x14ac:dyDescent="0.5">
      <c r="A192" s="388" t="s">
        <v>73</v>
      </c>
      <c r="B192" s="578" t="s">
        <v>0</v>
      </c>
      <c r="C192" s="579"/>
      <c r="D192" s="29">
        <f>IFERROR(VLOOKUP(D382,DAY!$A$2:$E$2452,2,0),0)</f>
        <v>8</v>
      </c>
      <c r="E192" s="29">
        <f>IFERROR(VLOOKUP(E382,DAY!$A$2:$E$2452,2,0),0)</f>
        <v>8</v>
      </c>
      <c r="F192" s="29">
        <f>IFERROR(VLOOKUP(F382,DAY!$A$2:$E$2452,2,0),0)</f>
        <v>8</v>
      </c>
      <c r="G192" s="29">
        <f>IFERROR(VLOOKUP(G382,DAY!$A$2:$E$2452,2,0),0)</f>
        <v>8</v>
      </c>
      <c r="H192" s="29">
        <f>IFERROR(VLOOKUP(H382,DAY!$A$2:$E$2452,2,0),0)</f>
        <v>8</v>
      </c>
      <c r="I192" s="29">
        <f>IFERROR(VLOOKUP(I382,DAY!$A$2:$E$2452,2,0),0)</f>
        <v>8</v>
      </c>
      <c r="J192" s="29">
        <f>IFERROR(VLOOKUP(J382,DAY!$A$2:$E$2452,2,0),0)</f>
        <v>8</v>
      </c>
      <c r="K192" s="29">
        <f>IFERROR(VLOOKUP(K382,DAY!$A$2:$E$2452,2,0),0)</f>
        <v>8</v>
      </c>
      <c r="L192" s="29">
        <f>IFERROR(VLOOKUP(L382,DAY!$A$2:$E$2452,2,0),0)</f>
        <v>8</v>
      </c>
      <c r="M192" s="29">
        <f>IFERROR(VLOOKUP(M382,DAY!$A$2:$E$2452,2,0),0)</f>
        <v>8</v>
      </c>
      <c r="N192" s="29">
        <f>IFERROR(VLOOKUP(N382,DAY!$A$2:$E$2452,2,0),0)</f>
        <v>8</v>
      </c>
      <c r="O192" s="29">
        <f>IFERROR(VLOOKUP(O382,DAY!$A$2:$E$2452,2,0),0)</f>
        <v>8</v>
      </c>
      <c r="P192" s="29">
        <f>IFERROR(VLOOKUP(P382,DAY!$A$2:$E$2452,2,0),0)</f>
        <v>8</v>
      </c>
      <c r="Q192" s="29">
        <f>IFERROR(VLOOKUP(Q382,DAY!$A$2:$E$2452,2,0),0)</f>
        <v>8</v>
      </c>
      <c r="R192" s="29">
        <f>IFERROR(VLOOKUP(R382,DAY!$A$2:$E$2452,2,0),0)</f>
        <v>8</v>
      </c>
      <c r="S192" s="29">
        <f>IFERROR(VLOOKUP(S382,DAY!$A$2:$E$2452,2,0),0)</f>
        <v>8</v>
      </c>
      <c r="T192" s="29">
        <f>IFERROR(VLOOKUP(T382,DAY!$A$2:$E$2452,2,0),0)</f>
        <v>8</v>
      </c>
      <c r="U192" s="29">
        <f>IFERROR(VLOOKUP(U382,DAY!$A$2:$E$2452,2,0),0)</f>
        <v>8</v>
      </c>
      <c r="V192" s="29">
        <f>IFERROR(VLOOKUP(V382,DAY!$A$2:$E$2452,2,0),0)</f>
        <v>8</v>
      </c>
      <c r="W192" s="29">
        <f>IFERROR(VLOOKUP(W382,DAY!$A$2:$E$2452,2,0),0)</f>
        <v>8</v>
      </c>
      <c r="X192" s="29">
        <f>IFERROR(VLOOKUP(X382,DAY!$A$2:$E$2452,2,0),0)</f>
        <v>8</v>
      </c>
      <c r="Y192" s="29">
        <f>IFERROR(VLOOKUP(Y382,DAY!$A$2:$E$2452,2,0),0)</f>
        <v>8</v>
      </c>
      <c r="Z192" s="29">
        <f>IFERROR(VLOOKUP(Z382,DAY!$A$2:$E$2452,2,0),0)</f>
        <v>8</v>
      </c>
      <c r="AA192" s="29">
        <f>IFERROR(VLOOKUP(AA382,DAY!$A$2:$E$2452,2,0),0)</f>
        <v>8</v>
      </c>
      <c r="AB192" s="29">
        <f>IFERROR(VLOOKUP(AB382,DAY!$A$2:$E$2452,2,0),0)</f>
        <v>8</v>
      </c>
      <c r="AC192" s="29">
        <f>IFERROR(VLOOKUP(AC382,DAY!$A$2:$E$2452,2,0),0)</f>
        <v>8</v>
      </c>
      <c r="AD192" s="29">
        <f>IFERROR(VLOOKUP(AD382,DAY!$A$2:$E$2452,2,0),0)</f>
        <v>8</v>
      </c>
      <c r="AE192" s="29">
        <f>IFERROR(VLOOKUP(AE382,DAY!$A$2:$E$2452,2,0),0)</f>
        <v>9</v>
      </c>
      <c r="AF192" s="395" t="s">
        <v>11</v>
      </c>
      <c r="AG192" s="396" t="s">
        <v>12</v>
      </c>
      <c r="AH192" s="520" t="s">
        <v>132</v>
      </c>
      <c r="AI192" s="580" t="s">
        <v>11</v>
      </c>
      <c r="AJ192" s="396" t="s">
        <v>13</v>
      </c>
      <c r="AK192" s="520" t="s">
        <v>132</v>
      </c>
      <c r="AL192" s="144"/>
      <c r="AN192" s="137"/>
      <c r="AO192" s="137"/>
      <c r="AR192" s="152">
        <f>IFERROR(VLOOKUP(AR382,DAY!$A$2:$E$196,7,0),0)</f>
        <v>0</v>
      </c>
    </row>
    <row r="193" spans="1:53" ht="27.75" customHeight="1" x14ac:dyDescent="0.45">
      <c r="A193" s="389"/>
      <c r="B193" s="582" t="s">
        <v>1</v>
      </c>
      <c r="C193" s="583"/>
      <c r="D193" s="32">
        <f>IFERROR(VLOOKUP(D382,DAY!$A$2:$E$2452,3,0),0)</f>
        <v>5</v>
      </c>
      <c r="E193" s="32">
        <f>IFERROR(VLOOKUP(E382,DAY!$A$2:$E$2452,3,0),0)</f>
        <v>6</v>
      </c>
      <c r="F193" s="32">
        <f>IFERROR(VLOOKUP(F382,DAY!$A$2:$E$2452,3,0),0)</f>
        <v>7</v>
      </c>
      <c r="G193" s="32">
        <f>IFERROR(VLOOKUP(G382,DAY!$A$2:$E$2452,3,0),0)</f>
        <v>8</v>
      </c>
      <c r="H193" s="32">
        <f>IFERROR(VLOOKUP(H382,DAY!$A$2:$E$2452,3,0),0)</f>
        <v>9</v>
      </c>
      <c r="I193" s="32">
        <f>IFERROR(VLOOKUP(I382,DAY!$A$2:$E$2452,3,0),0)</f>
        <v>10</v>
      </c>
      <c r="J193" s="32">
        <f>IFERROR(VLOOKUP(J382,DAY!$A$2:$E$2452,3,0),0)</f>
        <v>11</v>
      </c>
      <c r="K193" s="32">
        <f>IFERROR(VLOOKUP(K382,DAY!$A$2:$E$2452,3,0),0)</f>
        <v>12</v>
      </c>
      <c r="L193" s="32">
        <f>IFERROR(VLOOKUP(L382,DAY!$A$2:$E$2452,3,0),0)</f>
        <v>13</v>
      </c>
      <c r="M193" s="32">
        <f>IFERROR(VLOOKUP(M382,DAY!$A$2:$E$2452,3,0),0)</f>
        <v>14</v>
      </c>
      <c r="N193" s="32">
        <f>IFERROR(VLOOKUP(N382,DAY!$A$2:$E$2452,3,0),0)</f>
        <v>15</v>
      </c>
      <c r="O193" s="32">
        <f>IFERROR(VLOOKUP(O382,DAY!$A$2:$E$2452,3,0),0)</f>
        <v>16</v>
      </c>
      <c r="P193" s="32">
        <f>IFERROR(VLOOKUP(P382,DAY!$A$2:$E$2452,3,0),0)</f>
        <v>17</v>
      </c>
      <c r="Q193" s="32">
        <f>IFERROR(VLOOKUP(Q382,DAY!$A$2:$E$2452,3,0),0)</f>
        <v>18</v>
      </c>
      <c r="R193" s="32">
        <f>IFERROR(VLOOKUP(R382,DAY!$A$2:$E$2452,3,0),0)</f>
        <v>19</v>
      </c>
      <c r="S193" s="32">
        <f>IFERROR(VLOOKUP(S382,DAY!$A$2:$E$2452,3,0),0)</f>
        <v>20</v>
      </c>
      <c r="T193" s="32">
        <f>IFERROR(VLOOKUP(T382,DAY!$A$2:$E$2452,3,0),0)</f>
        <v>21</v>
      </c>
      <c r="U193" s="32">
        <f>IFERROR(VLOOKUP(U382,DAY!$A$2:$E$2452,3,0),0)</f>
        <v>22</v>
      </c>
      <c r="V193" s="32">
        <f>IFERROR(VLOOKUP(V382,DAY!$A$2:$E$2452,3,0),0)</f>
        <v>23</v>
      </c>
      <c r="W193" s="32">
        <f>IFERROR(VLOOKUP(W382,DAY!$A$2:$E$2452,3,0),0)</f>
        <v>24</v>
      </c>
      <c r="X193" s="32">
        <f>IFERROR(VLOOKUP(X382,DAY!$A$2:$E$2452,3,0),0)</f>
        <v>25</v>
      </c>
      <c r="Y193" s="32">
        <f>IFERROR(VLOOKUP(Y382,DAY!$A$2:$E$2452,3,0),0)</f>
        <v>26</v>
      </c>
      <c r="Z193" s="32">
        <f>IFERROR(VLOOKUP(Z382,DAY!$A$2:$E$2452,3,0),0)</f>
        <v>27</v>
      </c>
      <c r="AA193" s="32">
        <f>IFERROR(VLOOKUP(AA382,DAY!$A$2:$E$2452,3,0),0)</f>
        <v>28</v>
      </c>
      <c r="AB193" s="32">
        <f>IFERROR(VLOOKUP(AB382,DAY!$A$2:$E$2452,3,0),0)</f>
        <v>29</v>
      </c>
      <c r="AC193" s="32">
        <f>IFERROR(VLOOKUP(AC382,DAY!$A$2:$E$2452,3,0),0)</f>
        <v>30</v>
      </c>
      <c r="AD193" s="32">
        <f>IFERROR(VLOOKUP(AD382,DAY!$A$2:$E$2452,3,0),0)</f>
        <v>31</v>
      </c>
      <c r="AE193" s="32">
        <f>IFERROR(VLOOKUP(AE382,DAY!$A$2:$E$2452,3,0),0)</f>
        <v>1</v>
      </c>
      <c r="AF193" s="392"/>
      <c r="AG193" s="394"/>
      <c r="AH193" s="521"/>
      <c r="AI193" s="581"/>
      <c r="AJ193" s="394"/>
      <c r="AK193" s="521"/>
      <c r="AN193" s="137"/>
      <c r="AO193" s="137"/>
      <c r="AR193" s="138">
        <f>IFERROR(VLOOKUP(AR383,DAY!$A$2:$E$196,2,0),0)</f>
        <v>0</v>
      </c>
    </row>
    <row r="194" spans="1:53" ht="27.75" customHeight="1" x14ac:dyDescent="0.45">
      <c r="A194" s="389"/>
      <c r="B194" s="584" t="s">
        <v>2</v>
      </c>
      <c r="C194" s="585"/>
      <c r="D194" s="35" t="str">
        <f>IFERROR(VLOOKUP(D382,DAY!$A$2:$E$2452,4,0),0)</f>
        <v>水</v>
      </c>
      <c r="E194" s="35" t="str">
        <f>IFERROR(VLOOKUP(E382,DAY!$A$2:$E$2452,4,0),0)</f>
        <v>木</v>
      </c>
      <c r="F194" s="35" t="str">
        <f>IFERROR(VLOOKUP(F382,DAY!$A$2:$E$2452,4,0),0)</f>
        <v>金</v>
      </c>
      <c r="G194" s="35" t="str">
        <f>IFERROR(VLOOKUP(G382,DAY!$A$2:$E$2452,4,0),0)</f>
        <v>土</v>
      </c>
      <c r="H194" s="35" t="str">
        <f>IFERROR(VLOOKUP(H382,DAY!$A$2:$E$2452,4,0),0)</f>
        <v>日</v>
      </c>
      <c r="I194" s="35" t="str">
        <f>IFERROR(VLOOKUP(I382,DAY!$A$2:$E$2452,4,0),0)</f>
        <v>月</v>
      </c>
      <c r="J194" s="35" t="str">
        <f>IFERROR(VLOOKUP(J382,DAY!$A$2:$E$2452,4,0),0)</f>
        <v>火</v>
      </c>
      <c r="K194" s="35" t="str">
        <f>IFERROR(VLOOKUP(K382,DAY!$A$2:$E$2452,4,0),0)</f>
        <v>水</v>
      </c>
      <c r="L194" s="35" t="str">
        <f>IFERROR(VLOOKUP(L382,DAY!$A$2:$E$2452,4,0),0)</f>
        <v>木</v>
      </c>
      <c r="M194" s="35" t="str">
        <f>IFERROR(VLOOKUP(M382,DAY!$A$2:$E$2452,4,0),0)</f>
        <v>金</v>
      </c>
      <c r="N194" s="35" t="str">
        <f>IFERROR(VLOOKUP(N382,DAY!$A$2:$E$2452,4,0),0)</f>
        <v>土</v>
      </c>
      <c r="O194" s="35" t="str">
        <f>IFERROR(VLOOKUP(O382,DAY!$A$2:$E$2452,4,0),0)</f>
        <v>日</v>
      </c>
      <c r="P194" s="35" t="str">
        <f>IFERROR(VLOOKUP(P382,DAY!$A$2:$E$2452,4,0),0)</f>
        <v>月</v>
      </c>
      <c r="Q194" s="35" t="str">
        <f>IFERROR(VLOOKUP(Q382,DAY!$A$2:$E$2452,4,0),0)</f>
        <v>火</v>
      </c>
      <c r="R194" s="35" t="str">
        <f>IFERROR(VLOOKUP(R382,DAY!$A$2:$E$2452,4,0),0)</f>
        <v>水</v>
      </c>
      <c r="S194" s="35" t="str">
        <f>IFERROR(VLOOKUP(S382,DAY!$A$2:$E$2452,4,0),0)</f>
        <v>木</v>
      </c>
      <c r="T194" s="35" t="str">
        <f>IFERROR(VLOOKUP(T382,DAY!$A$2:$E$2452,4,0),0)</f>
        <v>金</v>
      </c>
      <c r="U194" s="35" t="str">
        <f>IFERROR(VLOOKUP(U382,DAY!$A$2:$E$2452,4,0),0)</f>
        <v>土</v>
      </c>
      <c r="V194" s="35" t="str">
        <f>IFERROR(VLOOKUP(V382,DAY!$A$2:$E$2452,4,0),0)</f>
        <v>日</v>
      </c>
      <c r="W194" s="35" t="str">
        <f>IFERROR(VLOOKUP(W382,DAY!$A$2:$E$2452,4,0),0)</f>
        <v>月</v>
      </c>
      <c r="X194" s="35" t="str">
        <f>IFERROR(VLOOKUP(X382,DAY!$A$2:$E$2452,4,0),0)</f>
        <v>火</v>
      </c>
      <c r="Y194" s="35" t="str">
        <f>IFERROR(VLOOKUP(Y382,DAY!$A$2:$E$2452,4,0),0)</f>
        <v>水</v>
      </c>
      <c r="Z194" s="35" t="str">
        <f>IFERROR(VLOOKUP(Z382,DAY!$A$2:$E$2452,4,0),0)</f>
        <v>木</v>
      </c>
      <c r="AA194" s="35" t="str">
        <f>IFERROR(VLOOKUP(AA382,DAY!$A$2:$E$2452,4,0),0)</f>
        <v>金</v>
      </c>
      <c r="AB194" s="35" t="str">
        <f>IFERROR(VLOOKUP(AB382,DAY!$A$2:$E$2452,4,0),0)</f>
        <v>土</v>
      </c>
      <c r="AC194" s="35" t="str">
        <f>IFERROR(VLOOKUP(AC382,DAY!$A$2:$E$2452,4,0),0)</f>
        <v>日</v>
      </c>
      <c r="AD194" s="35" t="str">
        <f>IFERROR(VLOOKUP(AD382,DAY!$A$2:$E$2452,4,0),0)</f>
        <v>月</v>
      </c>
      <c r="AE194" s="35" t="str">
        <f>IFERROR(VLOOKUP(AE382,DAY!$A$2:$E$2452,4,0),0)</f>
        <v>火</v>
      </c>
      <c r="AF194" s="392"/>
      <c r="AG194" s="394"/>
      <c r="AH194" s="217" t="str">
        <f>IF($U$9="完全週休２日", "週", IF($U$9="月単位", "月", ""))</f>
        <v/>
      </c>
      <c r="AI194" s="581"/>
      <c r="AJ194" s="394"/>
      <c r="AK194" s="217" t="str">
        <f>IF($U$9="完全週休２日", "週", IF($U$9="月単位", "月", ""))</f>
        <v/>
      </c>
      <c r="AN194" s="137"/>
      <c r="AO194" s="137"/>
      <c r="AR194" s="141">
        <f>IFERROR(VLOOKUP(AR383,DAY!$A$2:$E$196,3,0),0)</f>
        <v>0</v>
      </c>
    </row>
    <row r="195" spans="1:53" ht="85.5" customHeight="1" x14ac:dyDescent="0.45">
      <c r="A195" s="389"/>
      <c r="B195" s="586" t="s">
        <v>3</v>
      </c>
      <c r="C195" s="587"/>
      <c r="D195" s="36" t="str">
        <f>IFERROR(VLOOKUP(D382,DAY!$A$2:$E$2452,5,0),0)</f>
        <v/>
      </c>
      <c r="E195" s="36" t="str">
        <f>IFERROR(VLOOKUP(E382,DAY!$A$2:$E$2452,5,0),0)</f>
        <v/>
      </c>
      <c r="F195" s="36" t="str">
        <f>IFERROR(VLOOKUP(F382,DAY!$A$2:$E$2452,5,0),0)</f>
        <v/>
      </c>
      <c r="G195" s="36" t="str">
        <f>IFERROR(VLOOKUP(G382,DAY!$A$2:$E$2452,5,0),0)</f>
        <v/>
      </c>
      <c r="H195" s="36" t="str">
        <f>IFERROR(VLOOKUP(H382,DAY!$A$2:$E$2452,5,0),0)</f>
        <v/>
      </c>
      <c r="I195" s="36" t="str">
        <f>IFERROR(VLOOKUP(I382,DAY!$A$2:$E$2452,5,0),0)</f>
        <v/>
      </c>
      <c r="J195" s="36" t="str">
        <f>IFERROR(VLOOKUP(J382,DAY!$A$2:$E$2452,5,0),0)</f>
        <v>山の日</v>
      </c>
      <c r="K195" s="36" t="str">
        <f>IFERROR(VLOOKUP(K382,DAY!$A$2:$E$2452,5,0),0)</f>
        <v/>
      </c>
      <c r="L195" s="36" t="str">
        <f>IFERROR(VLOOKUP(L382,DAY!$A$2:$E$2452,5,0),0)</f>
        <v/>
      </c>
      <c r="M195" s="36" t="str">
        <f>IFERROR(VLOOKUP(M382,DAY!$A$2:$E$2452,5,0),0)</f>
        <v/>
      </c>
      <c r="N195" s="36" t="str">
        <f>IFERROR(VLOOKUP(N382,DAY!$A$2:$E$2452,5,0),0)</f>
        <v/>
      </c>
      <c r="O195" s="36" t="str">
        <f>IFERROR(VLOOKUP(O382,DAY!$A$2:$E$2452,5,0),0)</f>
        <v/>
      </c>
      <c r="P195" s="36" t="str">
        <f>IFERROR(VLOOKUP(P382,DAY!$A$2:$E$2452,5,0),0)</f>
        <v/>
      </c>
      <c r="Q195" s="36" t="str">
        <f>IFERROR(VLOOKUP(Q382,DAY!$A$2:$E$2452,5,0),0)</f>
        <v/>
      </c>
      <c r="R195" s="36" t="str">
        <f>IFERROR(VLOOKUP(R382,DAY!$A$2:$E$2452,5,0),0)</f>
        <v/>
      </c>
      <c r="S195" s="36" t="str">
        <f>IFERROR(VLOOKUP(S382,DAY!$A$2:$E$2452,5,0),0)</f>
        <v/>
      </c>
      <c r="T195" s="36" t="str">
        <f>IFERROR(VLOOKUP(T382,DAY!$A$2:$E$2452,5,0),0)</f>
        <v/>
      </c>
      <c r="U195" s="36" t="str">
        <f>IFERROR(VLOOKUP(U382,DAY!$A$2:$E$2452,5,0),0)</f>
        <v/>
      </c>
      <c r="V195" s="36" t="str">
        <f>IFERROR(VLOOKUP(V382,DAY!$A$2:$E$2452,5,0),0)</f>
        <v/>
      </c>
      <c r="W195" s="36" t="str">
        <f>IFERROR(VLOOKUP(W382,DAY!$A$2:$E$2452,5,0),0)</f>
        <v/>
      </c>
      <c r="X195" s="36" t="str">
        <f>IFERROR(VLOOKUP(X382,DAY!$A$2:$E$2452,5,0),0)</f>
        <v/>
      </c>
      <c r="Y195" s="36" t="str">
        <f>IFERROR(VLOOKUP(Y382,DAY!$A$2:$E$2452,5,0),0)</f>
        <v/>
      </c>
      <c r="Z195" s="36" t="str">
        <f>IFERROR(VLOOKUP(Z382,DAY!$A$2:$E$2452,5,0),0)</f>
        <v/>
      </c>
      <c r="AA195" s="36" t="str">
        <f>IFERROR(VLOOKUP(AA382,DAY!$A$2:$E$2452,5,0),0)</f>
        <v/>
      </c>
      <c r="AB195" s="36" t="str">
        <f>IFERROR(VLOOKUP(AB382,DAY!$A$2:$E$2452,5,0),0)</f>
        <v/>
      </c>
      <c r="AC195" s="36" t="str">
        <f>IFERROR(VLOOKUP(AC382,DAY!$A$2:$E$2452,5,0),0)</f>
        <v/>
      </c>
      <c r="AD195" s="36" t="str">
        <f>IFERROR(VLOOKUP(AD382,DAY!$A$2:$E$2452,5,0),0)</f>
        <v/>
      </c>
      <c r="AE195" s="36" t="str">
        <f>IFERROR(VLOOKUP(AE382,DAY!$A$2:$E$2452,5,0),0)</f>
        <v/>
      </c>
      <c r="AF195" s="392"/>
      <c r="AG195" s="394"/>
      <c r="AH195" s="218" t="s">
        <v>133</v>
      </c>
      <c r="AI195" s="581"/>
      <c r="AJ195" s="394"/>
      <c r="AK195" s="218" t="s">
        <v>133</v>
      </c>
      <c r="AN195" s="137" t="str">
        <f>IF(ISTEXT(D196),"集計期間","集計期間外")</f>
        <v>集計期間外</v>
      </c>
      <c r="AO195" s="150"/>
      <c r="AR195" s="141">
        <f>IFERROR(VLOOKUP(AR383,DAY!$A$2:$E$196,4,0),0)</f>
        <v>0</v>
      </c>
    </row>
    <row r="196" spans="1:53" ht="27.75" customHeight="1" x14ac:dyDescent="0.45">
      <c r="A196" s="389"/>
      <c r="B196" s="571" t="str">
        <f>$B$20</f>
        <v>作業員A</v>
      </c>
      <c r="C196" s="143" t="s">
        <v>4</v>
      </c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211">
        <f>IF(COUNT(D196:AE196)=0,+(COUNTIF(D196:AE196,"作業"))+(COUNTIF(D196:AE196,"休日")),"")</f>
        <v>0</v>
      </c>
      <c r="AG196" s="213">
        <f>IF(+COUNT(D196:AE196)=0,(COUNTIF(D196:AE196,"休日")),"")</f>
        <v>0</v>
      </c>
      <c r="AH196" s="575" t="str">
        <f>IFERROR(ROUND(AVERAGE(AF197,AF199,AF201,AF203,AF205,AF207),3),"")</f>
        <v/>
      </c>
      <c r="AI196" s="224">
        <f>IF(COUNT(D197:AE197)=0,+(COUNTIF(D197:AE197,"作業"))+(COUNTIF(D197:AE197,"休日")),"")</f>
        <v>0</v>
      </c>
      <c r="AJ196" s="213">
        <f>IF(COUNT(D197:AE197)=0,(COUNTIF(D197:AE197,"休日")),"")</f>
        <v>0</v>
      </c>
      <c r="AK196" s="575" t="str">
        <f>IFERROR(ROUND(AVERAGE(AI197,AI199,AI201,AI203,AI205,AI207),3),"")</f>
        <v/>
      </c>
      <c r="AM196" s="144"/>
      <c r="AN196" s="137"/>
      <c r="AO196" s="137"/>
      <c r="AP196" s="144"/>
      <c r="AQ196" s="144"/>
      <c r="AR196" s="142">
        <f>IFERROR(VLOOKUP(AR546,DAY!$A$2:$E$196,5,0),0)</f>
        <v>0</v>
      </c>
      <c r="AS196" s="144"/>
      <c r="AT196" s="144"/>
      <c r="AU196" s="144"/>
      <c r="AV196" s="144"/>
      <c r="AW196" s="144"/>
      <c r="AX196" s="144"/>
      <c r="AY196" s="144"/>
      <c r="AZ196" s="144"/>
      <c r="BA196" s="144"/>
    </row>
    <row r="197" spans="1:53" ht="27.75" customHeight="1" x14ac:dyDescent="0.45">
      <c r="A197" s="389"/>
      <c r="B197" s="572"/>
      <c r="C197" s="188" t="s">
        <v>5</v>
      </c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568" t="str">
        <f>IFERROR(AN197,"")</f>
        <v/>
      </c>
      <c r="AG197" s="569"/>
      <c r="AH197" s="588"/>
      <c r="AI197" s="570" t="str">
        <f>IFERROR(AO197,"")</f>
        <v/>
      </c>
      <c r="AJ197" s="569"/>
      <c r="AK197" s="576"/>
      <c r="AN197" s="146" t="e">
        <f>ROUND(AG196/AF196,3)</f>
        <v>#DIV/0!</v>
      </c>
      <c r="AO197" s="147" t="e">
        <f>ROUND(AJ196/AI196,3)</f>
        <v>#DIV/0!</v>
      </c>
      <c r="AR197" s="148">
        <f>IFERROR(VLOOKUP(AR546,DAY!$A$2:$E$196,6,0),0)</f>
        <v>0</v>
      </c>
    </row>
    <row r="198" spans="1:53" ht="27.75" customHeight="1" x14ac:dyDescent="0.45">
      <c r="A198" s="389"/>
      <c r="B198" s="571" t="str">
        <f>$B$22</f>
        <v>作業員B</v>
      </c>
      <c r="C198" s="143" t="s">
        <v>4</v>
      </c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211">
        <f>IF(COUNT(D198:AE198)=0,+(COUNTIF(D198:AE198,"作業"))+(COUNTIF(D198:AE198,"休日")),"")</f>
        <v>0</v>
      </c>
      <c r="AG198" s="213">
        <f>IF(+COUNT(D198:AE198)=0,(COUNTIF(D198:AE198,"休日")),"")</f>
        <v>0</v>
      </c>
      <c r="AH198" s="588"/>
      <c r="AI198" s="224">
        <f>IF(COUNT(D199:AE199)=0,+(COUNTIF(D199:AE199,"作業"))+(COUNTIF(D199:AE199,"休日")),"")</f>
        <v>0</v>
      </c>
      <c r="AJ198" s="213">
        <f>IF(COUNT(D199:AE199)=0,(COUNTIF(D199:AE199,"休日")),"")</f>
        <v>0</v>
      </c>
      <c r="AK198" s="576"/>
      <c r="AM198" s="144"/>
      <c r="AN198" s="137"/>
      <c r="AO198" s="137"/>
      <c r="AP198" s="144"/>
      <c r="AQ198" s="144"/>
      <c r="AR198" s="142">
        <f>IFERROR(VLOOKUP(AR542,DAY!$A$2:$E$196,5,0),0)</f>
        <v>0</v>
      </c>
      <c r="AS198" s="144"/>
      <c r="AT198" s="144"/>
      <c r="AU198" s="144"/>
      <c r="AV198" s="144"/>
      <c r="AW198" s="144"/>
      <c r="AX198" s="144"/>
      <c r="AY198" s="144"/>
      <c r="AZ198" s="144"/>
      <c r="BA198" s="144"/>
    </row>
    <row r="199" spans="1:53" ht="27.75" customHeight="1" x14ac:dyDescent="0.45">
      <c r="A199" s="389"/>
      <c r="B199" s="572"/>
      <c r="C199" s="188" t="s">
        <v>5</v>
      </c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568" t="str">
        <f>IFERROR(AN199,"")</f>
        <v/>
      </c>
      <c r="AG199" s="569"/>
      <c r="AH199" s="588"/>
      <c r="AI199" s="570" t="str">
        <f>IFERROR(AO199,"")</f>
        <v/>
      </c>
      <c r="AJ199" s="569"/>
      <c r="AK199" s="576"/>
      <c r="AN199" s="146" t="e">
        <f>ROUND(AG198/AF198,3)</f>
        <v>#DIV/0!</v>
      </c>
      <c r="AO199" s="147" t="e">
        <f>ROUND(AJ198/AI198,3)</f>
        <v>#DIV/0!</v>
      </c>
      <c r="AR199" s="148">
        <f>IFERROR(VLOOKUP(AR542,DAY!$A$2:$E$196,6,0),0)</f>
        <v>0</v>
      </c>
    </row>
    <row r="200" spans="1:53" ht="27.75" customHeight="1" x14ac:dyDescent="0.45">
      <c r="A200" s="389"/>
      <c r="B200" s="571" t="str">
        <f>$B$24</f>
        <v>作業員C</v>
      </c>
      <c r="C200" s="143" t="s">
        <v>4</v>
      </c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211">
        <f>IF(COUNT(D200:AE200)=0,+(COUNTIF(D200:AE200,"作業"))+(COUNTIF(D200:AE200,"休日")),"")</f>
        <v>0</v>
      </c>
      <c r="AG200" s="213">
        <f>IF(+COUNT(D200:AE200)=0,(COUNTIF(D200:AE200,"休日")),"")</f>
        <v>0</v>
      </c>
      <c r="AH200" s="588"/>
      <c r="AI200" s="224">
        <f>IF(COUNT(D201:AE201)=0,+(COUNTIF(D201:AE201,"作業"))+(COUNTIF(D201:AE201,"休日")),"")</f>
        <v>0</v>
      </c>
      <c r="AJ200" s="213">
        <f>IF(COUNT(D201:AE201)=0,(COUNTIF(D201:AE201,"休日")),"")</f>
        <v>0</v>
      </c>
      <c r="AK200" s="576"/>
      <c r="AM200" s="144"/>
      <c r="AN200" s="137"/>
      <c r="AO200" s="137"/>
      <c r="AP200" s="144"/>
      <c r="AQ200" s="144"/>
      <c r="AR200" s="142">
        <f>IFERROR(VLOOKUP(AR544,DAY!$A$2:$E$196,5,0),0)</f>
        <v>0</v>
      </c>
      <c r="AS200" s="144"/>
      <c r="AT200" s="144"/>
      <c r="AU200" s="144"/>
      <c r="AV200" s="144"/>
      <c r="AW200" s="144"/>
      <c r="AX200" s="144"/>
      <c r="AY200" s="144"/>
      <c r="AZ200" s="144"/>
      <c r="BA200" s="144"/>
    </row>
    <row r="201" spans="1:53" ht="27.75" customHeight="1" x14ac:dyDescent="0.45">
      <c r="A201" s="389"/>
      <c r="B201" s="572"/>
      <c r="C201" s="188" t="s">
        <v>5</v>
      </c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568" t="str">
        <f>IFERROR(AN201,"")</f>
        <v/>
      </c>
      <c r="AG201" s="569"/>
      <c r="AH201" s="589"/>
      <c r="AI201" s="570" t="str">
        <f>IFERROR(AO201,"")</f>
        <v/>
      </c>
      <c r="AJ201" s="569"/>
      <c r="AK201" s="577"/>
      <c r="AN201" s="146" t="e">
        <f>ROUND(AG200/AF200,3)</f>
        <v>#DIV/0!</v>
      </c>
      <c r="AO201" s="147" t="e">
        <f>ROUND(AJ200/AI200,3)</f>
        <v>#DIV/0!</v>
      </c>
      <c r="AR201" s="148">
        <f>IFERROR(VLOOKUP(AR544,DAY!$A$2:$E$196,6,0),0)</f>
        <v>0</v>
      </c>
    </row>
    <row r="202" spans="1:53" ht="27.75" customHeight="1" x14ac:dyDescent="0.45">
      <c r="A202" s="389"/>
      <c r="B202" s="571" t="str">
        <f>$B$26</f>
        <v>作業員D</v>
      </c>
      <c r="C202" s="143" t="s">
        <v>4</v>
      </c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211">
        <f>IF(COUNT(D202:AE202)=0,+(COUNTIF(D202:AE202,"作業"))+(COUNTIF(D202:AE202,"休日")),"")</f>
        <v>0</v>
      </c>
      <c r="AG202" s="213">
        <f>IF(+COUNT(D202:AE202)=0,(COUNTIF(D202:AE202,"休日")),"")</f>
        <v>0</v>
      </c>
      <c r="AH202" s="565"/>
      <c r="AI202" s="224">
        <f>IF(COUNT(D203:AE203)=0,+(COUNTIF(D203:AE203,"作業"))+(COUNTIF(D203:AE203,"休日")),"")</f>
        <v>0</v>
      </c>
      <c r="AJ202" s="213">
        <f>IF(COUNT(D203:AE203)=0,(COUNTIF(D203:AE203,"休日")),"")</f>
        <v>0</v>
      </c>
      <c r="AK202" s="565"/>
      <c r="AM202" s="144"/>
      <c r="AN202" s="137"/>
      <c r="AO202" s="137"/>
      <c r="AP202" s="144"/>
      <c r="AQ202" s="144"/>
      <c r="AR202" s="142">
        <f>IFERROR(VLOOKUP(AR546,DAY!$A$2:$E$196,5,0),0)</f>
        <v>0</v>
      </c>
      <c r="AS202" s="144"/>
      <c r="AT202" s="144"/>
      <c r="AU202" s="144"/>
      <c r="AV202" s="144"/>
      <c r="AW202" s="144"/>
      <c r="AX202" s="144"/>
      <c r="AY202" s="144"/>
      <c r="AZ202" s="144"/>
      <c r="BA202" s="144"/>
    </row>
    <row r="203" spans="1:53" ht="27.75" customHeight="1" x14ac:dyDescent="0.45">
      <c r="A203" s="389"/>
      <c r="B203" s="572"/>
      <c r="C203" s="188" t="s">
        <v>5</v>
      </c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568" t="str">
        <f>IFERROR(AN203,"")</f>
        <v/>
      </c>
      <c r="AG203" s="569"/>
      <c r="AH203" s="566"/>
      <c r="AI203" s="570" t="str">
        <f>IFERROR(AO203,"")</f>
        <v/>
      </c>
      <c r="AJ203" s="569"/>
      <c r="AK203" s="566"/>
      <c r="AN203" s="146" t="e">
        <f>ROUND(AG202/AF202,3)</f>
        <v>#DIV/0!</v>
      </c>
      <c r="AO203" s="147" t="e">
        <f>ROUND(AJ202/AI202,3)</f>
        <v>#DIV/0!</v>
      </c>
      <c r="AR203" s="148">
        <f>IFERROR(VLOOKUP(AR546,DAY!$A$2:$E$196,6,0),0)</f>
        <v>0</v>
      </c>
    </row>
    <row r="204" spans="1:53" ht="27.75" customHeight="1" x14ac:dyDescent="0.45">
      <c r="A204" s="389"/>
      <c r="B204" s="571" t="str">
        <f>$B$28</f>
        <v>作業員E</v>
      </c>
      <c r="C204" s="143" t="s">
        <v>4</v>
      </c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211">
        <f>IF(COUNT(D204:AE204)=0,+(COUNTIF(D204:AE204,"作業"))+(COUNTIF(D204:AE204,"休日")),"")</f>
        <v>0</v>
      </c>
      <c r="AG204" s="213">
        <f>IF(+COUNT(D204:AE204)=0,(COUNTIF(D204:AE204,"休日")),"")</f>
        <v>0</v>
      </c>
      <c r="AH204" s="566"/>
      <c r="AI204" s="224">
        <f>IF(COUNT(D205:AE205)=0,+(COUNTIF(D205:AE205,"作業"))+(COUNTIF(D205:AE205,"休日")),"")</f>
        <v>0</v>
      </c>
      <c r="AJ204" s="213">
        <f>IF(COUNT(D205:AE205)=0,(COUNTIF(D205:AE205,"休日")),"")</f>
        <v>0</v>
      </c>
      <c r="AK204" s="566"/>
      <c r="AM204" s="144"/>
      <c r="AN204" s="137"/>
      <c r="AO204" s="137"/>
      <c r="AP204" s="144"/>
      <c r="AQ204" s="144"/>
      <c r="AR204" s="142">
        <f>IFERROR(VLOOKUP(AR548,DAY!$A$2:$E$196,5,0),0)</f>
        <v>0</v>
      </c>
      <c r="AS204" s="144"/>
      <c r="AT204" s="144"/>
      <c r="AU204" s="144"/>
      <c r="AV204" s="144"/>
      <c r="AW204" s="144"/>
      <c r="AX204" s="144"/>
      <c r="AY204" s="144"/>
      <c r="AZ204" s="144"/>
      <c r="BA204" s="144"/>
    </row>
    <row r="205" spans="1:53" ht="27.75" customHeight="1" x14ac:dyDescent="0.45">
      <c r="A205" s="389"/>
      <c r="B205" s="572"/>
      <c r="C205" s="188" t="s">
        <v>5</v>
      </c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568" t="str">
        <f>IFERROR(AN205,"")</f>
        <v/>
      </c>
      <c r="AG205" s="569"/>
      <c r="AH205" s="566"/>
      <c r="AI205" s="570" t="str">
        <f>IFERROR(AO205,"")</f>
        <v/>
      </c>
      <c r="AJ205" s="569"/>
      <c r="AK205" s="566"/>
      <c r="AN205" s="146" t="e">
        <f>ROUND(AG204/AF204,3)</f>
        <v>#DIV/0!</v>
      </c>
      <c r="AO205" s="147" t="e">
        <f>ROUND(AJ204/AI204,3)</f>
        <v>#DIV/0!</v>
      </c>
      <c r="AR205" s="148">
        <f>IFERROR(VLOOKUP(AR548,DAY!$A$2:$E$196,6,0),0)</f>
        <v>0</v>
      </c>
    </row>
    <row r="206" spans="1:53" ht="27.75" customHeight="1" x14ac:dyDescent="0.45">
      <c r="A206" s="389"/>
      <c r="B206" s="571" t="str">
        <f>$B$30</f>
        <v>作業員F</v>
      </c>
      <c r="C206" s="143" t="s">
        <v>4</v>
      </c>
      <c r="D206" s="99"/>
      <c r="E206" s="96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211">
        <f>IF(COUNT(D206:AE206)=0,+(COUNTIF(D206:AE206,"作業"))+(COUNTIF(D206:AE206,"休日")),"")</f>
        <v>0</v>
      </c>
      <c r="AG206" s="213">
        <f>IF(+COUNT(D206:AE206)=0,(COUNTIF(D206:AE206,"休日")),"")</f>
        <v>0</v>
      </c>
      <c r="AH206" s="566"/>
      <c r="AI206" s="224">
        <f>IF(COUNT(D207:AE207)=0,+(COUNTIF(D207:AE207,"作業"))+(COUNTIF(D207:AE207,"休日")),"")</f>
        <v>0</v>
      </c>
      <c r="AJ206" s="213">
        <f>IF(COUNT(D207:AE207)=0,(COUNTIF(D207:AE207,"休日")),"")</f>
        <v>0</v>
      </c>
      <c r="AK206" s="566"/>
      <c r="AM206" s="144"/>
      <c r="AN206" s="137"/>
      <c r="AO206" s="137"/>
      <c r="AR206" s="142">
        <f>IFERROR(VLOOKUP(AR383,DAY!$A$2:$E$196,5,0),0)</f>
        <v>0</v>
      </c>
    </row>
    <row r="207" spans="1:53" ht="27.75" customHeight="1" thickBot="1" x14ac:dyDescent="0.5">
      <c r="A207" s="390"/>
      <c r="B207" s="573"/>
      <c r="C207" s="145" t="s">
        <v>5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357" t="str">
        <f>IFERROR(AN207,"")</f>
        <v/>
      </c>
      <c r="AG207" s="358"/>
      <c r="AH207" s="567"/>
      <c r="AI207" s="574" t="str">
        <f>IFERROR(AO207,"")</f>
        <v/>
      </c>
      <c r="AJ207" s="358"/>
      <c r="AK207" s="567"/>
      <c r="AN207" s="146" t="e">
        <f>ROUND(AG206/AF206,3)</f>
        <v>#DIV/0!</v>
      </c>
      <c r="AO207" s="147" t="e">
        <f>ROUND(AJ206/AI206,3)</f>
        <v>#DIV/0!</v>
      </c>
      <c r="AR207" s="148">
        <f>IFERROR(VLOOKUP(AR383,DAY!$A$2:$E$196,6,0),0)</f>
        <v>0</v>
      </c>
    </row>
    <row r="208" spans="1:53" ht="27.75" customHeight="1" thickBot="1" x14ac:dyDescent="0.5">
      <c r="A208" s="594" t="s">
        <v>74</v>
      </c>
      <c r="B208" s="595" t="s">
        <v>0</v>
      </c>
      <c r="C208" s="596"/>
      <c r="D208" s="44">
        <f>IFERROR(VLOOKUP(D383,DAY!$A$2:$E$2452,2,0),0)</f>
        <v>9</v>
      </c>
      <c r="E208" s="44">
        <f>IFERROR(VLOOKUP(E383,DAY!$A$2:$E$2452,2,0),0)</f>
        <v>9</v>
      </c>
      <c r="F208" s="44">
        <f>IFERROR(VLOOKUP(F383,DAY!$A$2:$E$2452,2,0),0)</f>
        <v>9</v>
      </c>
      <c r="G208" s="44">
        <f>IFERROR(VLOOKUP(G383,DAY!$A$2:$E$2452,2,0),0)</f>
        <v>9</v>
      </c>
      <c r="H208" s="44">
        <f>IFERROR(VLOOKUP(H383,DAY!$A$2:$E$2452,2,0),0)</f>
        <v>9</v>
      </c>
      <c r="I208" s="44">
        <f>IFERROR(VLOOKUP(I383,DAY!$A$2:$E$2452,2,0),0)</f>
        <v>9</v>
      </c>
      <c r="J208" s="44">
        <f>IFERROR(VLOOKUP(J383,DAY!$A$2:$E$2452,2,0),0)</f>
        <v>9</v>
      </c>
      <c r="K208" s="44">
        <f>IFERROR(VLOOKUP(K383,DAY!$A$2:$E$2452,2,0),0)</f>
        <v>9</v>
      </c>
      <c r="L208" s="44">
        <f>IFERROR(VLOOKUP(L383,DAY!$A$2:$E$2452,2,0),0)</f>
        <v>9</v>
      </c>
      <c r="M208" s="44">
        <f>IFERROR(VLOOKUP(M383,DAY!$A$2:$E$2452,2,0),0)</f>
        <v>9</v>
      </c>
      <c r="N208" s="44">
        <f>IFERROR(VLOOKUP(N383,DAY!$A$2:$E$2452,2,0),0)</f>
        <v>9</v>
      </c>
      <c r="O208" s="44">
        <f>IFERROR(VLOOKUP(O383,DAY!$A$2:$E$2452,2,0),0)</f>
        <v>9</v>
      </c>
      <c r="P208" s="44">
        <f>IFERROR(VLOOKUP(P383,DAY!$A$2:$E$2452,2,0),0)</f>
        <v>9</v>
      </c>
      <c r="Q208" s="44">
        <f>IFERROR(VLOOKUP(Q383,DAY!$A$2:$E$2452,2,0),0)</f>
        <v>9</v>
      </c>
      <c r="R208" s="44">
        <f>IFERROR(VLOOKUP(R383,DAY!$A$2:$E$2452,2,0),0)</f>
        <v>9</v>
      </c>
      <c r="S208" s="44">
        <f>IFERROR(VLOOKUP(S383,DAY!$A$2:$E$2452,2,0),0)</f>
        <v>9</v>
      </c>
      <c r="T208" s="44">
        <f>IFERROR(VLOOKUP(T383,DAY!$A$2:$E$2452,2,0),0)</f>
        <v>9</v>
      </c>
      <c r="U208" s="44">
        <f>IFERROR(VLOOKUP(U383,DAY!$A$2:$E$2452,2,0),0)</f>
        <v>9</v>
      </c>
      <c r="V208" s="44">
        <f>IFERROR(VLOOKUP(V383,DAY!$A$2:$E$2452,2,0),0)</f>
        <v>9</v>
      </c>
      <c r="W208" s="44">
        <f>IFERROR(VLOOKUP(W383,DAY!$A$2:$E$2452,2,0),0)</f>
        <v>9</v>
      </c>
      <c r="X208" s="44">
        <f>IFERROR(VLOOKUP(X383,DAY!$A$2:$E$2452,2,0),0)</f>
        <v>9</v>
      </c>
      <c r="Y208" s="44">
        <f>IFERROR(VLOOKUP(Y383,DAY!$A$2:$E$2452,2,0),0)</f>
        <v>9</v>
      </c>
      <c r="Z208" s="44">
        <f>IFERROR(VLOOKUP(Z383,DAY!$A$2:$E$2452,2,0),0)</f>
        <v>9</v>
      </c>
      <c r="AA208" s="44">
        <f>IFERROR(VLOOKUP(AA383,DAY!$A$2:$E$2452,2,0),0)</f>
        <v>9</v>
      </c>
      <c r="AB208" s="44">
        <f>IFERROR(VLOOKUP(AB383,DAY!$A$2:$E$2452,2,0),0)</f>
        <v>9</v>
      </c>
      <c r="AC208" s="44">
        <f>IFERROR(VLOOKUP(AC383,DAY!$A$2:$E$2452,2,0),0)</f>
        <v>9</v>
      </c>
      <c r="AD208" s="44">
        <f>IFERROR(VLOOKUP(AD383,DAY!$A$2:$E$2452,2,0),0)</f>
        <v>9</v>
      </c>
      <c r="AE208" s="44">
        <f>IFERROR(VLOOKUP(AE383,DAY!$A$2:$E$2452,2,0),0)</f>
        <v>9</v>
      </c>
      <c r="AF208" s="391" t="s">
        <v>11</v>
      </c>
      <c r="AG208" s="393" t="s">
        <v>12</v>
      </c>
      <c r="AH208" s="593" t="s">
        <v>132</v>
      </c>
      <c r="AI208" s="592" t="s">
        <v>11</v>
      </c>
      <c r="AJ208" s="393" t="s">
        <v>13</v>
      </c>
      <c r="AK208" s="593" t="s">
        <v>132</v>
      </c>
      <c r="AL208" s="144"/>
      <c r="AN208" s="137"/>
      <c r="AO208" s="137"/>
      <c r="AR208" s="149">
        <f>IFERROR(VLOOKUP(AR383,DAY!$A$2:$E$196,7,0),0)</f>
        <v>0</v>
      </c>
    </row>
    <row r="209" spans="1:53" ht="27.75" customHeight="1" x14ac:dyDescent="0.45">
      <c r="A209" s="389"/>
      <c r="B209" s="582" t="s">
        <v>1</v>
      </c>
      <c r="C209" s="583"/>
      <c r="D209" s="32">
        <f>IFERROR(VLOOKUP(D383,DAY!$A$2:$E$2452,3,0),0)</f>
        <v>2</v>
      </c>
      <c r="E209" s="32">
        <f>IFERROR(VLOOKUP(E383,DAY!$A$2:$E$2452,3,0),0)</f>
        <v>3</v>
      </c>
      <c r="F209" s="32">
        <f>IFERROR(VLOOKUP(F383,DAY!$A$2:$E$2452,3,0),0)</f>
        <v>4</v>
      </c>
      <c r="G209" s="32">
        <f>IFERROR(VLOOKUP(G383,DAY!$A$2:$E$2452,3,0),0)</f>
        <v>5</v>
      </c>
      <c r="H209" s="32">
        <f>IFERROR(VLOOKUP(H383,DAY!$A$2:$E$2452,3,0),0)</f>
        <v>6</v>
      </c>
      <c r="I209" s="32">
        <f>IFERROR(VLOOKUP(I383,DAY!$A$2:$E$2452,3,0),0)</f>
        <v>7</v>
      </c>
      <c r="J209" s="32">
        <f>IFERROR(VLOOKUP(J383,DAY!$A$2:$E$2452,3,0),0)</f>
        <v>8</v>
      </c>
      <c r="K209" s="32">
        <f>IFERROR(VLOOKUP(K383,DAY!$A$2:$E$2452,3,0),0)</f>
        <v>9</v>
      </c>
      <c r="L209" s="32">
        <f>IFERROR(VLOOKUP(L383,DAY!$A$2:$E$2452,3,0),0)</f>
        <v>10</v>
      </c>
      <c r="M209" s="32">
        <f>IFERROR(VLOOKUP(M383,DAY!$A$2:$E$2452,3,0),0)</f>
        <v>11</v>
      </c>
      <c r="N209" s="32">
        <f>IFERROR(VLOOKUP(N383,DAY!$A$2:$E$2452,3,0),0)</f>
        <v>12</v>
      </c>
      <c r="O209" s="32">
        <f>IFERROR(VLOOKUP(O383,DAY!$A$2:$E$2452,3,0),0)</f>
        <v>13</v>
      </c>
      <c r="P209" s="32">
        <f>IFERROR(VLOOKUP(P383,DAY!$A$2:$E$2452,3,0),0)</f>
        <v>14</v>
      </c>
      <c r="Q209" s="32">
        <f>IFERROR(VLOOKUP(Q383,DAY!$A$2:$E$2452,3,0),0)</f>
        <v>15</v>
      </c>
      <c r="R209" s="32">
        <f>IFERROR(VLOOKUP(R383,DAY!$A$2:$E$2452,3,0),0)</f>
        <v>16</v>
      </c>
      <c r="S209" s="32">
        <f>IFERROR(VLOOKUP(S383,DAY!$A$2:$E$2452,3,0),0)</f>
        <v>17</v>
      </c>
      <c r="T209" s="32">
        <f>IFERROR(VLOOKUP(T383,DAY!$A$2:$E$2452,3,0),0)</f>
        <v>18</v>
      </c>
      <c r="U209" s="32">
        <f>IFERROR(VLOOKUP(U383,DAY!$A$2:$E$2452,3,0),0)</f>
        <v>19</v>
      </c>
      <c r="V209" s="32">
        <f>IFERROR(VLOOKUP(V383,DAY!$A$2:$E$2452,3,0),0)</f>
        <v>20</v>
      </c>
      <c r="W209" s="32">
        <f>IFERROR(VLOOKUP(W383,DAY!$A$2:$E$2452,3,0),0)</f>
        <v>21</v>
      </c>
      <c r="X209" s="32">
        <f>IFERROR(VLOOKUP(X383,DAY!$A$2:$E$2452,3,0),0)</f>
        <v>22</v>
      </c>
      <c r="Y209" s="32">
        <f>IFERROR(VLOOKUP(Y383,DAY!$A$2:$E$2452,3,0),0)</f>
        <v>23</v>
      </c>
      <c r="Z209" s="32">
        <f>IFERROR(VLOOKUP(Z383,DAY!$A$2:$E$2452,3,0),0)</f>
        <v>24</v>
      </c>
      <c r="AA209" s="32">
        <f>IFERROR(VLOOKUP(AA383,DAY!$A$2:$E$2452,3,0),0)</f>
        <v>25</v>
      </c>
      <c r="AB209" s="32">
        <f>IFERROR(VLOOKUP(AB383,DAY!$A$2:$E$2452,3,0),0)</f>
        <v>26</v>
      </c>
      <c r="AC209" s="32">
        <f>IFERROR(VLOOKUP(AC383,DAY!$A$2:$E$2452,3,0),0)</f>
        <v>27</v>
      </c>
      <c r="AD209" s="32">
        <f>IFERROR(VLOOKUP(AD383,DAY!$A$2:$E$2452,3,0),0)</f>
        <v>28</v>
      </c>
      <c r="AE209" s="32">
        <f>IFERROR(VLOOKUP(AE383,DAY!$A$2:$E$2452,3,0),0)</f>
        <v>29</v>
      </c>
      <c r="AF209" s="392"/>
      <c r="AG209" s="394"/>
      <c r="AH209" s="521"/>
      <c r="AI209" s="581"/>
      <c r="AJ209" s="394"/>
      <c r="AK209" s="521"/>
      <c r="AN209" s="137"/>
      <c r="AO209" s="137"/>
      <c r="AR209" s="139">
        <f>IFERROR(VLOOKUP(AR384,DAY!$A$2:$E$196,2,0),0)</f>
        <v>0</v>
      </c>
    </row>
    <row r="210" spans="1:53" ht="27.75" customHeight="1" x14ac:dyDescent="0.45">
      <c r="A210" s="389"/>
      <c r="B210" s="584" t="s">
        <v>2</v>
      </c>
      <c r="C210" s="585"/>
      <c r="D210" s="35" t="str">
        <f>IFERROR(VLOOKUP(D383,DAY!$A$2:$E$2452,4,0),0)</f>
        <v>水</v>
      </c>
      <c r="E210" s="35" t="str">
        <f>IFERROR(VLOOKUP(E383,DAY!$A$2:$E$2452,4,0),0)</f>
        <v>木</v>
      </c>
      <c r="F210" s="35" t="str">
        <f>IFERROR(VLOOKUP(F383,DAY!$A$2:$E$2452,4,0),0)</f>
        <v>金</v>
      </c>
      <c r="G210" s="35" t="str">
        <f>IFERROR(VLOOKUP(G383,DAY!$A$2:$E$2452,4,0),0)</f>
        <v>土</v>
      </c>
      <c r="H210" s="35" t="str">
        <f>IFERROR(VLOOKUP(H383,DAY!$A$2:$E$2452,4,0),0)</f>
        <v>日</v>
      </c>
      <c r="I210" s="35" t="str">
        <f>IFERROR(VLOOKUP(I383,DAY!$A$2:$E$2452,4,0),0)</f>
        <v>月</v>
      </c>
      <c r="J210" s="35" t="str">
        <f>IFERROR(VLOOKUP(J383,DAY!$A$2:$E$2452,4,0),0)</f>
        <v>火</v>
      </c>
      <c r="K210" s="35" t="str">
        <f>IFERROR(VLOOKUP(K383,DAY!$A$2:$E$2452,4,0),0)</f>
        <v>水</v>
      </c>
      <c r="L210" s="35" t="str">
        <f>IFERROR(VLOOKUP(L383,DAY!$A$2:$E$2452,4,0),0)</f>
        <v>木</v>
      </c>
      <c r="M210" s="35" t="str">
        <f>IFERROR(VLOOKUP(M383,DAY!$A$2:$E$2452,4,0),0)</f>
        <v>金</v>
      </c>
      <c r="N210" s="35" t="str">
        <f>IFERROR(VLOOKUP(N383,DAY!$A$2:$E$2452,4,0),0)</f>
        <v>土</v>
      </c>
      <c r="O210" s="35" t="str">
        <f>IFERROR(VLOOKUP(O383,DAY!$A$2:$E$2452,4,0),0)</f>
        <v>日</v>
      </c>
      <c r="P210" s="35" t="str">
        <f>IFERROR(VLOOKUP(P383,DAY!$A$2:$E$2452,4,0),0)</f>
        <v>月</v>
      </c>
      <c r="Q210" s="35" t="str">
        <f>IFERROR(VLOOKUP(Q383,DAY!$A$2:$E$2452,4,0),0)</f>
        <v>火</v>
      </c>
      <c r="R210" s="35" t="str">
        <f>IFERROR(VLOOKUP(R383,DAY!$A$2:$E$2452,4,0),0)</f>
        <v>水</v>
      </c>
      <c r="S210" s="35" t="str">
        <f>IFERROR(VLOOKUP(S383,DAY!$A$2:$E$2452,4,0),0)</f>
        <v>木</v>
      </c>
      <c r="T210" s="35" t="str">
        <f>IFERROR(VLOOKUP(T383,DAY!$A$2:$E$2452,4,0),0)</f>
        <v>金</v>
      </c>
      <c r="U210" s="35" t="str">
        <f>IFERROR(VLOOKUP(U383,DAY!$A$2:$E$2452,4,0),0)</f>
        <v>土</v>
      </c>
      <c r="V210" s="35" t="str">
        <f>IFERROR(VLOOKUP(V383,DAY!$A$2:$E$2452,4,0),0)</f>
        <v>日</v>
      </c>
      <c r="W210" s="35" t="str">
        <f>IFERROR(VLOOKUP(W383,DAY!$A$2:$E$2452,4,0),0)</f>
        <v>月</v>
      </c>
      <c r="X210" s="35" t="str">
        <f>IFERROR(VLOOKUP(X383,DAY!$A$2:$E$2452,4,0),0)</f>
        <v>火</v>
      </c>
      <c r="Y210" s="35" t="str">
        <f>IFERROR(VLOOKUP(Y383,DAY!$A$2:$E$2452,4,0),0)</f>
        <v>水</v>
      </c>
      <c r="Z210" s="35" t="str">
        <f>IFERROR(VLOOKUP(Z383,DAY!$A$2:$E$2452,4,0),0)</f>
        <v>木</v>
      </c>
      <c r="AA210" s="35" t="str">
        <f>IFERROR(VLOOKUP(AA383,DAY!$A$2:$E$2452,4,0),0)</f>
        <v>金</v>
      </c>
      <c r="AB210" s="35" t="str">
        <f>IFERROR(VLOOKUP(AB383,DAY!$A$2:$E$2452,4,0),0)</f>
        <v>土</v>
      </c>
      <c r="AC210" s="35" t="str">
        <f>IFERROR(VLOOKUP(AC383,DAY!$A$2:$E$2452,4,0),0)</f>
        <v>日</v>
      </c>
      <c r="AD210" s="35" t="str">
        <f>IFERROR(VLOOKUP(AD383,DAY!$A$2:$E$2452,4,0),0)</f>
        <v>月</v>
      </c>
      <c r="AE210" s="35" t="str">
        <f>IFERROR(VLOOKUP(AE383,DAY!$A$2:$E$2452,4,0),0)</f>
        <v>火</v>
      </c>
      <c r="AF210" s="392"/>
      <c r="AG210" s="394"/>
      <c r="AH210" s="217" t="str">
        <f>IF($U$9="完全週休２日", "週", IF($U$9="月単位", "月", ""))</f>
        <v/>
      </c>
      <c r="AI210" s="581"/>
      <c r="AJ210" s="394"/>
      <c r="AK210" s="217" t="str">
        <f>IF($U$9="完全週休２日", "週", IF($U$9="月単位", "月", ""))</f>
        <v/>
      </c>
      <c r="AN210" s="137"/>
      <c r="AO210" s="137"/>
      <c r="AR210" s="141">
        <f>IFERROR(VLOOKUP(AR384,DAY!$A$2:$E$196,3,0),0)</f>
        <v>0</v>
      </c>
    </row>
    <row r="211" spans="1:53" ht="89.25" customHeight="1" x14ac:dyDescent="0.45">
      <c r="A211" s="389"/>
      <c r="B211" s="586" t="s">
        <v>3</v>
      </c>
      <c r="C211" s="587"/>
      <c r="D211" s="36" t="str">
        <f>IFERROR(VLOOKUP(D383,DAY!$A$2:$E$2452,5,0),0)</f>
        <v/>
      </c>
      <c r="E211" s="36" t="str">
        <f>IFERROR(VLOOKUP(E383,DAY!$A$2:$E$2452,5,0),0)</f>
        <v/>
      </c>
      <c r="F211" s="36" t="str">
        <f>IFERROR(VLOOKUP(F383,DAY!$A$2:$E$2452,5,0),0)</f>
        <v/>
      </c>
      <c r="G211" s="36" t="str">
        <f>IFERROR(VLOOKUP(G383,DAY!$A$2:$E$2452,5,0),0)</f>
        <v/>
      </c>
      <c r="H211" s="36" t="str">
        <f>IFERROR(VLOOKUP(H383,DAY!$A$2:$E$2452,5,0),0)</f>
        <v/>
      </c>
      <c r="I211" s="36" t="str">
        <f>IFERROR(VLOOKUP(I383,DAY!$A$2:$E$2452,5,0),0)</f>
        <v/>
      </c>
      <c r="J211" s="36" t="str">
        <f>IFERROR(VLOOKUP(J383,DAY!$A$2:$E$2452,5,0),0)</f>
        <v/>
      </c>
      <c r="K211" s="36" t="str">
        <f>IFERROR(VLOOKUP(K383,DAY!$A$2:$E$2452,5,0),0)</f>
        <v/>
      </c>
      <c r="L211" s="36" t="str">
        <f>IFERROR(VLOOKUP(L383,DAY!$A$2:$E$2452,5,0),0)</f>
        <v/>
      </c>
      <c r="M211" s="36" t="str">
        <f>IFERROR(VLOOKUP(M383,DAY!$A$2:$E$2452,5,0),0)</f>
        <v/>
      </c>
      <c r="N211" s="36" t="str">
        <f>IFERROR(VLOOKUP(N383,DAY!$A$2:$E$2452,5,0),0)</f>
        <v/>
      </c>
      <c r="O211" s="36" t="str">
        <f>IFERROR(VLOOKUP(O383,DAY!$A$2:$E$2452,5,0),0)</f>
        <v/>
      </c>
      <c r="P211" s="36" t="str">
        <f>IFERROR(VLOOKUP(P383,DAY!$A$2:$E$2452,5,0),0)</f>
        <v/>
      </c>
      <c r="Q211" s="36" t="str">
        <f>IFERROR(VLOOKUP(Q383,DAY!$A$2:$E$2452,5,0),0)</f>
        <v/>
      </c>
      <c r="R211" s="36" t="str">
        <f>IFERROR(VLOOKUP(R383,DAY!$A$2:$E$2452,5,0),0)</f>
        <v/>
      </c>
      <c r="S211" s="36" t="str">
        <f>IFERROR(VLOOKUP(S383,DAY!$A$2:$E$2452,5,0),0)</f>
        <v/>
      </c>
      <c r="T211" s="36" t="str">
        <f>IFERROR(VLOOKUP(T383,DAY!$A$2:$E$2452,5,0),0)</f>
        <v/>
      </c>
      <c r="U211" s="36" t="str">
        <f>IFERROR(VLOOKUP(U383,DAY!$A$2:$E$2452,5,0),0)</f>
        <v/>
      </c>
      <c r="V211" s="36" t="str">
        <f>IFERROR(VLOOKUP(V383,DAY!$A$2:$E$2452,5,0),0)</f>
        <v/>
      </c>
      <c r="W211" s="36" t="str">
        <f>IFERROR(VLOOKUP(W383,DAY!$A$2:$E$2452,5,0),0)</f>
        <v>敬老の日</v>
      </c>
      <c r="X211" s="36" t="str">
        <f>IFERROR(VLOOKUP(X383,DAY!$A$2:$E$2452,5,0),0)</f>
        <v>国民の休日</v>
      </c>
      <c r="Y211" s="36" t="str">
        <f>IFERROR(VLOOKUP(Y383,DAY!$A$2:$E$2452,5,0),0)</f>
        <v>秋分の日</v>
      </c>
      <c r="Z211" s="36" t="str">
        <f>IFERROR(VLOOKUP(Z383,DAY!$A$2:$E$2452,5,0),0)</f>
        <v/>
      </c>
      <c r="AA211" s="36" t="str">
        <f>IFERROR(VLOOKUP(AA383,DAY!$A$2:$E$2452,5,0),0)</f>
        <v/>
      </c>
      <c r="AB211" s="36" t="str">
        <f>IFERROR(VLOOKUP(AB383,DAY!$A$2:$E$2452,5,0),0)</f>
        <v/>
      </c>
      <c r="AC211" s="36" t="str">
        <f>IFERROR(VLOOKUP(AC383,DAY!$A$2:$E$2452,5,0),0)</f>
        <v/>
      </c>
      <c r="AD211" s="36" t="str">
        <f>IFERROR(VLOOKUP(AD383,DAY!$A$2:$E$2452,5,0),0)</f>
        <v/>
      </c>
      <c r="AE211" s="36" t="str">
        <f>IFERROR(VLOOKUP(AE383,DAY!$A$2:$E$2452,5,0),0)</f>
        <v/>
      </c>
      <c r="AF211" s="392"/>
      <c r="AG211" s="394"/>
      <c r="AH211" s="218" t="s">
        <v>133</v>
      </c>
      <c r="AI211" s="581"/>
      <c r="AJ211" s="394"/>
      <c r="AK211" s="218" t="s">
        <v>133</v>
      </c>
      <c r="AN211" s="137" t="str">
        <f>IF(ISTEXT(D212),"集計期間","集計期間外")</f>
        <v>集計期間外</v>
      </c>
      <c r="AO211" s="150"/>
      <c r="AR211" s="141">
        <f>IFERROR(VLOOKUP(AR384,DAY!$A$2:$E$196,4,0),0)</f>
        <v>0</v>
      </c>
    </row>
    <row r="212" spans="1:53" ht="27.75" customHeight="1" x14ac:dyDescent="0.45">
      <c r="A212" s="389"/>
      <c r="B212" s="571" t="str">
        <f>$B$20</f>
        <v>作業員A</v>
      </c>
      <c r="C212" s="143" t="s">
        <v>4</v>
      </c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211">
        <f>IF(COUNT(D212:AE212)=0,+(COUNTIF(D212:AE212,"作業"))+(COUNTIF(D212:AE212,"休日")),"")</f>
        <v>0</v>
      </c>
      <c r="AG212" s="213">
        <f>IF(+COUNT(D212:AE212)=0,(COUNTIF(D212:AE212,"休日")),"")</f>
        <v>0</v>
      </c>
      <c r="AH212" s="575" t="str">
        <f>IFERROR(ROUND(AVERAGE(AF213,AF215,AF217,AF219,AF221,AF223),3),"")</f>
        <v/>
      </c>
      <c r="AI212" s="224">
        <f>IF(COUNT(D213:AE213)=0,+(COUNTIF(D213:AE213,"作業"))+(COUNTIF(D213:AE213,"休日")),"")</f>
        <v>0</v>
      </c>
      <c r="AJ212" s="213">
        <f>IF(COUNT(D213:AE213)=0,(COUNTIF(D213:AE213,"休日")),"")</f>
        <v>0</v>
      </c>
      <c r="AK212" s="575" t="str">
        <f>IFERROR(ROUND(AVERAGE(AI213,AI215,AI217,AI219,AI221,AI223),3),"")</f>
        <v/>
      </c>
      <c r="AM212" s="144"/>
      <c r="AN212" s="137"/>
      <c r="AO212" s="137"/>
      <c r="AP212" s="144"/>
      <c r="AQ212" s="144"/>
      <c r="AR212" s="142">
        <f>IFERROR(VLOOKUP(AR562,DAY!$A$2:$E$196,5,0),0)</f>
        <v>0</v>
      </c>
      <c r="AS212" s="144"/>
      <c r="AT212" s="144"/>
      <c r="AU212" s="144"/>
      <c r="AV212" s="144"/>
      <c r="AW212" s="144"/>
      <c r="AX212" s="144"/>
      <c r="AY212" s="144"/>
      <c r="AZ212" s="144"/>
      <c r="BA212" s="144"/>
    </row>
    <row r="213" spans="1:53" ht="27.75" customHeight="1" x14ac:dyDescent="0.45">
      <c r="A213" s="389"/>
      <c r="B213" s="572"/>
      <c r="C213" s="188" t="s">
        <v>5</v>
      </c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568" t="str">
        <f>IFERROR(AN213,"")</f>
        <v/>
      </c>
      <c r="AG213" s="569"/>
      <c r="AH213" s="588"/>
      <c r="AI213" s="570" t="str">
        <f>IFERROR(AO213,"")</f>
        <v/>
      </c>
      <c r="AJ213" s="569"/>
      <c r="AK213" s="576"/>
      <c r="AN213" s="146" t="e">
        <f>ROUND(AG212/AF212,3)</f>
        <v>#DIV/0!</v>
      </c>
      <c r="AO213" s="147" t="e">
        <f>ROUND(AJ212/AI212,3)</f>
        <v>#DIV/0!</v>
      </c>
      <c r="AR213" s="148">
        <f>IFERROR(VLOOKUP(AR562,DAY!$A$2:$E$196,6,0),0)</f>
        <v>0</v>
      </c>
    </row>
    <row r="214" spans="1:53" ht="27.75" customHeight="1" x14ac:dyDescent="0.45">
      <c r="A214" s="389"/>
      <c r="B214" s="571" t="str">
        <f>$B$22</f>
        <v>作業員B</v>
      </c>
      <c r="C214" s="143" t="s">
        <v>4</v>
      </c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211">
        <f>IF(COUNT(D214:AE214)=0,+(COUNTIF(D214:AE214,"作業"))+(COUNTIF(D214:AE214,"休日")),"")</f>
        <v>0</v>
      </c>
      <c r="AG214" s="213">
        <f>IF(+COUNT(D214:AE214)=0,(COUNTIF(D214:AE214,"休日")),"")</f>
        <v>0</v>
      </c>
      <c r="AH214" s="588"/>
      <c r="AI214" s="224">
        <f>IF(COUNT(D215:AE215)=0,+(COUNTIF(D215:AE215,"作業"))+(COUNTIF(D215:AE215,"休日")),"")</f>
        <v>0</v>
      </c>
      <c r="AJ214" s="213">
        <f>IF(COUNT(D215:AE215)=0,(COUNTIF(D215:AE215,"休日")),"")</f>
        <v>0</v>
      </c>
      <c r="AK214" s="576"/>
      <c r="AM214" s="144"/>
      <c r="AN214" s="137"/>
      <c r="AO214" s="137"/>
      <c r="AP214" s="144"/>
      <c r="AQ214" s="144"/>
      <c r="AR214" s="142">
        <f>IFERROR(VLOOKUP(AR558,DAY!$A$2:$E$196,5,0),0)</f>
        <v>0</v>
      </c>
      <c r="AS214" s="144"/>
      <c r="AT214" s="144"/>
      <c r="AU214" s="144"/>
      <c r="AV214" s="144"/>
      <c r="AW214" s="144"/>
      <c r="AX214" s="144"/>
      <c r="AY214" s="144"/>
      <c r="AZ214" s="144"/>
      <c r="BA214" s="144"/>
    </row>
    <row r="215" spans="1:53" ht="27.75" customHeight="1" x14ac:dyDescent="0.45">
      <c r="A215" s="389"/>
      <c r="B215" s="572"/>
      <c r="C215" s="188" t="s">
        <v>5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568" t="str">
        <f>IFERROR(AN215,"")</f>
        <v/>
      </c>
      <c r="AG215" s="569"/>
      <c r="AH215" s="588"/>
      <c r="AI215" s="570" t="str">
        <f>IFERROR(AO215,"")</f>
        <v/>
      </c>
      <c r="AJ215" s="569"/>
      <c r="AK215" s="576"/>
      <c r="AN215" s="146" t="e">
        <f>ROUND(AG214/AF214,3)</f>
        <v>#DIV/0!</v>
      </c>
      <c r="AO215" s="147" t="e">
        <f>ROUND(AJ214/AI214,3)</f>
        <v>#DIV/0!</v>
      </c>
      <c r="AR215" s="148">
        <f>IFERROR(VLOOKUP(AR558,DAY!$A$2:$E$196,6,0),0)</f>
        <v>0</v>
      </c>
    </row>
    <row r="216" spans="1:53" ht="27.75" customHeight="1" x14ac:dyDescent="0.45">
      <c r="A216" s="389"/>
      <c r="B216" s="571" t="str">
        <f>$B$24</f>
        <v>作業員C</v>
      </c>
      <c r="C216" s="143" t="s">
        <v>4</v>
      </c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211">
        <f>IF(COUNT(D216:AE216)=0,+(COUNTIF(D216:AE216,"作業"))+(COUNTIF(D216:AE216,"休日")),"")</f>
        <v>0</v>
      </c>
      <c r="AG216" s="213">
        <f>IF(+COUNT(D216:AE216)=0,(COUNTIF(D216:AE216,"休日")),"")</f>
        <v>0</v>
      </c>
      <c r="AH216" s="588"/>
      <c r="AI216" s="224">
        <f>IF(COUNT(D217:AE217)=0,+(COUNTIF(D217:AE217,"作業"))+(COUNTIF(D217:AE217,"休日")),"")</f>
        <v>0</v>
      </c>
      <c r="AJ216" s="213">
        <f>IF(COUNT(D217:AE217)=0,(COUNTIF(D217:AE217,"休日")),"")</f>
        <v>0</v>
      </c>
      <c r="AK216" s="576"/>
      <c r="AM216" s="144"/>
      <c r="AN216" s="137"/>
      <c r="AO216" s="137"/>
      <c r="AP216" s="144"/>
      <c r="AQ216" s="144"/>
      <c r="AR216" s="142">
        <f>IFERROR(VLOOKUP(AR560,DAY!$A$2:$E$196,5,0),0)</f>
        <v>0</v>
      </c>
      <c r="AS216" s="144"/>
      <c r="AT216" s="144"/>
      <c r="AU216" s="144"/>
      <c r="AV216" s="144"/>
      <c r="AW216" s="144"/>
      <c r="AX216" s="144"/>
      <c r="AY216" s="144"/>
      <c r="AZ216" s="144"/>
      <c r="BA216" s="144"/>
    </row>
    <row r="217" spans="1:53" ht="27.75" customHeight="1" x14ac:dyDescent="0.45">
      <c r="A217" s="389"/>
      <c r="B217" s="572"/>
      <c r="C217" s="188" t="s">
        <v>5</v>
      </c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568" t="str">
        <f>IFERROR(AN217,"")</f>
        <v/>
      </c>
      <c r="AG217" s="569"/>
      <c r="AH217" s="589"/>
      <c r="AI217" s="570" t="str">
        <f>IFERROR(AO217,"")</f>
        <v/>
      </c>
      <c r="AJ217" s="569"/>
      <c r="AK217" s="577"/>
      <c r="AN217" s="146" t="e">
        <f>ROUND(AG216/AF216,3)</f>
        <v>#DIV/0!</v>
      </c>
      <c r="AO217" s="147" t="e">
        <f>ROUND(AJ216/AI216,3)</f>
        <v>#DIV/0!</v>
      </c>
      <c r="AR217" s="148">
        <f>IFERROR(VLOOKUP(AR560,DAY!$A$2:$E$196,6,0),0)</f>
        <v>0</v>
      </c>
    </row>
    <row r="218" spans="1:53" ht="27.75" customHeight="1" x14ac:dyDescent="0.45">
      <c r="A218" s="389"/>
      <c r="B218" s="571" t="str">
        <f>$B$26</f>
        <v>作業員D</v>
      </c>
      <c r="C218" s="143" t="s">
        <v>4</v>
      </c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211">
        <f>IF(COUNT(D218:AE218)=0,+(COUNTIF(D218:AE218,"作業"))+(COUNTIF(D218:AE218,"休日")),"")</f>
        <v>0</v>
      </c>
      <c r="AG218" s="213">
        <f>IF(+COUNT(D218:AE218)=0,(COUNTIF(D218:AE218,"休日")),"")</f>
        <v>0</v>
      </c>
      <c r="AH218" s="565"/>
      <c r="AI218" s="224">
        <f>IF(COUNT(D219:AE219)=0,+(COUNTIF(D219:AE219,"作業"))+(COUNTIF(D219:AE219,"休日")),"")</f>
        <v>0</v>
      </c>
      <c r="AJ218" s="213">
        <f>IF(COUNT(D219:AE219)=0,(COUNTIF(D219:AE219,"休日")),"")</f>
        <v>0</v>
      </c>
      <c r="AK218" s="565"/>
      <c r="AM218" s="144"/>
      <c r="AN218" s="137"/>
      <c r="AO218" s="137"/>
      <c r="AP218" s="144"/>
      <c r="AQ218" s="144"/>
      <c r="AR218" s="142">
        <f>IFERROR(VLOOKUP(AR562,DAY!$A$2:$E$196,5,0),0)</f>
        <v>0</v>
      </c>
      <c r="AS218" s="144"/>
      <c r="AT218" s="144"/>
      <c r="AU218" s="144"/>
      <c r="AV218" s="144"/>
      <c r="AW218" s="144"/>
      <c r="AX218" s="144"/>
      <c r="AY218" s="144"/>
      <c r="AZ218" s="144"/>
      <c r="BA218" s="144"/>
    </row>
    <row r="219" spans="1:53" ht="27.75" customHeight="1" x14ac:dyDescent="0.45">
      <c r="A219" s="389"/>
      <c r="B219" s="572"/>
      <c r="C219" s="188" t="s">
        <v>5</v>
      </c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568" t="str">
        <f>IFERROR(AN219,"")</f>
        <v/>
      </c>
      <c r="AG219" s="569"/>
      <c r="AH219" s="566"/>
      <c r="AI219" s="570" t="str">
        <f>IFERROR(AO219,"")</f>
        <v/>
      </c>
      <c r="AJ219" s="569"/>
      <c r="AK219" s="566"/>
      <c r="AN219" s="146" t="e">
        <f>ROUND(AG218/AF218,3)</f>
        <v>#DIV/0!</v>
      </c>
      <c r="AO219" s="147" t="e">
        <f>ROUND(AJ218/AI218,3)</f>
        <v>#DIV/0!</v>
      </c>
      <c r="AR219" s="148">
        <f>IFERROR(VLOOKUP(AR562,DAY!$A$2:$E$196,6,0),0)</f>
        <v>0</v>
      </c>
    </row>
    <row r="220" spans="1:53" ht="27.75" customHeight="1" x14ac:dyDescent="0.45">
      <c r="A220" s="389"/>
      <c r="B220" s="571" t="str">
        <f>$B$28</f>
        <v>作業員E</v>
      </c>
      <c r="C220" s="143" t="s">
        <v>4</v>
      </c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211">
        <f>IF(COUNT(D220:AE220)=0,+(COUNTIF(D220:AE220,"作業"))+(COUNTIF(D220:AE220,"休日")),"")</f>
        <v>0</v>
      </c>
      <c r="AG220" s="213">
        <f>IF(+COUNT(D220:AE220)=0,(COUNTIF(D220:AE220,"休日")),"")</f>
        <v>0</v>
      </c>
      <c r="AH220" s="566"/>
      <c r="AI220" s="224">
        <f>IF(COUNT(D221:AE221)=0,+(COUNTIF(D221:AE221,"作業"))+(COUNTIF(D221:AE221,"休日")),"")</f>
        <v>0</v>
      </c>
      <c r="AJ220" s="213">
        <f>IF(COUNT(D221:AE221)=0,(COUNTIF(D221:AE221,"休日")),"")</f>
        <v>0</v>
      </c>
      <c r="AK220" s="566"/>
      <c r="AM220" s="144"/>
      <c r="AN220" s="137"/>
      <c r="AO220" s="137"/>
      <c r="AP220" s="144"/>
      <c r="AQ220" s="144"/>
      <c r="AR220" s="142">
        <f>IFERROR(VLOOKUP(AR564,DAY!$A$2:$E$196,5,0),0)</f>
        <v>0</v>
      </c>
      <c r="AS220" s="144"/>
      <c r="AT220" s="144"/>
      <c r="AU220" s="144"/>
      <c r="AV220" s="144"/>
      <c r="AW220" s="144"/>
      <c r="AX220" s="144"/>
      <c r="AY220" s="144"/>
      <c r="AZ220" s="144"/>
      <c r="BA220" s="144"/>
    </row>
    <row r="221" spans="1:53" ht="27.75" customHeight="1" x14ac:dyDescent="0.45">
      <c r="A221" s="389"/>
      <c r="B221" s="572"/>
      <c r="C221" s="188" t="s">
        <v>5</v>
      </c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568" t="str">
        <f>IFERROR(AN221,"")</f>
        <v/>
      </c>
      <c r="AG221" s="569"/>
      <c r="AH221" s="566"/>
      <c r="AI221" s="570" t="str">
        <f>IFERROR(AO221,"")</f>
        <v/>
      </c>
      <c r="AJ221" s="569"/>
      <c r="AK221" s="566"/>
      <c r="AN221" s="146" t="e">
        <f>ROUND(AG220/AF220,3)</f>
        <v>#DIV/0!</v>
      </c>
      <c r="AO221" s="147" t="e">
        <f>ROUND(AJ220/AI220,3)</f>
        <v>#DIV/0!</v>
      </c>
      <c r="AR221" s="148">
        <f>IFERROR(VLOOKUP(AR564,DAY!$A$2:$E$196,6,0),0)</f>
        <v>0</v>
      </c>
    </row>
    <row r="222" spans="1:53" ht="27.75" customHeight="1" x14ac:dyDescent="0.45">
      <c r="A222" s="389"/>
      <c r="B222" s="571" t="str">
        <f>$B$30</f>
        <v>作業員F</v>
      </c>
      <c r="C222" s="143" t="s">
        <v>4</v>
      </c>
      <c r="D222" s="99"/>
      <c r="E222" s="96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211">
        <f>IF(COUNT(D222:AE222)=0,+(COUNTIF(D222:AE222,"作業"))+(COUNTIF(D222:AE222,"休日")),"")</f>
        <v>0</v>
      </c>
      <c r="AG222" s="213">
        <f>IF(+COUNT(D222:AE222)=0,(COUNTIF(D222:AE222,"休日")),"")</f>
        <v>0</v>
      </c>
      <c r="AH222" s="566"/>
      <c r="AI222" s="224">
        <f>IF(COUNT(D223:AE223)=0,+(COUNTIF(D223:AE223,"作業"))+(COUNTIF(D223:AE223,"休日")),"")</f>
        <v>0</v>
      </c>
      <c r="AJ222" s="213">
        <f>IF(COUNT(D223:AE223)=0,(COUNTIF(D223:AE223,"休日")),"")</f>
        <v>0</v>
      </c>
      <c r="AK222" s="566"/>
      <c r="AM222" s="144"/>
      <c r="AN222" s="137"/>
      <c r="AO222" s="137"/>
      <c r="AR222" s="142">
        <f>IFERROR(VLOOKUP(AR384,DAY!$A$2:$E$196,5,0),0)</f>
        <v>0</v>
      </c>
    </row>
    <row r="223" spans="1:53" ht="27.75" customHeight="1" thickBot="1" x14ac:dyDescent="0.5">
      <c r="A223" s="390"/>
      <c r="B223" s="572"/>
      <c r="C223" s="145" t="s">
        <v>5</v>
      </c>
      <c r="D223" s="97"/>
      <c r="E223" s="98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357" t="str">
        <f>IFERROR(AN223,"")</f>
        <v/>
      </c>
      <c r="AG223" s="358"/>
      <c r="AH223" s="567"/>
      <c r="AI223" s="574" t="str">
        <f>IFERROR(AO223,"")</f>
        <v/>
      </c>
      <c r="AJ223" s="358"/>
      <c r="AK223" s="567"/>
      <c r="AN223" s="146" t="e">
        <f>ROUND(AG222/AF222,3)</f>
        <v>#DIV/0!</v>
      </c>
      <c r="AO223" s="147" t="e">
        <f>ROUND(AJ222/AI222,3)</f>
        <v>#DIV/0!</v>
      </c>
      <c r="AR223" s="148">
        <f>IFERROR(VLOOKUP(AR384,DAY!$A$2:$E$196,6,0),0)</f>
        <v>0</v>
      </c>
    </row>
    <row r="224" spans="1:53" ht="27.75" customHeight="1" thickBot="1" x14ac:dyDescent="0.5">
      <c r="A224" s="388" t="s">
        <v>75</v>
      </c>
      <c r="B224" s="578" t="s">
        <v>0</v>
      </c>
      <c r="C224" s="579"/>
      <c r="D224" s="29">
        <f>IFERROR(VLOOKUP(D384,DAY!$A$2:$E$2452,2,0),0)</f>
        <v>9</v>
      </c>
      <c r="E224" s="29">
        <f>IFERROR(VLOOKUP(E384,DAY!$A$2:$E$2452,2,0),0)</f>
        <v>10</v>
      </c>
      <c r="F224" s="29">
        <f>IFERROR(VLOOKUP(F384,DAY!$A$2:$E$2452,2,0),0)</f>
        <v>10</v>
      </c>
      <c r="G224" s="29">
        <f>IFERROR(VLOOKUP(G384,DAY!$A$2:$E$2452,2,0),0)</f>
        <v>10</v>
      </c>
      <c r="H224" s="29">
        <f>IFERROR(VLOOKUP(H384,DAY!$A$2:$E$2452,2,0),0)</f>
        <v>10</v>
      </c>
      <c r="I224" s="29">
        <f>IFERROR(VLOOKUP(I384,DAY!$A$2:$E$2452,2,0),0)</f>
        <v>10</v>
      </c>
      <c r="J224" s="29">
        <f>IFERROR(VLOOKUP(J384,DAY!$A$2:$E$2452,2,0),0)</f>
        <v>10</v>
      </c>
      <c r="K224" s="29">
        <f>IFERROR(VLOOKUP(K384,DAY!$A$2:$E$2452,2,0),0)</f>
        <v>10</v>
      </c>
      <c r="L224" s="29">
        <f>IFERROR(VLOOKUP(L384,DAY!$A$2:$E$2452,2,0),0)</f>
        <v>10</v>
      </c>
      <c r="M224" s="29">
        <f>IFERROR(VLOOKUP(M384,DAY!$A$2:$E$2452,2,0),0)</f>
        <v>10</v>
      </c>
      <c r="N224" s="29">
        <f>IFERROR(VLOOKUP(N384,DAY!$A$2:$E$2452,2,0),0)</f>
        <v>10</v>
      </c>
      <c r="O224" s="29">
        <f>IFERROR(VLOOKUP(O384,DAY!$A$2:$E$2452,2,0),0)</f>
        <v>10</v>
      </c>
      <c r="P224" s="29">
        <f>IFERROR(VLOOKUP(P384,DAY!$A$2:$E$2452,2,0),0)</f>
        <v>10</v>
      </c>
      <c r="Q224" s="29">
        <f>IFERROR(VLOOKUP(Q384,DAY!$A$2:$E$2452,2,0),0)</f>
        <v>10</v>
      </c>
      <c r="R224" s="29">
        <f>IFERROR(VLOOKUP(R384,DAY!$A$2:$E$2452,2,0),0)</f>
        <v>10</v>
      </c>
      <c r="S224" s="29">
        <f>IFERROR(VLOOKUP(S384,DAY!$A$2:$E$2452,2,0),0)</f>
        <v>10</v>
      </c>
      <c r="T224" s="29">
        <f>IFERROR(VLOOKUP(T384,DAY!$A$2:$E$2452,2,0),0)</f>
        <v>10</v>
      </c>
      <c r="U224" s="29">
        <f>IFERROR(VLOOKUP(U384,DAY!$A$2:$E$2452,2,0),0)</f>
        <v>10</v>
      </c>
      <c r="V224" s="29">
        <f>IFERROR(VLOOKUP(V384,DAY!$A$2:$E$2452,2,0),0)</f>
        <v>10</v>
      </c>
      <c r="W224" s="29">
        <f>IFERROR(VLOOKUP(W384,DAY!$A$2:$E$2452,2,0),0)</f>
        <v>10</v>
      </c>
      <c r="X224" s="29">
        <f>IFERROR(VLOOKUP(X384,DAY!$A$2:$E$2452,2,0),0)</f>
        <v>10</v>
      </c>
      <c r="Y224" s="29">
        <f>IFERROR(VLOOKUP(Y384,DAY!$A$2:$E$2452,2,0),0)</f>
        <v>10</v>
      </c>
      <c r="Z224" s="29">
        <f>IFERROR(VLOOKUP(Z384,DAY!$A$2:$E$2452,2,0),0)</f>
        <v>10</v>
      </c>
      <c r="AA224" s="29">
        <f>IFERROR(VLOOKUP(AA384,DAY!$A$2:$E$2452,2,0),0)</f>
        <v>10</v>
      </c>
      <c r="AB224" s="29">
        <f>IFERROR(VLOOKUP(AB384,DAY!$A$2:$E$2452,2,0),0)</f>
        <v>10</v>
      </c>
      <c r="AC224" s="29">
        <f>IFERROR(VLOOKUP(AC384,DAY!$A$2:$E$2452,2,0),0)</f>
        <v>10</v>
      </c>
      <c r="AD224" s="29">
        <f>IFERROR(VLOOKUP(AD384,DAY!$A$2:$E$2452,2,0),0)</f>
        <v>10</v>
      </c>
      <c r="AE224" s="29">
        <f>IFERROR(VLOOKUP(AE384,DAY!$A$2:$E$2452,2,0),0)</f>
        <v>10</v>
      </c>
      <c r="AF224" s="391" t="s">
        <v>11</v>
      </c>
      <c r="AG224" s="393" t="s">
        <v>12</v>
      </c>
      <c r="AH224" s="520" t="s">
        <v>132</v>
      </c>
      <c r="AI224" s="580" t="s">
        <v>11</v>
      </c>
      <c r="AJ224" s="396" t="s">
        <v>13</v>
      </c>
      <c r="AK224" s="520" t="s">
        <v>132</v>
      </c>
      <c r="AL224" s="144"/>
      <c r="AN224" s="137"/>
      <c r="AO224" s="137"/>
      <c r="AR224" s="152">
        <f>IFERROR(VLOOKUP(AR384,DAY!$A$2:$E$196,7,0),0)</f>
        <v>0</v>
      </c>
    </row>
    <row r="225" spans="1:53" ht="27.75" customHeight="1" x14ac:dyDescent="0.45">
      <c r="A225" s="389"/>
      <c r="B225" s="582" t="s">
        <v>1</v>
      </c>
      <c r="C225" s="583"/>
      <c r="D225" s="32">
        <f>IFERROR(VLOOKUP(D384,DAY!$A$2:$E$2452,3,0),0)</f>
        <v>30</v>
      </c>
      <c r="E225" s="32">
        <f>IFERROR(VLOOKUP(E384,DAY!$A$2:$E$2452,3,0),0)</f>
        <v>1</v>
      </c>
      <c r="F225" s="32">
        <f>IFERROR(VLOOKUP(F384,DAY!$A$2:$E$2452,3,0),0)</f>
        <v>2</v>
      </c>
      <c r="G225" s="32">
        <f>IFERROR(VLOOKUP(G384,DAY!$A$2:$E$2452,3,0),0)</f>
        <v>3</v>
      </c>
      <c r="H225" s="32">
        <f>IFERROR(VLOOKUP(H384,DAY!$A$2:$E$2452,3,0),0)</f>
        <v>4</v>
      </c>
      <c r="I225" s="32">
        <f>IFERROR(VLOOKUP(I384,DAY!$A$2:$E$2452,3,0),0)</f>
        <v>5</v>
      </c>
      <c r="J225" s="32">
        <f>IFERROR(VLOOKUP(J384,DAY!$A$2:$E$2452,3,0),0)</f>
        <v>6</v>
      </c>
      <c r="K225" s="32">
        <f>IFERROR(VLOOKUP(K384,DAY!$A$2:$E$2452,3,0),0)</f>
        <v>7</v>
      </c>
      <c r="L225" s="32">
        <f>IFERROR(VLOOKUP(L384,DAY!$A$2:$E$2452,3,0),0)</f>
        <v>8</v>
      </c>
      <c r="M225" s="32">
        <f>IFERROR(VLOOKUP(M384,DAY!$A$2:$E$2452,3,0),0)</f>
        <v>9</v>
      </c>
      <c r="N225" s="32">
        <f>IFERROR(VLOOKUP(N384,DAY!$A$2:$E$2452,3,0),0)</f>
        <v>10</v>
      </c>
      <c r="O225" s="32">
        <f>IFERROR(VLOOKUP(O384,DAY!$A$2:$E$2452,3,0),0)</f>
        <v>11</v>
      </c>
      <c r="P225" s="32">
        <f>IFERROR(VLOOKUP(P384,DAY!$A$2:$E$2452,3,0),0)</f>
        <v>12</v>
      </c>
      <c r="Q225" s="32">
        <f>IFERROR(VLOOKUP(Q384,DAY!$A$2:$E$2452,3,0),0)</f>
        <v>13</v>
      </c>
      <c r="R225" s="32">
        <f>IFERROR(VLOOKUP(R384,DAY!$A$2:$E$2452,3,0),0)</f>
        <v>14</v>
      </c>
      <c r="S225" s="32">
        <f>IFERROR(VLOOKUP(S384,DAY!$A$2:$E$2452,3,0),0)</f>
        <v>15</v>
      </c>
      <c r="T225" s="32">
        <f>IFERROR(VLOOKUP(T384,DAY!$A$2:$E$2452,3,0),0)</f>
        <v>16</v>
      </c>
      <c r="U225" s="32">
        <f>IFERROR(VLOOKUP(U384,DAY!$A$2:$E$2452,3,0),0)</f>
        <v>17</v>
      </c>
      <c r="V225" s="32">
        <f>IFERROR(VLOOKUP(V384,DAY!$A$2:$E$2452,3,0),0)</f>
        <v>18</v>
      </c>
      <c r="W225" s="32">
        <f>IFERROR(VLOOKUP(W384,DAY!$A$2:$E$2452,3,0),0)</f>
        <v>19</v>
      </c>
      <c r="X225" s="32">
        <f>IFERROR(VLOOKUP(X384,DAY!$A$2:$E$2452,3,0),0)</f>
        <v>20</v>
      </c>
      <c r="Y225" s="32">
        <f>IFERROR(VLOOKUP(Y384,DAY!$A$2:$E$2452,3,0),0)</f>
        <v>21</v>
      </c>
      <c r="Z225" s="32">
        <f>IFERROR(VLOOKUP(Z384,DAY!$A$2:$E$2452,3,0),0)</f>
        <v>22</v>
      </c>
      <c r="AA225" s="32">
        <f>IFERROR(VLOOKUP(AA384,DAY!$A$2:$E$2452,3,0),0)</f>
        <v>23</v>
      </c>
      <c r="AB225" s="32">
        <f>IFERROR(VLOOKUP(AB384,DAY!$A$2:$E$2452,3,0),0)</f>
        <v>24</v>
      </c>
      <c r="AC225" s="32">
        <f>IFERROR(VLOOKUP(AC384,DAY!$A$2:$E$2452,3,0),0)</f>
        <v>25</v>
      </c>
      <c r="AD225" s="32">
        <f>IFERROR(VLOOKUP(AD384,DAY!$A$2:$E$2452,3,0),0)</f>
        <v>26</v>
      </c>
      <c r="AE225" s="32">
        <f>IFERROR(VLOOKUP(AE384,DAY!$A$2:$E$2452,3,0),0)</f>
        <v>27</v>
      </c>
      <c r="AF225" s="392"/>
      <c r="AG225" s="394"/>
      <c r="AH225" s="521"/>
      <c r="AI225" s="581"/>
      <c r="AJ225" s="394"/>
      <c r="AK225" s="521"/>
      <c r="AN225" s="137"/>
      <c r="AO225" s="137"/>
      <c r="AR225" s="138">
        <f>IFERROR(VLOOKUP(AR385,DAY!$A$2:$E$196,2,0),0)</f>
        <v>0</v>
      </c>
    </row>
    <row r="226" spans="1:53" ht="27.75" customHeight="1" x14ac:dyDescent="0.45">
      <c r="A226" s="389"/>
      <c r="B226" s="584" t="s">
        <v>2</v>
      </c>
      <c r="C226" s="585"/>
      <c r="D226" s="35" t="str">
        <f>IFERROR(VLOOKUP(D384,DAY!$A$2:$E$2452,4,0),0)</f>
        <v>水</v>
      </c>
      <c r="E226" s="35" t="str">
        <f>IFERROR(VLOOKUP(E384,DAY!$A$2:$E$2452,4,0),0)</f>
        <v>木</v>
      </c>
      <c r="F226" s="35" t="str">
        <f>IFERROR(VLOOKUP(F384,DAY!$A$2:$E$2452,4,0),0)</f>
        <v>金</v>
      </c>
      <c r="G226" s="35" t="str">
        <f>IFERROR(VLOOKUP(G384,DAY!$A$2:$E$2452,4,0),0)</f>
        <v>土</v>
      </c>
      <c r="H226" s="35" t="str">
        <f>IFERROR(VLOOKUP(H384,DAY!$A$2:$E$2452,4,0),0)</f>
        <v>日</v>
      </c>
      <c r="I226" s="35" t="str">
        <f>IFERROR(VLOOKUP(I384,DAY!$A$2:$E$2452,4,0),0)</f>
        <v>月</v>
      </c>
      <c r="J226" s="35" t="str">
        <f>IFERROR(VLOOKUP(J384,DAY!$A$2:$E$2452,4,0),0)</f>
        <v>火</v>
      </c>
      <c r="K226" s="35" t="str">
        <f>IFERROR(VLOOKUP(K384,DAY!$A$2:$E$2452,4,0),0)</f>
        <v>水</v>
      </c>
      <c r="L226" s="35" t="str">
        <f>IFERROR(VLOOKUP(L384,DAY!$A$2:$E$2452,4,0),0)</f>
        <v>木</v>
      </c>
      <c r="M226" s="35" t="str">
        <f>IFERROR(VLOOKUP(M384,DAY!$A$2:$E$2452,4,0),0)</f>
        <v>金</v>
      </c>
      <c r="N226" s="35" t="str">
        <f>IFERROR(VLOOKUP(N384,DAY!$A$2:$E$2452,4,0),0)</f>
        <v>土</v>
      </c>
      <c r="O226" s="35" t="str">
        <f>IFERROR(VLOOKUP(O384,DAY!$A$2:$E$2452,4,0),0)</f>
        <v>日</v>
      </c>
      <c r="P226" s="35" t="str">
        <f>IFERROR(VLOOKUP(P384,DAY!$A$2:$E$2452,4,0),0)</f>
        <v>月</v>
      </c>
      <c r="Q226" s="35" t="str">
        <f>IFERROR(VLOOKUP(Q384,DAY!$A$2:$E$2452,4,0),0)</f>
        <v>火</v>
      </c>
      <c r="R226" s="35" t="str">
        <f>IFERROR(VLOOKUP(R384,DAY!$A$2:$E$2452,4,0),0)</f>
        <v>水</v>
      </c>
      <c r="S226" s="35" t="str">
        <f>IFERROR(VLOOKUP(S384,DAY!$A$2:$E$2452,4,0),0)</f>
        <v>木</v>
      </c>
      <c r="T226" s="35" t="str">
        <f>IFERROR(VLOOKUP(T384,DAY!$A$2:$E$2452,4,0),0)</f>
        <v>金</v>
      </c>
      <c r="U226" s="35" t="str">
        <f>IFERROR(VLOOKUP(U384,DAY!$A$2:$E$2452,4,0),0)</f>
        <v>土</v>
      </c>
      <c r="V226" s="35" t="str">
        <f>IFERROR(VLOOKUP(V384,DAY!$A$2:$E$2452,4,0),0)</f>
        <v>日</v>
      </c>
      <c r="W226" s="35" t="str">
        <f>IFERROR(VLOOKUP(W384,DAY!$A$2:$E$2452,4,0),0)</f>
        <v>月</v>
      </c>
      <c r="X226" s="35" t="str">
        <f>IFERROR(VLOOKUP(X384,DAY!$A$2:$E$2452,4,0),0)</f>
        <v>火</v>
      </c>
      <c r="Y226" s="35" t="str">
        <f>IFERROR(VLOOKUP(Y384,DAY!$A$2:$E$2452,4,0),0)</f>
        <v>水</v>
      </c>
      <c r="Z226" s="35" t="str">
        <f>IFERROR(VLOOKUP(Z384,DAY!$A$2:$E$2452,4,0),0)</f>
        <v>木</v>
      </c>
      <c r="AA226" s="35" t="str">
        <f>IFERROR(VLOOKUP(AA384,DAY!$A$2:$E$2452,4,0),0)</f>
        <v>金</v>
      </c>
      <c r="AB226" s="35" t="str">
        <f>IFERROR(VLOOKUP(AB384,DAY!$A$2:$E$2452,4,0),0)</f>
        <v>土</v>
      </c>
      <c r="AC226" s="35" t="str">
        <f>IFERROR(VLOOKUP(AC384,DAY!$A$2:$E$2452,4,0),0)</f>
        <v>日</v>
      </c>
      <c r="AD226" s="35" t="str">
        <f>IFERROR(VLOOKUP(AD384,DAY!$A$2:$E$2452,4,0),0)</f>
        <v>月</v>
      </c>
      <c r="AE226" s="35" t="str">
        <f>IFERROR(VLOOKUP(AE384,DAY!$A$2:$E$2452,4,0),0)</f>
        <v>火</v>
      </c>
      <c r="AF226" s="392"/>
      <c r="AG226" s="394"/>
      <c r="AH226" s="217" t="str">
        <f>IF($U$9="完全週休２日", "週", IF($U$9="月単位", "月", ""))</f>
        <v/>
      </c>
      <c r="AI226" s="581"/>
      <c r="AJ226" s="394"/>
      <c r="AK226" s="217" t="str">
        <f>IF($U$9="完全週休２日", "週", IF($U$9="月単位", "月", ""))</f>
        <v/>
      </c>
      <c r="AN226" s="137"/>
      <c r="AO226" s="137"/>
      <c r="AR226" s="141">
        <f>IFERROR(VLOOKUP(AR385,DAY!$A$2:$E$196,3,0),0)</f>
        <v>0</v>
      </c>
    </row>
    <row r="227" spans="1:53" ht="89.25" customHeight="1" x14ac:dyDescent="0.45">
      <c r="A227" s="389"/>
      <c r="B227" s="586" t="s">
        <v>3</v>
      </c>
      <c r="C227" s="587"/>
      <c r="D227" s="36" t="str">
        <f>IFERROR(VLOOKUP(D384,DAY!$A$2:$E$2452,5,0),0)</f>
        <v/>
      </c>
      <c r="E227" s="36" t="str">
        <f>IFERROR(VLOOKUP(E384,DAY!$A$2:$E$2452,5,0),0)</f>
        <v/>
      </c>
      <c r="F227" s="36" t="str">
        <f>IFERROR(VLOOKUP(F384,DAY!$A$2:$E$2452,5,0),0)</f>
        <v/>
      </c>
      <c r="G227" s="36" t="str">
        <f>IFERROR(VLOOKUP(G384,DAY!$A$2:$E$2452,5,0),0)</f>
        <v/>
      </c>
      <c r="H227" s="36" t="str">
        <f>IFERROR(VLOOKUP(H384,DAY!$A$2:$E$2452,5,0),0)</f>
        <v/>
      </c>
      <c r="I227" s="36" t="str">
        <f>IFERROR(VLOOKUP(I384,DAY!$A$2:$E$2452,5,0),0)</f>
        <v/>
      </c>
      <c r="J227" s="36" t="str">
        <f>IFERROR(VLOOKUP(J384,DAY!$A$2:$E$2452,5,0),0)</f>
        <v/>
      </c>
      <c r="K227" s="36" t="str">
        <f>IFERROR(VLOOKUP(K384,DAY!$A$2:$E$2452,5,0),0)</f>
        <v/>
      </c>
      <c r="L227" s="36" t="str">
        <f>IFERROR(VLOOKUP(L384,DAY!$A$2:$E$2452,5,0),0)</f>
        <v/>
      </c>
      <c r="M227" s="36" t="str">
        <f>IFERROR(VLOOKUP(M384,DAY!$A$2:$E$2452,5,0),0)</f>
        <v/>
      </c>
      <c r="N227" s="36" t="str">
        <f>IFERROR(VLOOKUP(N384,DAY!$A$2:$E$2452,5,0),0)</f>
        <v/>
      </c>
      <c r="O227" s="36" t="str">
        <f>IFERROR(VLOOKUP(O384,DAY!$A$2:$E$2452,5,0),0)</f>
        <v/>
      </c>
      <c r="P227" s="36" t="str">
        <f>IFERROR(VLOOKUP(P384,DAY!$A$2:$E$2452,5,0),0)</f>
        <v>スポーツの日</v>
      </c>
      <c r="Q227" s="36" t="str">
        <f>IFERROR(VLOOKUP(Q384,DAY!$A$2:$E$2452,5,0),0)</f>
        <v/>
      </c>
      <c r="R227" s="36" t="str">
        <f>IFERROR(VLOOKUP(R384,DAY!$A$2:$E$2452,5,0),0)</f>
        <v/>
      </c>
      <c r="S227" s="36" t="str">
        <f>IFERROR(VLOOKUP(S384,DAY!$A$2:$E$2452,5,0),0)</f>
        <v/>
      </c>
      <c r="T227" s="36" t="str">
        <f>IFERROR(VLOOKUP(T384,DAY!$A$2:$E$2452,5,0),0)</f>
        <v/>
      </c>
      <c r="U227" s="36" t="str">
        <f>IFERROR(VLOOKUP(U384,DAY!$A$2:$E$2452,5,0),0)</f>
        <v/>
      </c>
      <c r="V227" s="36" t="str">
        <f>IFERROR(VLOOKUP(V384,DAY!$A$2:$E$2452,5,0),0)</f>
        <v/>
      </c>
      <c r="W227" s="36" t="str">
        <f>IFERROR(VLOOKUP(W384,DAY!$A$2:$E$2452,5,0),0)</f>
        <v/>
      </c>
      <c r="X227" s="36" t="str">
        <f>IFERROR(VLOOKUP(X384,DAY!$A$2:$E$2452,5,0),0)</f>
        <v/>
      </c>
      <c r="Y227" s="36" t="str">
        <f>IFERROR(VLOOKUP(Y384,DAY!$A$2:$E$2452,5,0),0)</f>
        <v/>
      </c>
      <c r="Z227" s="36" t="str">
        <f>IFERROR(VLOOKUP(Z384,DAY!$A$2:$E$2452,5,0),0)</f>
        <v/>
      </c>
      <c r="AA227" s="36" t="str">
        <f>IFERROR(VLOOKUP(AA384,DAY!$A$2:$E$2452,5,0),0)</f>
        <v/>
      </c>
      <c r="AB227" s="36" t="str">
        <f>IFERROR(VLOOKUP(AB384,DAY!$A$2:$E$2452,5,0),0)</f>
        <v/>
      </c>
      <c r="AC227" s="36" t="str">
        <f>IFERROR(VLOOKUP(AC384,DAY!$A$2:$E$2452,5,0),0)</f>
        <v/>
      </c>
      <c r="AD227" s="36" t="str">
        <f>IFERROR(VLOOKUP(AD384,DAY!$A$2:$E$2452,5,0),0)</f>
        <v/>
      </c>
      <c r="AE227" s="36" t="str">
        <f>IFERROR(VLOOKUP(AE384,DAY!$A$2:$E$2452,5,0),0)</f>
        <v/>
      </c>
      <c r="AF227" s="392"/>
      <c r="AG227" s="394"/>
      <c r="AH227" s="218" t="s">
        <v>133</v>
      </c>
      <c r="AI227" s="581"/>
      <c r="AJ227" s="394"/>
      <c r="AK227" s="218" t="s">
        <v>133</v>
      </c>
      <c r="AN227" s="137" t="str">
        <f>IF(ISTEXT(D228),"集計期間","集計期間外")</f>
        <v>集計期間外</v>
      </c>
      <c r="AO227" s="150"/>
      <c r="AR227" s="141">
        <f>IFERROR(VLOOKUP(AR385,DAY!$A$2:$E$196,4,0),0)</f>
        <v>0</v>
      </c>
    </row>
    <row r="228" spans="1:53" ht="27.75" customHeight="1" x14ac:dyDescent="0.45">
      <c r="A228" s="389"/>
      <c r="B228" s="571" t="str">
        <f>$B$20</f>
        <v>作業員A</v>
      </c>
      <c r="C228" s="143" t="s">
        <v>4</v>
      </c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211">
        <f>IF(COUNT(D228:AE228)=0,+(COUNTIF(D228:AE228,"作業"))+(COUNTIF(D228:AE228,"休日")),"")</f>
        <v>0</v>
      </c>
      <c r="AG228" s="213">
        <f>IF(+COUNT(D228:AE228)=0,(COUNTIF(D228:AE228,"休日")),"")</f>
        <v>0</v>
      </c>
      <c r="AH228" s="575" t="str">
        <f>IFERROR(ROUND(AVERAGE(AF229,AF231,AF233,AF235,AF237,AF239),3),"")</f>
        <v/>
      </c>
      <c r="AI228" s="224">
        <f>IF(COUNT(D229:AE229)=0,+(COUNTIF(D229:AE229,"作業"))+(COUNTIF(D229:AE229,"休日")),"")</f>
        <v>0</v>
      </c>
      <c r="AJ228" s="213">
        <f>IF(COUNT(D229:AE229)=0,(COUNTIF(D229:AE229,"休日")),"")</f>
        <v>0</v>
      </c>
      <c r="AK228" s="575" t="str">
        <f>IFERROR(ROUND(AVERAGE(AI229,AI231,AI233,AI235,AI237,AI239),3),"")</f>
        <v/>
      </c>
      <c r="AM228" s="144"/>
      <c r="AN228" s="137"/>
      <c r="AO228" s="137"/>
      <c r="AP228" s="144"/>
      <c r="AQ228" s="144"/>
      <c r="AR228" s="142">
        <f>IFERROR(VLOOKUP(AR578,DAY!$A$2:$E$196,5,0),0)</f>
        <v>0</v>
      </c>
      <c r="AS228" s="144"/>
      <c r="AT228" s="144"/>
      <c r="AU228" s="144"/>
      <c r="AV228" s="144"/>
      <c r="AW228" s="144"/>
      <c r="AX228" s="144"/>
      <c r="AY228" s="144"/>
      <c r="AZ228" s="144"/>
      <c r="BA228" s="144"/>
    </row>
    <row r="229" spans="1:53" ht="27.75" customHeight="1" x14ac:dyDescent="0.45">
      <c r="A229" s="389"/>
      <c r="B229" s="572"/>
      <c r="C229" s="188" t="s">
        <v>5</v>
      </c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568" t="str">
        <f>IFERROR(AN229,"")</f>
        <v/>
      </c>
      <c r="AG229" s="569"/>
      <c r="AH229" s="588"/>
      <c r="AI229" s="570" t="str">
        <f>IFERROR(AO229,"")</f>
        <v/>
      </c>
      <c r="AJ229" s="569"/>
      <c r="AK229" s="576"/>
      <c r="AN229" s="146" t="e">
        <f>ROUND(AG228/AF228,3)</f>
        <v>#DIV/0!</v>
      </c>
      <c r="AO229" s="147" t="e">
        <f>ROUND(AJ228/AI228,3)</f>
        <v>#DIV/0!</v>
      </c>
      <c r="AR229" s="148">
        <f>IFERROR(VLOOKUP(AR578,DAY!$A$2:$E$196,6,0),0)</f>
        <v>0</v>
      </c>
    </row>
    <row r="230" spans="1:53" ht="27.75" customHeight="1" x14ac:dyDescent="0.45">
      <c r="A230" s="389"/>
      <c r="B230" s="571" t="str">
        <f>$B$22</f>
        <v>作業員B</v>
      </c>
      <c r="C230" s="143" t="s">
        <v>4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211">
        <f>IF(COUNT(D230:AE230)=0,+(COUNTIF(D230:AE230,"作業"))+(COUNTIF(D230:AE230,"休日")),"")</f>
        <v>0</v>
      </c>
      <c r="AG230" s="213">
        <f>IF(+COUNT(D230:AE230)=0,(COUNTIF(D230:AE230,"休日")),"")</f>
        <v>0</v>
      </c>
      <c r="AH230" s="588"/>
      <c r="AI230" s="224">
        <f>IF(COUNT(D231:AE231)=0,+(COUNTIF(D231:AE231,"作業"))+(COUNTIF(D231:AE231,"休日")),"")</f>
        <v>0</v>
      </c>
      <c r="AJ230" s="213">
        <f>IF(COUNT(D231:AE231)=0,(COUNTIF(D231:AE231,"休日")),"")</f>
        <v>0</v>
      </c>
      <c r="AK230" s="576"/>
      <c r="AM230" s="144"/>
      <c r="AN230" s="137"/>
      <c r="AO230" s="137"/>
      <c r="AP230" s="144"/>
      <c r="AQ230" s="144"/>
      <c r="AR230" s="142">
        <f>IFERROR(VLOOKUP(AR574,DAY!$A$2:$E$196,5,0),0)</f>
        <v>0</v>
      </c>
      <c r="AS230" s="144"/>
      <c r="AT230" s="144"/>
      <c r="AU230" s="144"/>
      <c r="AV230" s="144"/>
      <c r="AW230" s="144"/>
      <c r="AX230" s="144"/>
      <c r="AY230" s="144"/>
      <c r="AZ230" s="144"/>
      <c r="BA230" s="144"/>
    </row>
    <row r="231" spans="1:53" ht="27.75" customHeight="1" x14ac:dyDescent="0.45">
      <c r="A231" s="389"/>
      <c r="B231" s="572"/>
      <c r="C231" s="188" t="s">
        <v>5</v>
      </c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568" t="str">
        <f>IFERROR(AN231,"")</f>
        <v/>
      </c>
      <c r="AG231" s="569"/>
      <c r="AH231" s="588"/>
      <c r="AI231" s="570" t="str">
        <f>IFERROR(AO231,"")</f>
        <v/>
      </c>
      <c r="AJ231" s="569"/>
      <c r="AK231" s="576"/>
      <c r="AN231" s="146" t="e">
        <f>ROUND(AG230/AF230,3)</f>
        <v>#DIV/0!</v>
      </c>
      <c r="AO231" s="147" t="e">
        <f>ROUND(AJ230/AI230,3)</f>
        <v>#DIV/0!</v>
      </c>
      <c r="AR231" s="148">
        <f>IFERROR(VLOOKUP(AR574,DAY!$A$2:$E$196,6,0),0)</f>
        <v>0</v>
      </c>
    </row>
    <row r="232" spans="1:53" ht="27.75" customHeight="1" x14ac:dyDescent="0.45">
      <c r="A232" s="389"/>
      <c r="B232" s="571" t="str">
        <f>$B$24</f>
        <v>作業員C</v>
      </c>
      <c r="C232" s="143" t="s">
        <v>4</v>
      </c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211">
        <f>IF(COUNT(D232:AE232)=0,+(COUNTIF(D232:AE232,"作業"))+(COUNTIF(D232:AE232,"休日")),"")</f>
        <v>0</v>
      </c>
      <c r="AG232" s="213">
        <f>IF(+COUNT(D232:AE232)=0,(COUNTIF(D232:AE232,"休日")),"")</f>
        <v>0</v>
      </c>
      <c r="AH232" s="588"/>
      <c r="AI232" s="224">
        <f>IF(COUNT(D233:AE233)=0,+(COUNTIF(D233:AE233,"作業"))+(COUNTIF(D233:AE233,"休日")),"")</f>
        <v>0</v>
      </c>
      <c r="AJ232" s="213">
        <f>IF(COUNT(D233:AE233)=0,(COUNTIF(D233:AE233,"休日")),"")</f>
        <v>0</v>
      </c>
      <c r="AK232" s="576"/>
      <c r="AM232" s="144"/>
      <c r="AN232" s="137"/>
      <c r="AO232" s="137"/>
      <c r="AP232" s="144"/>
      <c r="AQ232" s="144"/>
      <c r="AR232" s="142">
        <f>IFERROR(VLOOKUP(AR576,DAY!$A$2:$E$196,5,0),0)</f>
        <v>0</v>
      </c>
      <c r="AS232" s="144"/>
      <c r="AT232" s="144"/>
      <c r="AU232" s="144"/>
      <c r="AV232" s="144"/>
      <c r="AW232" s="144"/>
      <c r="AX232" s="144"/>
      <c r="AY232" s="144"/>
      <c r="AZ232" s="144"/>
      <c r="BA232" s="144"/>
    </row>
    <row r="233" spans="1:53" ht="27.75" customHeight="1" x14ac:dyDescent="0.45">
      <c r="A233" s="389"/>
      <c r="B233" s="572"/>
      <c r="C233" s="188" t="s">
        <v>5</v>
      </c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568" t="str">
        <f>IFERROR(AN233,"")</f>
        <v/>
      </c>
      <c r="AG233" s="569"/>
      <c r="AH233" s="589"/>
      <c r="AI233" s="570" t="str">
        <f>IFERROR(AO233,"")</f>
        <v/>
      </c>
      <c r="AJ233" s="569"/>
      <c r="AK233" s="577"/>
      <c r="AN233" s="146" t="e">
        <f>ROUND(AG232/AF232,3)</f>
        <v>#DIV/0!</v>
      </c>
      <c r="AO233" s="147" t="e">
        <f>ROUND(AJ232/AI232,3)</f>
        <v>#DIV/0!</v>
      </c>
      <c r="AR233" s="148">
        <f>IFERROR(VLOOKUP(AR576,DAY!$A$2:$E$196,6,0),0)</f>
        <v>0</v>
      </c>
    </row>
    <row r="234" spans="1:53" ht="27.75" customHeight="1" x14ac:dyDescent="0.45">
      <c r="A234" s="389"/>
      <c r="B234" s="571" t="str">
        <f>$B$26</f>
        <v>作業員D</v>
      </c>
      <c r="C234" s="143" t="s">
        <v>4</v>
      </c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211">
        <f>IF(COUNT(D234:AE234)=0,+(COUNTIF(D234:AE234,"作業"))+(COUNTIF(D234:AE234,"休日")),"")</f>
        <v>0</v>
      </c>
      <c r="AG234" s="213">
        <f>IF(+COUNT(D234:AE234)=0,(COUNTIF(D234:AE234,"休日")),"")</f>
        <v>0</v>
      </c>
      <c r="AH234" s="565"/>
      <c r="AI234" s="224">
        <f>IF(COUNT(D235:AE235)=0,+(COUNTIF(D235:AE235,"作業"))+(COUNTIF(D235:AE235,"休日")),"")</f>
        <v>0</v>
      </c>
      <c r="AJ234" s="213">
        <f>IF(COUNT(D235:AE235)=0,(COUNTIF(D235:AE235,"休日")),"")</f>
        <v>0</v>
      </c>
      <c r="AK234" s="565"/>
      <c r="AM234" s="144"/>
      <c r="AN234" s="137"/>
      <c r="AO234" s="137"/>
      <c r="AP234" s="144"/>
      <c r="AQ234" s="144"/>
      <c r="AR234" s="142">
        <f>IFERROR(VLOOKUP(AR578,DAY!$A$2:$E$196,5,0),0)</f>
        <v>0</v>
      </c>
      <c r="AS234" s="144"/>
      <c r="AT234" s="144"/>
      <c r="AU234" s="144"/>
      <c r="AV234" s="144"/>
      <c r="AW234" s="144"/>
      <c r="AX234" s="144"/>
      <c r="AY234" s="144"/>
      <c r="AZ234" s="144"/>
      <c r="BA234" s="144"/>
    </row>
    <row r="235" spans="1:53" ht="27.75" customHeight="1" x14ac:dyDescent="0.45">
      <c r="A235" s="389"/>
      <c r="B235" s="572"/>
      <c r="C235" s="188" t="s">
        <v>5</v>
      </c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568" t="str">
        <f>IFERROR(AN235,"")</f>
        <v/>
      </c>
      <c r="AG235" s="569"/>
      <c r="AH235" s="566"/>
      <c r="AI235" s="570" t="str">
        <f>IFERROR(AO235,"")</f>
        <v/>
      </c>
      <c r="AJ235" s="569"/>
      <c r="AK235" s="566"/>
      <c r="AN235" s="146" t="e">
        <f>ROUND(AG234/AF234,3)</f>
        <v>#DIV/0!</v>
      </c>
      <c r="AO235" s="147" t="e">
        <f>ROUND(AJ234/AI234,3)</f>
        <v>#DIV/0!</v>
      </c>
      <c r="AR235" s="148">
        <f>IFERROR(VLOOKUP(AR578,DAY!$A$2:$E$196,6,0),0)</f>
        <v>0</v>
      </c>
    </row>
    <row r="236" spans="1:53" ht="27.75" customHeight="1" x14ac:dyDescent="0.45">
      <c r="A236" s="389"/>
      <c r="B236" s="571" t="str">
        <f>$B$28</f>
        <v>作業員E</v>
      </c>
      <c r="C236" s="143" t="s">
        <v>4</v>
      </c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211">
        <f>IF(COUNT(D236:AE236)=0,+(COUNTIF(D236:AE236,"作業"))+(COUNTIF(D236:AE236,"休日")),"")</f>
        <v>0</v>
      </c>
      <c r="AG236" s="213">
        <f>IF(+COUNT(D236:AE236)=0,(COUNTIF(D236:AE236,"休日")),"")</f>
        <v>0</v>
      </c>
      <c r="AH236" s="566"/>
      <c r="AI236" s="224">
        <f>IF(COUNT(D237:AE237)=0,+(COUNTIF(D237:AE237,"作業"))+(COUNTIF(D237:AE237,"休日")),"")</f>
        <v>0</v>
      </c>
      <c r="AJ236" s="213">
        <f>IF(COUNT(D237:AE237)=0,(COUNTIF(D237:AE237,"休日")),"")</f>
        <v>0</v>
      </c>
      <c r="AK236" s="566"/>
      <c r="AM236" s="144"/>
      <c r="AN236" s="137"/>
      <c r="AO236" s="137"/>
      <c r="AP236" s="144"/>
      <c r="AQ236" s="144"/>
      <c r="AR236" s="142">
        <f>IFERROR(VLOOKUP(AR580,DAY!$A$2:$E$196,5,0),0)</f>
        <v>0</v>
      </c>
      <c r="AS236" s="144"/>
      <c r="AT236" s="144"/>
      <c r="AU236" s="144"/>
      <c r="AV236" s="144"/>
      <c r="AW236" s="144"/>
      <c r="AX236" s="144"/>
      <c r="AY236" s="144"/>
      <c r="AZ236" s="144"/>
      <c r="BA236" s="144"/>
    </row>
    <row r="237" spans="1:53" ht="27.75" customHeight="1" x14ac:dyDescent="0.45">
      <c r="A237" s="389"/>
      <c r="B237" s="572"/>
      <c r="C237" s="188" t="s">
        <v>5</v>
      </c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568" t="str">
        <f>IFERROR(AN237,"")</f>
        <v/>
      </c>
      <c r="AG237" s="569"/>
      <c r="AH237" s="566"/>
      <c r="AI237" s="570" t="str">
        <f>IFERROR(AO237,"")</f>
        <v/>
      </c>
      <c r="AJ237" s="569"/>
      <c r="AK237" s="566"/>
      <c r="AN237" s="146" t="e">
        <f>ROUND(AG236/AF236,3)</f>
        <v>#DIV/0!</v>
      </c>
      <c r="AO237" s="147" t="e">
        <f>ROUND(AJ236/AI236,3)</f>
        <v>#DIV/0!</v>
      </c>
      <c r="AR237" s="148">
        <f>IFERROR(VLOOKUP(AR580,DAY!$A$2:$E$196,6,0),0)</f>
        <v>0</v>
      </c>
    </row>
    <row r="238" spans="1:53" ht="27.75" customHeight="1" x14ac:dyDescent="0.45">
      <c r="A238" s="389"/>
      <c r="B238" s="571" t="str">
        <f>$B$30</f>
        <v>作業員F</v>
      </c>
      <c r="C238" s="143" t="s">
        <v>4</v>
      </c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211">
        <f>IF(COUNT(D238:AE238)=0,+(COUNTIF(D238:AE238,"作業"))+(COUNTIF(D238:AE238,"休日")),"")</f>
        <v>0</v>
      </c>
      <c r="AG238" s="213">
        <f>IF(+COUNT(D238:AE238)=0,(COUNTIF(D238:AE238,"休日")),"")</f>
        <v>0</v>
      </c>
      <c r="AH238" s="566"/>
      <c r="AI238" s="224">
        <f>IF(COUNT(D239:AE239)=0,+(COUNTIF(D239:AE239,"作業"))+(COUNTIF(D239:AE239,"休日")),"")</f>
        <v>0</v>
      </c>
      <c r="AJ238" s="213">
        <f>IF(COUNT(D239:AE239)=0,(COUNTIF(D239:AE239,"休日")),"")</f>
        <v>0</v>
      </c>
      <c r="AK238" s="566"/>
      <c r="AM238" s="144"/>
      <c r="AN238" s="137"/>
      <c r="AO238" s="137"/>
      <c r="AR238" s="142">
        <f>IFERROR(VLOOKUP(AR385,DAY!$A$2:$E$196,5,0),0)</f>
        <v>0</v>
      </c>
    </row>
    <row r="239" spans="1:53" ht="27.75" customHeight="1" thickBot="1" x14ac:dyDescent="0.5">
      <c r="A239" s="390"/>
      <c r="B239" s="572"/>
      <c r="C239" s="145" t="s">
        <v>5</v>
      </c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357" t="str">
        <f>IFERROR(AN239,"")</f>
        <v/>
      </c>
      <c r="AG239" s="358"/>
      <c r="AH239" s="567"/>
      <c r="AI239" s="574" t="str">
        <f>IFERROR(AO239,"")</f>
        <v/>
      </c>
      <c r="AJ239" s="358"/>
      <c r="AK239" s="567"/>
      <c r="AN239" s="146" t="e">
        <f>ROUND(AG238/AF238,3)</f>
        <v>#DIV/0!</v>
      </c>
      <c r="AO239" s="147" t="e">
        <f>ROUND(AJ238/AI238,3)</f>
        <v>#DIV/0!</v>
      </c>
      <c r="AR239" s="148">
        <f>IFERROR(VLOOKUP(AR385,DAY!$A$2:$E$196,6,0),0)</f>
        <v>0</v>
      </c>
    </row>
    <row r="240" spans="1:53" ht="27.75" customHeight="1" thickBot="1" x14ac:dyDescent="0.5">
      <c r="A240" s="388" t="s">
        <v>76</v>
      </c>
      <c r="B240" s="578" t="s">
        <v>0</v>
      </c>
      <c r="C240" s="579"/>
      <c r="D240" s="29">
        <f>IFERROR(VLOOKUP(D385,DAY!$A$2:$E$2452,2,0),0)</f>
        <v>10</v>
      </c>
      <c r="E240" s="29">
        <f>IFERROR(VLOOKUP(E385,DAY!$A$2:$E$2452,2,0),0)</f>
        <v>10</v>
      </c>
      <c r="F240" s="29">
        <f>IFERROR(VLOOKUP(F385,DAY!$A$2:$E$2452,2,0),0)</f>
        <v>10</v>
      </c>
      <c r="G240" s="29">
        <f>IFERROR(VLOOKUP(G385,DAY!$A$2:$E$2452,2,0),0)</f>
        <v>10</v>
      </c>
      <c r="H240" s="29">
        <f>IFERROR(VLOOKUP(H385,DAY!$A$2:$E$2452,2,0),0)</f>
        <v>11</v>
      </c>
      <c r="I240" s="29">
        <f>IFERROR(VLOOKUP(I385,DAY!$A$2:$E$2452,2,0),0)</f>
        <v>11</v>
      </c>
      <c r="J240" s="29">
        <f>IFERROR(VLOOKUP(J385,DAY!$A$2:$E$2452,2,0),0)</f>
        <v>11</v>
      </c>
      <c r="K240" s="29">
        <f>IFERROR(VLOOKUP(K385,DAY!$A$2:$E$2452,2,0),0)</f>
        <v>11</v>
      </c>
      <c r="L240" s="29">
        <f>IFERROR(VLOOKUP(L385,DAY!$A$2:$E$2452,2,0),0)</f>
        <v>11</v>
      </c>
      <c r="M240" s="29">
        <f>IFERROR(VLOOKUP(M385,DAY!$A$2:$E$2452,2,0),0)</f>
        <v>11</v>
      </c>
      <c r="N240" s="29">
        <f>IFERROR(VLOOKUP(N385,DAY!$A$2:$E$2452,2,0),0)</f>
        <v>11</v>
      </c>
      <c r="O240" s="29">
        <f>IFERROR(VLOOKUP(O385,DAY!$A$2:$E$2452,2,0),0)</f>
        <v>11</v>
      </c>
      <c r="P240" s="29">
        <f>IFERROR(VLOOKUP(P385,DAY!$A$2:$E$2452,2,0),0)</f>
        <v>11</v>
      </c>
      <c r="Q240" s="29">
        <f>IFERROR(VLOOKUP(Q385,DAY!$A$2:$E$2452,2,0),0)</f>
        <v>11</v>
      </c>
      <c r="R240" s="29">
        <f>IFERROR(VLOOKUP(R385,DAY!$A$2:$E$2452,2,0),0)</f>
        <v>11</v>
      </c>
      <c r="S240" s="29">
        <f>IFERROR(VLOOKUP(S385,DAY!$A$2:$E$2452,2,0),0)</f>
        <v>11</v>
      </c>
      <c r="T240" s="29">
        <f>IFERROR(VLOOKUP(T385,DAY!$A$2:$E$2452,2,0),0)</f>
        <v>11</v>
      </c>
      <c r="U240" s="29">
        <f>IFERROR(VLOOKUP(U385,DAY!$A$2:$E$2452,2,0),0)</f>
        <v>11</v>
      </c>
      <c r="V240" s="29">
        <f>IFERROR(VLOOKUP(V385,DAY!$A$2:$E$2452,2,0),0)</f>
        <v>11</v>
      </c>
      <c r="W240" s="29">
        <f>IFERROR(VLOOKUP(W385,DAY!$A$2:$E$2452,2,0),0)</f>
        <v>11</v>
      </c>
      <c r="X240" s="29">
        <f>IFERROR(VLOOKUP(X385,DAY!$A$2:$E$2452,2,0),0)</f>
        <v>11</v>
      </c>
      <c r="Y240" s="29">
        <f>IFERROR(VLOOKUP(Y385,DAY!$A$2:$E$2452,2,0),0)</f>
        <v>11</v>
      </c>
      <c r="Z240" s="29">
        <f>IFERROR(VLOOKUP(Z385,DAY!$A$2:$E$2452,2,0),0)</f>
        <v>11</v>
      </c>
      <c r="AA240" s="29">
        <f>IFERROR(VLOOKUP(AA385,DAY!$A$2:$E$2452,2,0),0)</f>
        <v>11</v>
      </c>
      <c r="AB240" s="29">
        <f>IFERROR(VLOOKUP(AB385,DAY!$A$2:$E$2452,2,0),0)</f>
        <v>11</v>
      </c>
      <c r="AC240" s="29">
        <f>IFERROR(VLOOKUP(AC385,DAY!$A$2:$E$2452,2,0),0)</f>
        <v>11</v>
      </c>
      <c r="AD240" s="29">
        <f>IFERROR(VLOOKUP(AD385,DAY!$A$2:$E$2452,2,0),0)</f>
        <v>11</v>
      </c>
      <c r="AE240" s="29">
        <f>IFERROR(VLOOKUP(AE385,DAY!$A$2:$E$2452,2,0),0)</f>
        <v>11</v>
      </c>
      <c r="AF240" s="391" t="s">
        <v>11</v>
      </c>
      <c r="AG240" s="393" t="s">
        <v>12</v>
      </c>
      <c r="AH240" s="520" t="s">
        <v>132</v>
      </c>
      <c r="AI240" s="580" t="s">
        <v>11</v>
      </c>
      <c r="AJ240" s="396" t="s">
        <v>13</v>
      </c>
      <c r="AK240" s="520" t="s">
        <v>132</v>
      </c>
      <c r="AL240" s="144"/>
      <c r="AN240" s="137"/>
      <c r="AO240" s="137"/>
      <c r="AR240" s="149">
        <f>IFERROR(VLOOKUP(AR385,DAY!$A$2:$E$196,7,0),0)</f>
        <v>0</v>
      </c>
    </row>
    <row r="241" spans="1:53" ht="27.75" customHeight="1" x14ac:dyDescent="0.45">
      <c r="A241" s="389"/>
      <c r="B241" s="582" t="s">
        <v>1</v>
      </c>
      <c r="C241" s="583"/>
      <c r="D241" s="32">
        <f>IFERROR(VLOOKUP(D385,DAY!$A$2:$E$2452,3,0),0)</f>
        <v>28</v>
      </c>
      <c r="E241" s="32">
        <f>IFERROR(VLOOKUP(E385,DAY!$A$2:$E$2452,3,0),0)</f>
        <v>29</v>
      </c>
      <c r="F241" s="32">
        <f>IFERROR(VLOOKUP(F385,DAY!$A$2:$E$2452,3,0),0)</f>
        <v>30</v>
      </c>
      <c r="G241" s="32">
        <f>IFERROR(VLOOKUP(G385,DAY!$A$2:$E$2452,3,0),0)</f>
        <v>31</v>
      </c>
      <c r="H241" s="32">
        <f>IFERROR(VLOOKUP(H385,DAY!$A$2:$E$2452,3,0),0)</f>
        <v>1</v>
      </c>
      <c r="I241" s="32">
        <f>IFERROR(VLOOKUP(I385,DAY!$A$2:$E$2452,3,0),0)</f>
        <v>2</v>
      </c>
      <c r="J241" s="32">
        <f>IFERROR(VLOOKUP(J385,DAY!$A$2:$E$2452,3,0),0)</f>
        <v>3</v>
      </c>
      <c r="K241" s="32">
        <f>IFERROR(VLOOKUP(K385,DAY!$A$2:$E$2452,3,0),0)</f>
        <v>4</v>
      </c>
      <c r="L241" s="32">
        <f>IFERROR(VLOOKUP(L385,DAY!$A$2:$E$2452,3,0),0)</f>
        <v>5</v>
      </c>
      <c r="M241" s="32">
        <f>IFERROR(VLOOKUP(M385,DAY!$A$2:$E$2452,3,0),0)</f>
        <v>6</v>
      </c>
      <c r="N241" s="32">
        <f>IFERROR(VLOOKUP(N385,DAY!$A$2:$E$2452,3,0),0)</f>
        <v>7</v>
      </c>
      <c r="O241" s="32">
        <f>IFERROR(VLOOKUP(O385,DAY!$A$2:$E$2452,3,0),0)</f>
        <v>8</v>
      </c>
      <c r="P241" s="32">
        <f>IFERROR(VLOOKUP(P385,DAY!$A$2:$E$2452,3,0),0)</f>
        <v>9</v>
      </c>
      <c r="Q241" s="32">
        <f>IFERROR(VLOOKUP(Q385,DAY!$A$2:$E$2452,3,0),0)</f>
        <v>10</v>
      </c>
      <c r="R241" s="32">
        <f>IFERROR(VLOOKUP(R385,DAY!$A$2:$E$2452,3,0),0)</f>
        <v>11</v>
      </c>
      <c r="S241" s="32">
        <f>IFERROR(VLOOKUP(S385,DAY!$A$2:$E$2452,3,0),0)</f>
        <v>12</v>
      </c>
      <c r="T241" s="32">
        <f>IFERROR(VLOOKUP(T385,DAY!$A$2:$E$2452,3,0),0)</f>
        <v>13</v>
      </c>
      <c r="U241" s="32">
        <f>IFERROR(VLOOKUP(U385,DAY!$A$2:$E$2452,3,0),0)</f>
        <v>14</v>
      </c>
      <c r="V241" s="32">
        <f>IFERROR(VLOOKUP(V385,DAY!$A$2:$E$2452,3,0),0)</f>
        <v>15</v>
      </c>
      <c r="W241" s="32">
        <f>IFERROR(VLOOKUP(W385,DAY!$A$2:$E$2452,3,0),0)</f>
        <v>16</v>
      </c>
      <c r="X241" s="32">
        <f>IFERROR(VLOOKUP(X385,DAY!$A$2:$E$2452,3,0),0)</f>
        <v>17</v>
      </c>
      <c r="Y241" s="32">
        <f>IFERROR(VLOOKUP(Y385,DAY!$A$2:$E$2452,3,0),0)</f>
        <v>18</v>
      </c>
      <c r="Z241" s="32">
        <f>IFERROR(VLOOKUP(Z385,DAY!$A$2:$E$2452,3,0),0)</f>
        <v>19</v>
      </c>
      <c r="AA241" s="32">
        <f>IFERROR(VLOOKUP(AA385,DAY!$A$2:$E$2452,3,0),0)</f>
        <v>20</v>
      </c>
      <c r="AB241" s="32">
        <f>IFERROR(VLOOKUP(AB385,DAY!$A$2:$E$2452,3,0),0)</f>
        <v>21</v>
      </c>
      <c r="AC241" s="32">
        <f>IFERROR(VLOOKUP(AC385,DAY!$A$2:$E$2452,3,0),0)</f>
        <v>22</v>
      </c>
      <c r="AD241" s="32">
        <f>IFERROR(VLOOKUP(AD385,DAY!$A$2:$E$2452,3,0),0)</f>
        <v>23</v>
      </c>
      <c r="AE241" s="32">
        <f>IFERROR(VLOOKUP(AE385,DAY!$A$2:$E$2452,3,0),0)</f>
        <v>24</v>
      </c>
      <c r="AF241" s="392"/>
      <c r="AG241" s="394"/>
      <c r="AH241" s="521"/>
      <c r="AI241" s="581"/>
      <c r="AJ241" s="394"/>
      <c r="AK241" s="521"/>
      <c r="AN241" s="137"/>
      <c r="AO241" s="137"/>
      <c r="AR241" s="138">
        <f>IFERROR(VLOOKUP(AR391,DAY!$A$2:$E$196,2,0),0)</f>
        <v>0</v>
      </c>
    </row>
    <row r="242" spans="1:53" ht="27.75" customHeight="1" x14ac:dyDescent="0.45">
      <c r="A242" s="389"/>
      <c r="B242" s="584" t="s">
        <v>2</v>
      </c>
      <c r="C242" s="585"/>
      <c r="D242" s="35" t="str">
        <f>IFERROR(VLOOKUP(D385,DAY!$A$2:$E$2452,4,0),0)</f>
        <v>水</v>
      </c>
      <c r="E242" s="35" t="str">
        <f>IFERROR(VLOOKUP(E385,DAY!$A$2:$E$2452,4,0),0)</f>
        <v>木</v>
      </c>
      <c r="F242" s="35" t="str">
        <f>IFERROR(VLOOKUP(F385,DAY!$A$2:$E$2452,4,0),0)</f>
        <v>金</v>
      </c>
      <c r="G242" s="35" t="str">
        <f>IFERROR(VLOOKUP(G385,DAY!$A$2:$E$2452,4,0),0)</f>
        <v>土</v>
      </c>
      <c r="H242" s="35" t="str">
        <f>IFERROR(VLOOKUP(H385,DAY!$A$2:$E$2452,4,0),0)</f>
        <v>日</v>
      </c>
      <c r="I242" s="35" t="str">
        <f>IFERROR(VLOOKUP(I385,DAY!$A$2:$E$2452,4,0),0)</f>
        <v>月</v>
      </c>
      <c r="J242" s="35" t="str">
        <f>IFERROR(VLOOKUP(J385,DAY!$A$2:$E$2452,4,0),0)</f>
        <v>火</v>
      </c>
      <c r="K242" s="35" t="str">
        <f>IFERROR(VLOOKUP(K385,DAY!$A$2:$E$2452,4,0),0)</f>
        <v>水</v>
      </c>
      <c r="L242" s="35" t="str">
        <f>IFERROR(VLOOKUP(L385,DAY!$A$2:$E$2452,4,0),0)</f>
        <v>木</v>
      </c>
      <c r="M242" s="35" t="str">
        <f>IFERROR(VLOOKUP(M385,DAY!$A$2:$E$2452,4,0),0)</f>
        <v>金</v>
      </c>
      <c r="N242" s="35" t="str">
        <f>IFERROR(VLOOKUP(N385,DAY!$A$2:$E$2452,4,0),0)</f>
        <v>土</v>
      </c>
      <c r="O242" s="35" t="str">
        <f>IFERROR(VLOOKUP(O385,DAY!$A$2:$E$2452,4,0),0)</f>
        <v>日</v>
      </c>
      <c r="P242" s="35" t="str">
        <f>IFERROR(VLOOKUP(P385,DAY!$A$2:$E$2452,4,0),0)</f>
        <v>月</v>
      </c>
      <c r="Q242" s="35" t="str">
        <f>IFERROR(VLOOKUP(Q385,DAY!$A$2:$E$2452,4,0),0)</f>
        <v>火</v>
      </c>
      <c r="R242" s="35" t="str">
        <f>IFERROR(VLOOKUP(R385,DAY!$A$2:$E$2452,4,0),0)</f>
        <v>水</v>
      </c>
      <c r="S242" s="35" t="str">
        <f>IFERROR(VLOOKUP(S385,DAY!$A$2:$E$2452,4,0),0)</f>
        <v>木</v>
      </c>
      <c r="T242" s="35" t="str">
        <f>IFERROR(VLOOKUP(T385,DAY!$A$2:$E$2452,4,0),0)</f>
        <v>金</v>
      </c>
      <c r="U242" s="35" t="str">
        <f>IFERROR(VLOOKUP(U385,DAY!$A$2:$E$2452,4,0),0)</f>
        <v>土</v>
      </c>
      <c r="V242" s="35" t="str">
        <f>IFERROR(VLOOKUP(V385,DAY!$A$2:$E$2452,4,0),0)</f>
        <v>日</v>
      </c>
      <c r="W242" s="35" t="str">
        <f>IFERROR(VLOOKUP(W385,DAY!$A$2:$E$2452,4,0),0)</f>
        <v>月</v>
      </c>
      <c r="X242" s="35" t="str">
        <f>IFERROR(VLOOKUP(X385,DAY!$A$2:$E$2452,4,0),0)</f>
        <v>火</v>
      </c>
      <c r="Y242" s="35" t="str">
        <f>IFERROR(VLOOKUP(Y385,DAY!$A$2:$E$2452,4,0),0)</f>
        <v>水</v>
      </c>
      <c r="Z242" s="35" t="str">
        <f>IFERROR(VLOOKUP(Z385,DAY!$A$2:$E$2452,4,0),0)</f>
        <v>木</v>
      </c>
      <c r="AA242" s="35" t="str">
        <f>IFERROR(VLOOKUP(AA385,DAY!$A$2:$E$2452,4,0),0)</f>
        <v>金</v>
      </c>
      <c r="AB242" s="35" t="str">
        <f>IFERROR(VLOOKUP(AB385,DAY!$A$2:$E$2452,4,0),0)</f>
        <v>土</v>
      </c>
      <c r="AC242" s="35" t="str">
        <f>IFERROR(VLOOKUP(AC385,DAY!$A$2:$E$2452,4,0),0)</f>
        <v>日</v>
      </c>
      <c r="AD242" s="35" t="str">
        <f>IFERROR(VLOOKUP(AD385,DAY!$A$2:$E$2452,4,0),0)</f>
        <v>月</v>
      </c>
      <c r="AE242" s="35" t="str">
        <f>IFERROR(VLOOKUP(AE385,DAY!$A$2:$E$2452,4,0),0)</f>
        <v>火</v>
      </c>
      <c r="AF242" s="392"/>
      <c r="AG242" s="394"/>
      <c r="AH242" s="217" t="str">
        <f>IF($U$9="完全週休２日", "週", IF($U$9="月単位", "月", ""))</f>
        <v/>
      </c>
      <c r="AI242" s="581"/>
      <c r="AJ242" s="394"/>
      <c r="AK242" s="217" t="str">
        <f>IF($U$9="完全週休２日", "週", IF($U$9="月単位", "月", ""))</f>
        <v/>
      </c>
      <c r="AN242" s="137"/>
      <c r="AO242" s="137"/>
      <c r="AR242" s="141">
        <f>IFERROR(VLOOKUP(AR391,DAY!$A$2:$E$196,3,0),0)</f>
        <v>0</v>
      </c>
    </row>
    <row r="243" spans="1:53" ht="89.25" customHeight="1" x14ac:dyDescent="0.45">
      <c r="A243" s="389"/>
      <c r="B243" s="586" t="s">
        <v>3</v>
      </c>
      <c r="C243" s="587"/>
      <c r="D243" s="36" t="str">
        <f>IFERROR(VLOOKUP(D385,DAY!$A$2:$E$2452,5,0),0)</f>
        <v/>
      </c>
      <c r="E243" s="36" t="str">
        <f>IFERROR(VLOOKUP(E385,DAY!$A$2:$E$2452,5,0),0)</f>
        <v/>
      </c>
      <c r="F243" s="36" t="str">
        <f>IFERROR(VLOOKUP(F385,DAY!$A$2:$E$2452,5,0),0)</f>
        <v/>
      </c>
      <c r="G243" s="36" t="str">
        <f>IFERROR(VLOOKUP(G385,DAY!$A$2:$E$2452,5,0),0)</f>
        <v/>
      </c>
      <c r="H243" s="36" t="str">
        <f>IFERROR(VLOOKUP(H385,DAY!$A$2:$E$2452,5,0),0)</f>
        <v/>
      </c>
      <c r="I243" s="36" t="str">
        <f>IFERROR(VLOOKUP(I385,DAY!$A$2:$E$2452,5,0),0)</f>
        <v/>
      </c>
      <c r="J243" s="36" t="str">
        <f>IFERROR(VLOOKUP(J385,DAY!$A$2:$E$2452,5,0),0)</f>
        <v>文化の日</v>
      </c>
      <c r="K243" s="36" t="str">
        <f>IFERROR(VLOOKUP(K385,DAY!$A$2:$E$2452,5,0),0)</f>
        <v/>
      </c>
      <c r="L243" s="36" t="str">
        <f>IFERROR(VLOOKUP(L385,DAY!$A$2:$E$2452,5,0),0)</f>
        <v/>
      </c>
      <c r="M243" s="36" t="str">
        <f>IFERROR(VLOOKUP(M385,DAY!$A$2:$E$2452,5,0),0)</f>
        <v/>
      </c>
      <c r="N243" s="36" t="str">
        <f>IFERROR(VLOOKUP(N385,DAY!$A$2:$E$2452,5,0),0)</f>
        <v/>
      </c>
      <c r="O243" s="36" t="str">
        <f>IFERROR(VLOOKUP(O385,DAY!$A$2:$E$2452,5,0),0)</f>
        <v/>
      </c>
      <c r="P243" s="36" t="str">
        <f>IFERROR(VLOOKUP(P385,DAY!$A$2:$E$2452,5,0),0)</f>
        <v/>
      </c>
      <c r="Q243" s="36" t="str">
        <f>IFERROR(VLOOKUP(Q385,DAY!$A$2:$E$2452,5,0),0)</f>
        <v/>
      </c>
      <c r="R243" s="36" t="str">
        <f>IFERROR(VLOOKUP(R385,DAY!$A$2:$E$2452,5,0),0)</f>
        <v/>
      </c>
      <c r="S243" s="36" t="str">
        <f>IFERROR(VLOOKUP(S385,DAY!$A$2:$E$2452,5,0),0)</f>
        <v/>
      </c>
      <c r="T243" s="36" t="str">
        <f>IFERROR(VLOOKUP(T385,DAY!$A$2:$E$2452,5,0),0)</f>
        <v/>
      </c>
      <c r="U243" s="36" t="str">
        <f>IFERROR(VLOOKUP(U385,DAY!$A$2:$E$2452,5,0),0)</f>
        <v/>
      </c>
      <c r="V243" s="36" t="str">
        <f>IFERROR(VLOOKUP(V385,DAY!$A$2:$E$2452,5,0),0)</f>
        <v/>
      </c>
      <c r="W243" s="36" t="str">
        <f>IFERROR(VLOOKUP(W385,DAY!$A$2:$E$2452,5,0),0)</f>
        <v/>
      </c>
      <c r="X243" s="36" t="str">
        <f>IFERROR(VLOOKUP(X385,DAY!$A$2:$E$2452,5,0),0)</f>
        <v/>
      </c>
      <c r="Y243" s="36" t="str">
        <f>IFERROR(VLOOKUP(Y385,DAY!$A$2:$E$2452,5,0),0)</f>
        <v/>
      </c>
      <c r="Z243" s="36" t="str">
        <f>IFERROR(VLOOKUP(Z385,DAY!$A$2:$E$2452,5,0),0)</f>
        <v/>
      </c>
      <c r="AA243" s="36" t="str">
        <f>IFERROR(VLOOKUP(AA385,DAY!$A$2:$E$2452,5,0),0)</f>
        <v/>
      </c>
      <c r="AB243" s="36" t="str">
        <f>IFERROR(VLOOKUP(AB385,DAY!$A$2:$E$2452,5,0),0)</f>
        <v/>
      </c>
      <c r="AC243" s="36" t="str">
        <f>IFERROR(VLOOKUP(AC385,DAY!$A$2:$E$2452,5,0),0)</f>
        <v/>
      </c>
      <c r="AD243" s="36" t="str">
        <f>IFERROR(VLOOKUP(AD385,DAY!$A$2:$E$2452,5,0),0)</f>
        <v>勤労感謝の日</v>
      </c>
      <c r="AE243" s="36" t="str">
        <f>IFERROR(VLOOKUP(AE385,DAY!$A$2:$E$2452,5,0),0)</f>
        <v/>
      </c>
      <c r="AF243" s="392"/>
      <c r="AG243" s="394"/>
      <c r="AH243" s="218" t="s">
        <v>133</v>
      </c>
      <c r="AI243" s="581"/>
      <c r="AJ243" s="394"/>
      <c r="AK243" s="218" t="s">
        <v>133</v>
      </c>
      <c r="AN243" s="137" t="str">
        <f>IF(ISTEXT(D244),"集計期間","集計期間外")</f>
        <v>集計期間外</v>
      </c>
      <c r="AO243" s="150"/>
      <c r="AR243" s="141">
        <f>IFERROR(VLOOKUP(AR391,DAY!$A$2:$E$196,4,0),0)</f>
        <v>0</v>
      </c>
    </row>
    <row r="244" spans="1:53" ht="27.75" customHeight="1" collapsed="1" x14ac:dyDescent="0.45">
      <c r="A244" s="389"/>
      <c r="B244" s="571" t="str">
        <f>$B$20</f>
        <v>作業員A</v>
      </c>
      <c r="C244" s="143" t="s">
        <v>4</v>
      </c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211">
        <f>IF(COUNT(D244:AE244)=0,+(COUNTIF(D244:AE244,"作業"))+(COUNTIF(D244:AE244,"休日")),"")</f>
        <v>0</v>
      </c>
      <c r="AG244" s="213">
        <f>IF(+COUNT(D244:AE244)=0,(COUNTIF(D244:AE244,"休日")),"")</f>
        <v>0</v>
      </c>
      <c r="AH244" s="575" t="str">
        <f>IFERROR(ROUND(AVERAGE(AF245,AF247,AF249,AF251,AF253,AF255),3),"")</f>
        <v/>
      </c>
      <c r="AI244" s="224">
        <f>IF(COUNT(D245:AE245)=0,+(COUNTIF(D245:AE245,"作業"))+(COUNTIF(D245:AE245,"休日")),"")</f>
        <v>0</v>
      </c>
      <c r="AJ244" s="213">
        <f>IF(COUNT(D245:AE245)=0,(COUNTIF(D245:AE245,"休日")),"")</f>
        <v>0</v>
      </c>
      <c r="AK244" s="575" t="str">
        <f>IFERROR(ROUND(AVERAGE(AI245,AI247,AI249,AI251,AI253,AI255),3),"")</f>
        <v/>
      </c>
      <c r="AM244" s="144"/>
      <c r="AN244" s="137"/>
      <c r="AO244" s="137"/>
      <c r="AP244" s="144"/>
      <c r="AQ244" s="144"/>
      <c r="AR244" s="142">
        <f>IFERROR(VLOOKUP(AR594,DAY!$A$2:$E$196,5,0),0)</f>
        <v>0</v>
      </c>
      <c r="AS244" s="144"/>
      <c r="AT244" s="144"/>
      <c r="AU244" s="144"/>
      <c r="AV244" s="144"/>
      <c r="AW244" s="144"/>
      <c r="AX244" s="144"/>
      <c r="AY244" s="144"/>
      <c r="AZ244" s="144"/>
      <c r="BA244" s="144"/>
    </row>
    <row r="245" spans="1:53" ht="27.75" customHeight="1" x14ac:dyDescent="0.45">
      <c r="A245" s="389"/>
      <c r="B245" s="572"/>
      <c r="C245" s="188" t="s">
        <v>5</v>
      </c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568" t="str">
        <f>IFERROR(AN245,"")</f>
        <v/>
      </c>
      <c r="AG245" s="569"/>
      <c r="AH245" s="588"/>
      <c r="AI245" s="570" t="str">
        <f>IFERROR(AO245,"")</f>
        <v/>
      </c>
      <c r="AJ245" s="569"/>
      <c r="AK245" s="576"/>
      <c r="AN245" s="146" t="e">
        <f>ROUND(AG244/AF244,3)</f>
        <v>#DIV/0!</v>
      </c>
      <c r="AO245" s="147" t="e">
        <f>ROUND(AJ244/AI244,3)</f>
        <v>#DIV/0!</v>
      </c>
      <c r="AR245" s="148">
        <f>IFERROR(VLOOKUP(AR594,DAY!$A$2:$E$196,6,0),0)</f>
        <v>0</v>
      </c>
    </row>
    <row r="246" spans="1:53" ht="27.75" customHeight="1" x14ac:dyDescent="0.45">
      <c r="A246" s="389"/>
      <c r="B246" s="571" t="str">
        <f>$B$22</f>
        <v>作業員B</v>
      </c>
      <c r="C246" s="143" t="s">
        <v>4</v>
      </c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211">
        <f>IF(COUNT(D246:AE246)=0,+(COUNTIF(D246:AE246,"作業"))+(COUNTIF(D246:AE246,"休日")),"")</f>
        <v>0</v>
      </c>
      <c r="AG246" s="213">
        <f>IF(+COUNT(D246:AE246)=0,(COUNTIF(D246:AE246,"休日")),"")</f>
        <v>0</v>
      </c>
      <c r="AH246" s="588"/>
      <c r="AI246" s="224">
        <f>IF(COUNT(D247:AE247)=0,+(COUNTIF(D247:AE247,"作業"))+(COUNTIF(D247:AE247,"休日")),"")</f>
        <v>0</v>
      </c>
      <c r="AJ246" s="213">
        <f>IF(COUNT(D247:AE247)=0,(COUNTIF(D247:AE247,"休日")),"")</f>
        <v>0</v>
      </c>
      <c r="AK246" s="576"/>
      <c r="AM246" s="144"/>
      <c r="AN246" s="137"/>
      <c r="AO246" s="137"/>
      <c r="AP246" s="144"/>
      <c r="AQ246" s="144"/>
      <c r="AR246" s="142">
        <f>IFERROR(VLOOKUP(AR590,DAY!$A$2:$E$196,5,0),0)</f>
        <v>0</v>
      </c>
      <c r="AS246" s="144"/>
      <c r="AT246" s="144"/>
      <c r="AU246" s="144"/>
      <c r="AV246" s="144"/>
      <c r="AW246" s="144"/>
      <c r="AX246" s="144"/>
      <c r="AY246" s="144"/>
      <c r="AZ246" s="144"/>
      <c r="BA246" s="144"/>
    </row>
    <row r="247" spans="1:53" ht="27.75" customHeight="1" x14ac:dyDescent="0.45">
      <c r="A247" s="389"/>
      <c r="B247" s="572"/>
      <c r="C247" s="188" t="s">
        <v>5</v>
      </c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568" t="str">
        <f>IFERROR(AN247,"")</f>
        <v/>
      </c>
      <c r="AG247" s="569"/>
      <c r="AH247" s="588"/>
      <c r="AI247" s="570" t="str">
        <f>IFERROR(AO247,"")</f>
        <v/>
      </c>
      <c r="AJ247" s="569"/>
      <c r="AK247" s="576"/>
      <c r="AN247" s="146" t="e">
        <f>ROUND(AG246/AF246,3)</f>
        <v>#DIV/0!</v>
      </c>
      <c r="AO247" s="147" t="e">
        <f>ROUND(AJ246/AI246,3)</f>
        <v>#DIV/0!</v>
      </c>
      <c r="AR247" s="148">
        <f>IFERROR(VLOOKUP(AR590,DAY!$A$2:$E$196,6,0),0)</f>
        <v>0</v>
      </c>
    </row>
    <row r="248" spans="1:53" ht="27.75" customHeight="1" x14ac:dyDescent="0.45">
      <c r="A248" s="389"/>
      <c r="B248" s="571" t="str">
        <f>$B$24</f>
        <v>作業員C</v>
      </c>
      <c r="C248" s="143" t="s">
        <v>4</v>
      </c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211">
        <f>IF(COUNT(D248:AE248)=0,+(COUNTIF(D248:AE248,"作業"))+(COUNTIF(D248:AE248,"休日")),"")</f>
        <v>0</v>
      </c>
      <c r="AG248" s="213">
        <f>IF(+COUNT(D248:AE248)=0,(COUNTIF(D248:AE248,"休日")),"")</f>
        <v>0</v>
      </c>
      <c r="AH248" s="588"/>
      <c r="AI248" s="224">
        <f>IF(COUNT(D249:AE249)=0,+(COUNTIF(D249:AE249,"作業"))+(COUNTIF(D249:AE249,"休日")),"")</f>
        <v>0</v>
      </c>
      <c r="AJ248" s="213">
        <f>IF(COUNT(D249:AE249)=0,(COUNTIF(D249:AE249,"休日")),"")</f>
        <v>0</v>
      </c>
      <c r="AK248" s="576"/>
      <c r="AM248" s="144"/>
      <c r="AN248" s="137"/>
      <c r="AO248" s="137"/>
      <c r="AP248" s="144"/>
      <c r="AQ248" s="144"/>
      <c r="AR248" s="142">
        <f>IFERROR(VLOOKUP(AR592,DAY!$A$2:$E$196,5,0),0)</f>
        <v>0</v>
      </c>
      <c r="AS248" s="144"/>
      <c r="AT248" s="144"/>
      <c r="AU248" s="144"/>
      <c r="AV248" s="144"/>
      <c r="AW248" s="144"/>
      <c r="AX248" s="144"/>
      <c r="AY248" s="144"/>
      <c r="AZ248" s="144"/>
      <c r="BA248" s="144"/>
    </row>
    <row r="249" spans="1:53" ht="27.75" customHeight="1" x14ac:dyDescent="0.45">
      <c r="A249" s="389"/>
      <c r="B249" s="572"/>
      <c r="C249" s="188" t="s">
        <v>5</v>
      </c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568" t="str">
        <f>IFERROR(AN249,"")</f>
        <v/>
      </c>
      <c r="AG249" s="569"/>
      <c r="AH249" s="589"/>
      <c r="AI249" s="570" t="str">
        <f>IFERROR(AO249,"")</f>
        <v/>
      </c>
      <c r="AJ249" s="569"/>
      <c r="AK249" s="577"/>
      <c r="AN249" s="146" t="e">
        <f>ROUND(AG248/AF248,3)</f>
        <v>#DIV/0!</v>
      </c>
      <c r="AO249" s="147" t="e">
        <f>ROUND(AJ248/AI248,3)</f>
        <v>#DIV/0!</v>
      </c>
      <c r="AR249" s="148">
        <f>IFERROR(VLOOKUP(AR592,DAY!$A$2:$E$196,6,0),0)</f>
        <v>0</v>
      </c>
    </row>
    <row r="250" spans="1:53" ht="27.75" customHeight="1" x14ac:dyDescent="0.45">
      <c r="A250" s="389"/>
      <c r="B250" s="571" t="str">
        <f>$B$26</f>
        <v>作業員D</v>
      </c>
      <c r="C250" s="143" t="s">
        <v>4</v>
      </c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211">
        <f>IF(COUNT(D250:AE250)=0,+(COUNTIF(D250:AE250,"作業"))+(COUNTIF(D250:AE250,"休日")),"")</f>
        <v>0</v>
      </c>
      <c r="AG250" s="213">
        <f>IF(+COUNT(D250:AE250)=0,(COUNTIF(D250:AE250,"休日")),"")</f>
        <v>0</v>
      </c>
      <c r="AH250" s="565"/>
      <c r="AI250" s="224">
        <f>IF(COUNT(D251:AE251)=0,+(COUNTIF(D251:AE251,"作業"))+(COUNTIF(D251:AE251,"休日")),"")</f>
        <v>0</v>
      </c>
      <c r="AJ250" s="213">
        <f>IF(COUNT(D251:AE251)=0,(COUNTIF(D251:AE251,"休日")),"")</f>
        <v>0</v>
      </c>
      <c r="AK250" s="565"/>
      <c r="AM250" s="144"/>
      <c r="AN250" s="137"/>
      <c r="AO250" s="137"/>
      <c r="AP250" s="144"/>
      <c r="AQ250" s="144"/>
      <c r="AR250" s="142">
        <f>IFERROR(VLOOKUP(AR594,DAY!$A$2:$E$196,5,0),0)</f>
        <v>0</v>
      </c>
      <c r="AS250" s="144"/>
      <c r="AT250" s="144"/>
      <c r="AU250" s="144"/>
      <c r="AV250" s="144"/>
      <c r="AW250" s="144"/>
      <c r="AX250" s="144"/>
      <c r="AY250" s="144"/>
      <c r="AZ250" s="144"/>
      <c r="BA250" s="144"/>
    </row>
    <row r="251" spans="1:53" ht="27.75" customHeight="1" x14ac:dyDescent="0.45">
      <c r="A251" s="389"/>
      <c r="B251" s="572"/>
      <c r="C251" s="188" t="s">
        <v>5</v>
      </c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568" t="str">
        <f>IFERROR(AN251,"")</f>
        <v/>
      </c>
      <c r="AG251" s="569"/>
      <c r="AH251" s="566"/>
      <c r="AI251" s="570" t="str">
        <f>IFERROR(AO251,"")</f>
        <v/>
      </c>
      <c r="AJ251" s="569"/>
      <c r="AK251" s="566"/>
      <c r="AN251" s="146" t="e">
        <f>ROUND(AG250/AF250,3)</f>
        <v>#DIV/0!</v>
      </c>
      <c r="AO251" s="147" t="e">
        <f>ROUND(AJ250/AI250,3)</f>
        <v>#DIV/0!</v>
      </c>
      <c r="AR251" s="148">
        <f>IFERROR(VLOOKUP(AR594,DAY!$A$2:$E$196,6,0),0)</f>
        <v>0</v>
      </c>
    </row>
    <row r="252" spans="1:53" ht="27.75" customHeight="1" x14ac:dyDescent="0.45">
      <c r="A252" s="389"/>
      <c r="B252" s="571" t="str">
        <f>$B$28</f>
        <v>作業員E</v>
      </c>
      <c r="C252" s="143" t="s">
        <v>4</v>
      </c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211">
        <f>IF(COUNT(D252:AE252)=0,+(COUNTIF(D252:AE252,"作業"))+(COUNTIF(D252:AE252,"休日")),"")</f>
        <v>0</v>
      </c>
      <c r="AG252" s="213">
        <f>IF(+COUNT(D252:AE252)=0,(COUNTIF(D252:AE252,"休日")),"")</f>
        <v>0</v>
      </c>
      <c r="AH252" s="566"/>
      <c r="AI252" s="224">
        <f>IF(COUNT(D253:AE253)=0,+(COUNTIF(D253:AE253,"作業"))+(COUNTIF(D253:AE253,"休日")),"")</f>
        <v>0</v>
      </c>
      <c r="AJ252" s="213">
        <f>IF(COUNT(D253:AE253)=0,(COUNTIF(D253:AE253,"休日")),"")</f>
        <v>0</v>
      </c>
      <c r="AK252" s="566"/>
      <c r="AM252" s="144"/>
      <c r="AN252" s="137"/>
      <c r="AO252" s="137"/>
      <c r="AP252" s="144"/>
      <c r="AQ252" s="144"/>
      <c r="AR252" s="142">
        <f>IFERROR(VLOOKUP(AR596,DAY!$A$2:$E$196,5,0),0)</f>
        <v>0</v>
      </c>
      <c r="AS252" s="144"/>
      <c r="AT252" s="144"/>
      <c r="AU252" s="144"/>
      <c r="AV252" s="144"/>
      <c r="AW252" s="144"/>
      <c r="AX252" s="144"/>
      <c r="AY252" s="144"/>
      <c r="AZ252" s="144"/>
      <c r="BA252" s="144"/>
    </row>
    <row r="253" spans="1:53" ht="27.75" customHeight="1" x14ac:dyDescent="0.45">
      <c r="A253" s="389"/>
      <c r="B253" s="572"/>
      <c r="C253" s="188" t="s">
        <v>5</v>
      </c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568" t="str">
        <f>IFERROR(AN253,"")</f>
        <v/>
      </c>
      <c r="AG253" s="569"/>
      <c r="AH253" s="566"/>
      <c r="AI253" s="570" t="str">
        <f>IFERROR(AO253,"")</f>
        <v/>
      </c>
      <c r="AJ253" s="569"/>
      <c r="AK253" s="566"/>
      <c r="AN253" s="146" t="e">
        <f>ROUND(AG252/AF252,3)</f>
        <v>#DIV/0!</v>
      </c>
      <c r="AO253" s="147" t="e">
        <f>ROUND(AJ252/AI252,3)</f>
        <v>#DIV/0!</v>
      </c>
      <c r="AR253" s="148">
        <f>IFERROR(VLOOKUP(AR596,DAY!$A$2:$E$196,6,0),0)</f>
        <v>0</v>
      </c>
    </row>
    <row r="254" spans="1:53" ht="27.75" customHeight="1" x14ac:dyDescent="0.45">
      <c r="A254" s="389"/>
      <c r="B254" s="571" t="str">
        <f>$B$30</f>
        <v>作業員F</v>
      </c>
      <c r="C254" s="143" t="s">
        <v>4</v>
      </c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211">
        <f>IF(COUNT(D254:AE254)=0,+(COUNTIF(D254:AE254,"作業"))+(COUNTIF(D254:AE254,"休日")),"")</f>
        <v>0</v>
      </c>
      <c r="AG254" s="213">
        <f>IF(+COUNT(D254:AE254)=0,(COUNTIF(D254:AE254,"休日")),"")</f>
        <v>0</v>
      </c>
      <c r="AH254" s="566"/>
      <c r="AI254" s="224">
        <f>IF(COUNT(D255:AE255)=0,+(COUNTIF(D255:AE255,"作業"))+(COUNTIF(D255:AE255,"休日")),"")</f>
        <v>0</v>
      </c>
      <c r="AJ254" s="213">
        <f>IF(COUNT(D255:AE255)=0,(COUNTIF(D255:AE255,"休日")),"")</f>
        <v>0</v>
      </c>
      <c r="AK254" s="566"/>
      <c r="AM254" s="144"/>
      <c r="AN254" s="137"/>
      <c r="AO254" s="137"/>
      <c r="AR254" s="142">
        <f>IFERROR(VLOOKUP(AR391,DAY!$A$2:$E$196,5,0),0)</f>
        <v>0</v>
      </c>
    </row>
    <row r="255" spans="1:53" ht="27.75" customHeight="1" thickBot="1" x14ac:dyDescent="0.5">
      <c r="A255" s="390"/>
      <c r="B255" s="572"/>
      <c r="C255" s="145" t="s">
        <v>5</v>
      </c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357" t="str">
        <f>IFERROR(AN255,"")</f>
        <v/>
      </c>
      <c r="AG255" s="358"/>
      <c r="AH255" s="567"/>
      <c r="AI255" s="574" t="str">
        <f>IFERROR(AO255,"")</f>
        <v/>
      </c>
      <c r="AJ255" s="358"/>
      <c r="AK255" s="567"/>
      <c r="AN255" s="146" t="e">
        <f>ROUND(AG254/AF254,3)</f>
        <v>#DIV/0!</v>
      </c>
      <c r="AO255" s="147" t="e">
        <f>ROUND(AJ254/AI254,3)</f>
        <v>#DIV/0!</v>
      </c>
      <c r="AR255" s="148">
        <f>IFERROR(VLOOKUP(AR391,DAY!$A$2:$E$196,6,0),0)</f>
        <v>0</v>
      </c>
    </row>
    <row r="256" spans="1:53" ht="27.75" customHeight="1" thickBot="1" x14ac:dyDescent="0.5">
      <c r="A256" s="388" t="s">
        <v>77</v>
      </c>
      <c r="B256" s="578" t="s">
        <v>0</v>
      </c>
      <c r="C256" s="579"/>
      <c r="D256" s="29">
        <f>IFERROR(VLOOKUP(D386,DAY!$A$2:$E$2452,2,0),0)</f>
        <v>11</v>
      </c>
      <c r="E256" s="29">
        <f>IFERROR(VLOOKUP(E386,DAY!$A$2:$E$2452,2,0),0)</f>
        <v>11</v>
      </c>
      <c r="F256" s="29">
        <f>IFERROR(VLOOKUP(F386,DAY!$A$2:$E$2452,2,0),0)</f>
        <v>11</v>
      </c>
      <c r="G256" s="29">
        <f>IFERROR(VLOOKUP(G386,DAY!$A$2:$E$2452,2,0),0)</f>
        <v>11</v>
      </c>
      <c r="H256" s="29">
        <f>IFERROR(VLOOKUP(H386,DAY!$A$2:$E$2452,2,0),0)</f>
        <v>11</v>
      </c>
      <c r="I256" s="29">
        <f>IFERROR(VLOOKUP(I386,DAY!$A$2:$E$2452,2,0),0)</f>
        <v>11</v>
      </c>
      <c r="J256" s="29">
        <f>IFERROR(VLOOKUP(J386,DAY!$A$2:$E$2452,2,0),0)</f>
        <v>12</v>
      </c>
      <c r="K256" s="29">
        <f>IFERROR(VLOOKUP(K386,DAY!$A$2:$E$2452,2,0),0)</f>
        <v>12</v>
      </c>
      <c r="L256" s="29">
        <f>IFERROR(VLOOKUP(L386,DAY!$A$2:$E$2452,2,0),0)</f>
        <v>12</v>
      </c>
      <c r="M256" s="29">
        <f>IFERROR(VLOOKUP(M386,DAY!$A$2:$E$2452,2,0),0)</f>
        <v>12</v>
      </c>
      <c r="N256" s="29">
        <f>IFERROR(VLOOKUP(N386,DAY!$A$2:$E$2452,2,0),0)</f>
        <v>12</v>
      </c>
      <c r="O256" s="29">
        <f>IFERROR(VLOOKUP(O386,DAY!$A$2:$E$2452,2,0),0)</f>
        <v>12</v>
      </c>
      <c r="P256" s="29">
        <f>IFERROR(VLOOKUP(P386,DAY!$A$2:$E$2452,2,0),0)</f>
        <v>12</v>
      </c>
      <c r="Q256" s="29">
        <f>IFERROR(VLOOKUP(Q386,DAY!$A$2:$E$2452,2,0),0)</f>
        <v>12</v>
      </c>
      <c r="R256" s="29">
        <f>IFERROR(VLOOKUP(R386,DAY!$A$2:$E$2452,2,0),0)</f>
        <v>12</v>
      </c>
      <c r="S256" s="29">
        <f>IFERROR(VLOOKUP(S386,DAY!$A$2:$E$2452,2,0),0)</f>
        <v>12</v>
      </c>
      <c r="T256" s="29">
        <f>IFERROR(VLOOKUP(T386,DAY!$A$2:$E$2452,2,0),0)</f>
        <v>12</v>
      </c>
      <c r="U256" s="29">
        <f>IFERROR(VLOOKUP(U386,DAY!$A$2:$E$2452,2,0),0)</f>
        <v>12</v>
      </c>
      <c r="V256" s="29">
        <f>IFERROR(VLOOKUP(V386,DAY!$A$2:$E$2452,2,0),0)</f>
        <v>12</v>
      </c>
      <c r="W256" s="29">
        <f>IFERROR(VLOOKUP(W386,DAY!$A$2:$E$2452,2,0),0)</f>
        <v>12</v>
      </c>
      <c r="X256" s="29">
        <f>IFERROR(VLOOKUP(X386,DAY!$A$2:$E$2452,2,0),0)</f>
        <v>12</v>
      </c>
      <c r="Y256" s="29">
        <f>IFERROR(VLOOKUP(Y386,DAY!$A$2:$E$2452,2,0),0)</f>
        <v>12</v>
      </c>
      <c r="Z256" s="29">
        <f>IFERROR(VLOOKUP(Z386,DAY!$A$2:$E$2452,2,0),0)</f>
        <v>12</v>
      </c>
      <c r="AA256" s="29">
        <f>IFERROR(VLOOKUP(AA386,DAY!$A$2:$E$2452,2,0),0)</f>
        <v>12</v>
      </c>
      <c r="AB256" s="29">
        <f>IFERROR(VLOOKUP(AB386,DAY!$A$2:$E$2452,2,0),0)</f>
        <v>12</v>
      </c>
      <c r="AC256" s="29">
        <f>IFERROR(VLOOKUP(AC386,DAY!$A$2:$E$2452,2,0),0)</f>
        <v>12</v>
      </c>
      <c r="AD256" s="29">
        <f>IFERROR(VLOOKUP(AD386,DAY!$A$2:$E$2452,2,0),0)</f>
        <v>12</v>
      </c>
      <c r="AE256" s="29">
        <f>IFERROR(VLOOKUP(AE386,DAY!$A$2:$E$2452,2,0),0)</f>
        <v>12</v>
      </c>
      <c r="AF256" s="395" t="s">
        <v>11</v>
      </c>
      <c r="AG256" s="396" t="s">
        <v>12</v>
      </c>
      <c r="AH256" s="520" t="s">
        <v>132</v>
      </c>
      <c r="AI256" s="580" t="s">
        <v>11</v>
      </c>
      <c r="AJ256" s="396" t="s">
        <v>13</v>
      </c>
      <c r="AK256" s="520" t="s">
        <v>132</v>
      </c>
      <c r="AL256" s="144"/>
      <c r="AN256" s="137"/>
      <c r="AO256" s="137"/>
      <c r="AR256" s="149">
        <f>IFERROR(VLOOKUP(AR391,DAY!$A$2:$E$196,7,0),0)</f>
        <v>0</v>
      </c>
    </row>
    <row r="257" spans="1:53" ht="27.75" customHeight="1" x14ac:dyDescent="0.45">
      <c r="A257" s="389"/>
      <c r="B257" s="582" t="s">
        <v>1</v>
      </c>
      <c r="C257" s="583"/>
      <c r="D257" s="32">
        <f>IFERROR(VLOOKUP(D386,DAY!$A$2:$E$2452,3,0),0)</f>
        <v>25</v>
      </c>
      <c r="E257" s="32">
        <f>IFERROR(VLOOKUP(E386,DAY!$A$2:$E$2452,3,0),0)</f>
        <v>26</v>
      </c>
      <c r="F257" s="32">
        <f>IFERROR(VLOOKUP(F386,DAY!$A$2:$E$2452,3,0),0)</f>
        <v>27</v>
      </c>
      <c r="G257" s="32">
        <f>IFERROR(VLOOKUP(G386,DAY!$A$2:$E$2452,3,0),0)</f>
        <v>28</v>
      </c>
      <c r="H257" s="32">
        <f>IFERROR(VLOOKUP(H386,DAY!$A$2:$E$2452,3,0),0)</f>
        <v>29</v>
      </c>
      <c r="I257" s="32">
        <f>IFERROR(VLOOKUP(I386,DAY!$A$2:$E$2452,3,0),0)</f>
        <v>30</v>
      </c>
      <c r="J257" s="32">
        <f>IFERROR(VLOOKUP(J386,DAY!$A$2:$E$2452,3,0),0)</f>
        <v>1</v>
      </c>
      <c r="K257" s="32">
        <f>IFERROR(VLOOKUP(K386,DAY!$A$2:$E$2452,3,0),0)</f>
        <v>2</v>
      </c>
      <c r="L257" s="32">
        <f>IFERROR(VLOOKUP(L386,DAY!$A$2:$E$2452,3,0),0)</f>
        <v>3</v>
      </c>
      <c r="M257" s="32">
        <f>IFERROR(VLOOKUP(M386,DAY!$A$2:$E$2452,3,0),0)</f>
        <v>4</v>
      </c>
      <c r="N257" s="32">
        <f>IFERROR(VLOOKUP(N386,DAY!$A$2:$E$2452,3,0),0)</f>
        <v>5</v>
      </c>
      <c r="O257" s="32">
        <f>IFERROR(VLOOKUP(O386,DAY!$A$2:$E$2452,3,0),0)</f>
        <v>6</v>
      </c>
      <c r="P257" s="32">
        <f>IFERROR(VLOOKUP(P386,DAY!$A$2:$E$2452,3,0),0)</f>
        <v>7</v>
      </c>
      <c r="Q257" s="32">
        <f>IFERROR(VLOOKUP(Q386,DAY!$A$2:$E$2452,3,0),0)</f>
        <v>8</v>
      </c>
      <c r="R257" s="32">
        <f>IFERROR(VLOOKUP(R386,DAY!$A$2:$E$2452,3,0),0)</f>
        <v>9</v>
      </c>
      <c r="S257" s="32">
        <f>IFERROR(VLOOKUP(S386,DAY!$A$2:$E$2452,3,0),0)</f>
        <v>10</v>
      </c>
      <c r="T257" s="32">
        <f>IFERROR(VLOOKUP(T386,DAY!$A$2:$E$2452,3,0),0)</f>
        <v>11</v>
      </c>
      <c r="U257" s="32">
        <f>IFERROR(VLOOKUP(U386,DAY!$A$2:$E$2452,3,0),0)</f>
        <v>12</v>
      </c>
      <c r="V257" s="32">
        <f>IFERROR(VLOOKUP(V386,DAY!$A$2:$E$2452,3,0),0)</f>
        <v>13</v>
      </c>
      <c r="W257" s="32">
        <f>IFERROR(VLOOKUP(W386,DAY!$A$2:$E$2452,3,0),0)</f>
        <v>14</v>
      </c>
      <c r="X257" s="32">
        <f>IFERROR(VLOOKUP(X386,DAY!$A$2:$E$2452,3,0),0)</f>
        <v>15</v>
      </c>
      <c r="Y257" s="32">
        <f>IFERROR(VLOOKUP(Y386,DAY!$A$2:$E$2452,3,0),0)</f>
        <v>16</v>
      </c>
      <c r="Z257" s="32">
        <f>IFERROR(VLOOKUP(Z386,DAY!$A$2:$E$2452,3,0),0)</f>
        <v>17</v>
      </c>
      <c r="AA257" s="32">
        <f>IFERROR(VLOOKUP(AA386,DAY!$A$2:$E$2452,3,0),0)</f>
        <v>18</v>
      </c>
      <c r="AB257" s="32">
        <f>IFERROR(VLOOKUP(AB386,DAY!$A$2:$E$2452,3,0),0)</f>
        <v>19</v>
      </c>
      <c r="AC257" s="32">
        <f>IFERROR(VLOOKUP(AC386,DAY!$A$2:$E$2452,3,0),0)</f>
        <v>20</v>
      </c>
      <c r="AD257" s="32">
        <f>IFERROR(VLOOKUP(AD386,DAY!$A$2:$E$2452,3,0),0)</f>
        <v>21</v>
      </c>
      <c r="AE257" s="33">
        <f>IFERROR(VLOOKUP(AE386,DAY!$A$2:$E$2452,3,0),0)</f>
        <v>22</v>
      </c>
      <c r="AF257" s="392"/>
      <c r="AG257" s="394"/>
      <c r="AH257" s="521"/>
      <c r="AI257" s="581"/>
      <c r="AJ257" s="394"/>
      <c r="AK257" s="521"/>
      <c r="AN257" s="137"/>
      <c r="AO257" s="137"/>
      <c r="AR257" s="138">
        <f>IFERROR(VLOOKUP(AR397,DAY!$A$2:$E$196,2,0),0)</f>
        <v>0</v>
      </c>
    </row>
    <row r="258" spans="1:53" ht="27.75" customHeight="1" x14ac:dyDescent="0.45">
      <c r="A258" s="389"/>
      <c r="B258" s="584" t="s">
        <v>2</v>
      </c>
      <c r="C258" s="585"/>
      <c r="D258" s="35" t="str">
        <f>IFERROR(VLOOKUP(D386,DAY!$A$2:$E$2452,4,0),0)</f>
        <v>水</v>
      </c>
      <c r="E258" s="35" t="str">
        <f>IFERROR(VLOOKUP(E386,DAY!$A$2:$E$2452,4,0),0)</f>
        <v>木</v>
      </c>
      <c r="F258" s="35" t="str">
        <f>IFERROR(VLOOKUP(F386,DAY!$A$2:$E$2452,4,0),0)</f>
        <v>金</v>
      </c>
      <c r="G258" s="35" t="str">
        <f>IFERROR(VLOOKUP(G386,DAY!$A$2:$E$2452,4,0),0)</f>
        <v>土</v>
      </c>
      <c r="H258" s="35" t="str">
        <f>IFERROR(VLOOKUP(H386,DAY!$A$2:$E$2452,4,0),0)</f>
        <v>日</v>
      </c>
      <c r="I258" s="35" t="str">
        <f>IFERROR(VLOOKUP(I386,DAY!$A$2:$E$2452,4,0),0)</f>
        <v>月</v>
      </c>
      <c r="J258" s="35" t="str">
        <f>IFERROR(VLOOKUP(J386,DAY!$A$2:$E$2452,4,0),0)</f>
        <v>火</v>
      </c>
      <c r="K258" s="35" t="str">
        <f>IFERROR(VLOOKUP(K386,DAY!$A$2:$E$2452,4,0),0)</f>
        <v>水</v>
      </c>
      <c r="L258" s="35" t="str">
        <f>IFERROR(VLOOKUP(L386,DAY!$A$2:$E$2452,4,0),0)</f>
        <v>木</v>
      </c>
      <c r="M258" s="35" t="str">
        <f>IFERROR(VLOOKUP(M386,DAY!$A$2:$E$2452,4,0),0)</f>
        <v>金</v>
      </c>
      <c r="N258" s="35" t="str">
        <f>IFERROR(VLOOKUP(N386,DAY!$A$2:$E$2452,4,0),0)</f>
        <v>土</v>
      </c>
      <c r="O258" s="35" t="str">
        <f>IFERROR(VLOOKUP(O386,DAY!$A$2:$E$2452,4,0),0)</f>
        <v>日</v>
      </c>
      <c r="P258" s="35" t="str">
        <f>IFERROR(VLOOKUP(P386,DAY!$A$2:$E$2452,4,0),0)</f>
        <v>月</v>
      </c>
      <c r="Q258" s="35" t="str">
        <f>IFERROR(VLOOKUP(Q386,DAY!$A$2:$E$2452,4,0),0)</f>
        <v>火</v>
      </c>
      <c r="R258" s="35" t="str">
        <f>IFERROR(VLOOKUP(R386,DAY!$A$2:$E$2452,4,0),0)</f>
        <v>水</v>
      </c>
      <c r="S258" s="35" t="str">
        <f>IFERROR(VLOOKUP(S386,DAY!$A$2:$E$2452,4,0),0)</f>
        <v>木</v>
      </c>
      <c r="T258" s="35" t="str">
        <f>IFERROR(VLOOKUP(T386,DAY!$A$2:$E$2452,4,0),0)</f>
        <v>金</v>
      </c>
      <c r="U258" s="35" t="str">
        <f>IFERROR(VLOOKUP(U386,DAY!$A$2:$E$2452,4,0),0)</f>
        <v>土</v>
      </c>
      <c r="V258" s="35" t="str">
        <f>IFERROR(VLOOKUP(V386,DAY!$A$2:$E$2452,4,0),0)</f>
        <v>日</v>
      </c>
      <c r="W258" s="35" t="str">
        <f>IFERROR(VLOOKUP(W386,DAY!$A$2:$E$2452,4,0),0)</f>
        <v>月</v>
      </c>
      <c r="X258" s="35" t="str">
        <f>IFERROR(VLOOKUP(X386,DAY!$A$2:$E$2452,4,0),0)</f>
        <v>火</v>
      </c>
      <c r="Y258" s="35" t="str">
        <f>IFERROR(VLOOKUP(Y386,DAY!$A$2:$E$2452,4,0),0)</f>
        <v>水</v>
      </c>
      <c r="Z258" s="35" t="str">
        <f>IFERROR(VLOOKUP(Z386,DAY!$A$2:$E$2452,4,0),0)</f>
        <v>木</v>
      </c>
      <c r="AA258" s="35" t="str">
        <f>IFERROR(VLOOKUP(AA386,DAY!$A$2:$E$2452,4,0),0)</f>
        <v>金</v>
      </c>
      <c r="AB258" s="35" t="str">
        <f>IFERROR(VLOOKUP(AB386,DAY!$A$2:$E$2452,4,0),0)</f>
        <v>土</v>
      </c>
      <c r="AC258" s="35" t="str">
        <f>IFERROR(VLOOKUP(AC386,DAY!$A$2:$E$2452,4,0),0)</f>
        <v>日</v>
      </c>
      <c r="AD258" s="35" t="str">
        <f>IFERROR(VLOOKUP(AD386,DAY!$A$2:$E$2452,4,0),0)</f>
        <v>月</v>
      </c>
      <c r="AE258" s="35" t="str">
        <f>IFERROR(VLOOKUP(AE386,DAY!$A$2:$E$2452,4,0),0)</f>
        <v>火</v>
      </c>
      <c r="AF258" s="392"/>
      <c r="AG258" s="394"/>
      <c r="AH258" s="217" t="str">
        <f>IF($U$9="完全週休２日", "週", IF($U$9="月単位", "月", ""))</f>
        <v/>
      </c>
      <c r="AI258" s="581"/>
      <c r="AJ258" s="394"/>
      <c r="AK258" s="217" t="str">
        <f>IF($U$9="完全週休２日", "週", IF($U$9="月単位", "月", ""))</f>
        <v/>
      </c>
      <c r="AN258" s="137"/>
      <c r="AO258" s="137"/>
      <c r="AR258" s="141">
        <f>IFERROR(VLOOKUP(AR397,DAY!$A$2:$E$196,3,0),0)</f>
        <v>0</v>
      </c>
    </row>
    <row r="259" spans="1:53" ht="86.25" customHeight="1" x14ac:dyDescent="0.45">
      <c r="A259" s="389"/>
      <c r="B259" s="586" t="s">
        <v>3</v>
      </c>
      <c r="C259" s="587"/>
      <c r="D259" s="36" t="str">
        <f>IFERROR(VLOOKUP(D386,DAY!$A$2:$E$2452,5,0),0)</f>
        <v/>
      </c>
      <c r="E259" s="36" t="str">
        <f>IFERROR(VLOOKUP(E386,DAY!$A$2:$E$2452,5,0),0)</f>
        <v/>
      </c>
      <c r="F259" s="36" t="str">
        <f>IFERROR(VLOOKUP(F386,DAY!$A$2:$E$2452,5,0),0)</f>
        <v/>
      </c>
      <c r="G259" s="36" t="str">
        <f>IFERROR(VLOOKUP(G386,DAY!$A$2:$E$2452,5,0),0)</f>
        <v/>
      </c>
      <c r="H259" s="36" t="str">
        <f>IFERROR(VLOOKUP(H386,DAY!$A$2:$E$2452,5,0),0)</f>
        <v/>
      </c>
      <c r="I259" s="36" t="str">
        <f>IFERROR(VLOOKUP(I386,DAY!$A$2:$E$2452,5,0),0)</f>
        <v/>
      </c>
      <c r="J259" s="36" t="str">
        <f>IFERROR(VLOOKUP(J386,DAY!$A$2:$E$2452,5,0),0)</f>
        <v/>
      </c>
      <c r="K259" s="36" t="str">
        <f>IFERROR(VLOOKUP(K386,DAY!$A$2:$E$2452,5,0),0)</f>
        <v/>
      </c>
      <c r="L259" s="36" t="str">
        <f>IFERROR(VLOOKUP(L386,DAY!$A$2:$E$2452,5,0),0)</f>
        <v/>
      </c>
      <c r="M259" s="36" t="str">
        <f>IFERROR(VLOOKUP(M386,DAY!$A$2:$E$2452,5,0),0)</f>
        <v/>
      </c>
      <c r="N259" s="36" t="str">
        <f>IFERROR(VLOOKUP(N386,DAY!$A$2:$E$2452,5,0),0)</f>
        <v/>
      </c>
      <c r="O259" s="36" t="str">
        <f>IFERROR(VLOOKUP(O386,DAY!$A$2:$E$2452,5,0),0)</f>
        <v/>
      </c>
      <c r="P259" s="36" t="str">
        <f>IFERROR(VLOOKUP(P386,DAY!$A$2:$E$2452,5,0),0)</f>
        <v/>
      </c>
      <c r="Q259" s="36" t="str">
        <f>IFERROR(VLOOKUP(Q386,DAY!$A$2:$E$2452,5,0),0)</f>
        <v/>
      </c>
      <c r="R259" s="36" t="str">
        <f>IFERROR(VLOOKUP(R386,DAY!$A$2:$E$2452,5,0),0)</f>
        <v/>
      </c>
      <c r="S259" s="36" t="str">
        <f>IFERROR(VLOOKUP(S386,DAY!$A$2:$E$2452,5,0),0)</f>
        <v/>
      </c>
      <c r="T259" s="36" t="str">
        <f>IFERROR(VLOOKUP(T386,DAY!$A$2:$E$2452,5,0),0)</f>
        <v/>
      </c>
      <c r="U259" s="36" t="str">
        <f>IFERROR(VLOOKUP(U386,DAY!$A$2:$E$2452,5,0),0)</f>
        <v/>
      </c>
      <c r="V259" s="36" t="str">
        <f>IFERROR(VLOOKUP(V386,DAY!$A$2:$E$2452,5,0),0)</f>
        <v/>
      </c>
      <c r="W259" s="36" t="str">
        <f>IFERROR(VLOOKUP(W386,DAY!$A$2:$E$2452,5,0),0)</f>
        <v/>
      </c>
      <c r="X259" s="36" t="str">
        <f>IFERROR(VLOOKUP(X386,DAY!$A$2:$E$2452,5,0),0)</f>
        <v/>
      </c>
      <c r="Y259" s="36" t="str">
        <f>IFERROR(VLOOKUP(Y386,DAY!$A$2:$E$2452,5,0),0)</f>
        <v/>
      </c>
      <c r="Z259" s="36" t="str">
        <f>IFERROR(VLOOKUP(Z386,DAY!$A$2:$E$2452,5,0),0)</f>
        <v/>
      </c>
      <c r="AA259" s="36" t="str">
        <f>IFERROR(VLOOKUP(AA386,DAY!$A$2:$E$2452,5,0),0)</f>
        <v/>
      </c>
      <c r="AB259" s="36" t="str">
        <f>IFERROR(VLOOKUP(AB386,DAY!$A$2:$E$2452,5,0),0)</f>
        <v/>
      </c>
      <c r="AC259" s="36" t="str">
        <f>IFERROR(VLOOKUP(AC386,DAY!$A$2:$E$2452,5,0),0)</f>
        <v/>
      </c>
      <c r="AD259" s="36" t="str">
        <f>IFERROR(VLOOKUP(AD386,DAY!$A$2:$E$2452,5,0),0)</f>
        <v/>
      </c>
      <c r="AE259" s="36" t="str">
        <f>IFERROR(VLOOKUP(AE386,DAY!$A$2:$E$2452,5,0),0)</f>
        <v/>
      </c>
      <c r="AF259" s="392"/>
      <c r="AG259" s="394"/>
      <c r="AH259" s="218" t="s">
        <v>133</v>
      </c>
      <c r="AI259" s="581"/>
      <c r="AJ259" s="394"/>
      <c r="AK259" s="218" t="s">
        <v>133</v>
      </c>
      <c r="AN259" s="137" t="str">
        <f>IF(ISTEXT(D260),"集計期間","集計期間外")</f>
        <v>集計期間外</v>
      </c>
      <c r="AO259" s="150"/>
      <c r="AR259" s="141">
        <f>IFERROR(VLOOKUP(AR397,DAY!$A$2:$E$196,4,0),0)</f>
        <v>0</v>
      </c>
    </row>
    <row r="260" spans="1:53" ht="27.75" customHeight="1" x14ac:dyDescent="0.45">
      <c r="A260" s="389"/>
      <c r="B260" s="571" t="str">
        <f>$B$20</f>
        <v>作業員A</v>
      </c>
      <c r="C260" s="143" t="s">
        <v>4</v>
      </c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211">
        <f>IF(COUNT(D260:AE260)=0,+(COUNTIF(D260:AE260,"作業"))+(COUNTIF(D260:AE260,"休日")),"")</f>
        <v>0</v>
      </c>
      <c r="AG260" s="213">
        <f>IF(+COUNT(D260:AE260)=0,(COUNTIF(D260:AE260,"休日")),"")</f>
        <v>0</v>
      </c>
      <c r="AH260" s="575" t="str">
        <f>IFERROR(ROUND(AVERAGE(AF261,AF263,AF265,AF267,AF269,AF271),3),"")</f>
        <v/>
      </c>
      <c r="AI260" s="224">
        <f>IF(COUNT(D261:AE261)=0,+(COUNTIF(D261:AE261,"作業"))+(COUNTIF(D261:AE261,"休日")),"")</f>
        <v>0</v>
      </c>
      <c r="AJ260" s="213">
        <f>IF(COUNT(D261:AE261)=0,(COUNTIF(D261:AE261,"休日")),"")</f>
        <v>0</v>
      </c>
      <c r="AK260" s="575" t="str">
        <f>IFERROR(ROUND(AVERAGE(AI261,AI263,AI265,AI267,AI269,AI271),3),"")</f>
        <v/>
      </c>
      <c r="AM260" s="144"/>
      <c r="AN260" s="137"/>
      <c r="AO260" s="137"/>
      <c r="AP260" s="144"/>
      <c r="AQ260" s="144"/>
      <c r="AR260" s="142">
        <f>IFERROR(VLOOKUP(AR610,DAY!$A$2:$E$196,5,0),0)</f>
        <v>0</v>
      </c>
      <c r="AS260" s="144"/>
      <c r="AT260" s="144"/>
      <c r="AU260" s="144"/>
      <c r="AV260" s="144"/>
      <c r="AW260" s="144"/>
      <c r="AX260" s="144"/>
      <c r="AY260" s="144"/>
      <c r="AZ260" s="144"/>
      <c r="BA260" s="144"/>
    </row>
    <row r="261" spans="1:53" ht="27.75" customHeight="1" x14ac:dyDescent="0.45">
      <c r="A261" s="389"/>
      <c r="B261" s="572"/>
      <c r="C261" s="188" t="s">
        <v>5</v>
      </c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568" t="str">
        <f>IFERROR(AN261,"")</f>
        <v/>
      </c>
      <c r="AG261" s="569"/>
      <c r="AH261" s="588"/>
      <c r="AI261" s="570" t="str">
        <f>IFERROR(AO261,"")</f>
        <v/>
      </c>
      <c r="AJ261" s="569"/>
      <c r="AK261" s="576"/>
      <c r="AN261" s="146" t="e">
        <f>ROUND(AG260/AF260,3)</f>
        <v>#DIV/0!</v>
      </c>
      <c r="AO261" s="147" t="e">
        <f>ROUND(AJ260/AI260,3)</f>
        <v>#DIV/0!</v>
      </c>
      <c r="AR261" s="148">
        <f>IFERROR(VLOOKUP(AR610,DAY!$A$2:$E$196,6,0),0)</f>
        <v>0</v>
      </c>
    </row>
    <row r="262" spans="1:53" ht="27.75" customHeight="1" x14ac:dyDescent="0.45">
      <c r="A262" s="389"/>
      <c r="B262" s="571" t="str">
        <f>$B$22</f>
        <v>作業員B</v>
      </c>
      <c r="C262" s="143" t="s">
        <v>4</v>
      </c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211">
        <f>IF(COUNT(D262:AE262)=0,+(COUNTIF(D262:AE262,"作業"))+(COUNTIF(D262:AE262,"休日")),"")</f>
        <v>0</v>
      </c>
      <c r="AG262" s="213">
        <f>IF(+COUNT(D262:AE262)=0,(COUNTIF(D262:AE262,"休日")),"")</f>
        <v>0</v>
      </c>
      <c r="AH262" s="588"/>
      <c r="AI262" s="224">
        <f>IF(COUNT(D263:AE263)=0,+(COUNTIF(D263:AE263,"作業"))+(COUNTIF(D263:AE263,"休日")),"")</f>
        <v>0</v>
      </c>
      <c r="AJ262" s="213">
        <f>IF(COUNT(D263:AE263)=0,(COUNTIF(D263:AE263,"休日")),"")</f>
        <v>0</v>
      </c>
      <c r="AK262" s="576"/>
      <c r="AM262" s="144"/>
      <c r="AN262" s="137"/>
      <c r="AO262" s="137"/>
      <c r="AP262" s="144"/>
      <c r="AQ262" s="144"/>
      <c r="AR262" s="142">
        <f>IFERROR(VLOOKUP(AR606,DAY!$A$2:$E$196,5,0),0)</f>
        <v>0</v>
      </c>
      <c r="AS262" s="144"/>
      <c r="AT262" s="144"/>
      <c r="AU262" s="144"/>
      <c r="AV262" s="144"/>
      <c r="AW262" s="144"/>
      <c r="AX262" s="144"/>
      <c r="AY262" s="144"/>
      <c r="AZ262" s="144"/>
      <c r="BA262" s="144"/>
    </row>
    <row r="263" spans="1:53" ht="27.75" customHeight="1" x14ac:dyDescent="0.45">
      <c r="A263" s="389"/>
      <c r="B263" s="572"/>
      <c r="C263" s="188" t="s">
        <v>5</v>
      </c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568" t="str">
        <f>IFERROR(AN263,"")</f>
        <v/>
      </c>
      <c r="AG263" s="569"/>
      <c r="AH263" s="588"/>
      <c r="AI263" s="570" t="str">
        <f>IFERROR(AO263,"")</f>
        <v/>
      </c>
      <c r="AJ263" s="569"/>
      <c r="AK263" s="576"/>
      <c r="AN263" s="146" t="e">
        <f>ROUND(AG262/AF262,3)</f>
        <v>#DIV/0!</v>
      </c>
      <c r="AO263" s="147" t="e">
        <f>ROUND(AJ262/AI262,3)</f>
        <v>#DIV/0!</v>
      </c>
      <c r="AR263" s="148">
        <f>IFERROR(VLOOKUP(AR606,DAY!$A$2:$E$196,6,0),0)</f>
        <v>0</v>
      </c>
    </row>
    <row r="264" spans="1:53" ht="27.75" customHeight="1" x14ac:dyDescent="0.45">
      <c r="A264" s="389"/>
      <c r="B264" s="571" t="str">
        <f>$B$24</f>
        <v>作業員C</v>
      </c>
      <c r="C264" s="143" t="s">
        <v>4</v>
      </c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211">
        <f>IF(COUNT(D264:AE264)=0,+(COUNTIF(D264:AE264,"作業"))+(COUNTIF(D264:AE264,"休日")),"")</f>
        <v>0</v>
      </c>
      <c r="AG264" s="213">
        <f>IF(+COUNT(D264:AE264)=0,(COUNTIF(D264:AE264,"休日")),"")</f>
        <v>0</v>
      </c>
      <c r="AH264" s="588"/>
      <c r="AI264" s="224">
        <f>IF(COUNT(D265:AE265)=0,+(COUNTIF(D265:AE265,"作業"))+(COUNTIF(D265:AE265,"休日")),"")</f>
        <v>0</v>
      </c>
      <c r="AJ264" s="213">
        <f>IF(COUNT(D265:AE265)=0,(COUNTIF(D265:AE265,"休日")),"")</f>
        <v>0</v>
      </c>
      <c r="AK264" s="576"/>
      <c r="AM264" s="144"/>
      <c r="AN264" s="137"/>
      <c r="AO264" s="137"/>
      <c r="AP264" s="144"/>
      <c r="AQ264" s="144"/>
      <c r="AR264" s="142">
        <f>IFERROR(VLOOKUP(AR608,DAY!$A$2:$E$196,5,0),0)</f>
        <v>0</v>
      </c>
      <c r="AS264" s="144"/>
      <c r="AT264" s="144"/>
      <c r="AU264" s="144"/>
      <c r="AV264" s="144"/>
      <c r="AW264" s="144"/>
      <c r="AX264" s="144"/>
      <c r="AY264" s="144"/>
      <c r="AZ264" s="144"/>
      <c r="BA264" s="144"/>
    </row>
    <row r="265" spans="1:53" ht="27.75" customHeight="1" x14ac:dyDescent="0.45">
      <c r="A265" s="389"/>
      <c r="B265" s="572"/>
      <c r="C265" s="188" t="s">
        <v>5</v>
      </c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568" t="str">
        <f>IFERROR(AN265,"")</f>
        <v/>
      </c>
      <c r="AG265" s="569"/>
      <c r="AH265" s="589"/>
      <c r="AI265" s="570" t="str">
        <f>IFERROR(AO265,"")</f>
        <v/>
      </c>
      <c r="AJ265" s="569"/>
      <c r="AK265" s="577"/>
      <c r="AN265" s="146" t="e">
        <f>ROUND(AG264/AF264,3)</f>
        <v>#DIV/0!</v>
      </c>
      <c r="AO265" s="147" t="e">
        <f>ROUND(AJ264/AI264,3)</f>
        <v>#DIV/0!</v>
      </c>
      <c r="AR265" s="148">
        <f>IFERROR(VLOOKUP(AR608,DAY!$A$2:$E$196,6,0),0)</f>
        <v>0</v>
      </c>
    </row>
    <row r="266" spans="1:53" ht="27.75" customHeight="1" x14ac:dyDescent="0.45">
      <c r="A266" s="389"/>
      <c r="B266" s="571" t="str">
        <f>$B$26</f>
        <v>作業員D</v>
      </c>
      <c r="C266" s="143" t="s">
        <v>4</v>
      </c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211">
        <f>IF(COUNT(D266:AE266)=0,+(COUNTIF(D266:AE266,"作業"))+(COUNTIF(D266:AE266,"休日")),"")</f>
        <v>0</v>
      </c>
      <c r="AG266" s="213">
        <f>IF(+COUNT(D266:AE266)=0,(COUNTIF(D266:AE266,"休日")),"")</f>
        <v>0</v>
      </c>
      <c r="AH266" s="565"/>
      <c r="AI266" s="224">
        <f>IF(COUNT(D267:AE267)=0,+(COUNTIF(D267:AE267,"作業"))+(COUNTIF(D267:AE267,"休日")),"")</f>
        <v>0</v>
      </c>
      <c r="AJ266" s="213">
        <f>IF(COUNT(D267:AE267)=0,(COUNTIF(D267:AE267,"休日")),"")</f>
        <v>0</v>
      </c>
      <c r="AK266" s="565"/>
      <c r="AM266" s="144"/>
      <c r="AN266" s="137"/>
      <c r="AO266" s="137"/>
      <c r="AP266" s="144"/>
      <c r="AQ266" s="144"/>
      <c r="AR266" s="142">
        <f>IFERROR(VLOOKUP(AR610,DAY!$A$2:$E$196,5,0),0)</f>
        <v>0</v>
      </c>
      <c r="AS266" s="144"/>
      <c r="AT266" s="144"/>
      <c r="AU266" s="144"/>
      <c r="AV266" s="144"/>
      <c r="AW266" s="144"/>
      <c r="AX266" s="144"/>
      <c r="AY266" s="144"/>
      <c r="AZ266" s="144"/>
      <c r="BA266" s="144"/>
    </row>
    <row r="267" spans="1:53" ht="27.75" customHeight="1" x14ac:dyDescent="0.45">
      <c r="A267" s="389"/>
      <c r="B267" s="572"/>
      <c r="C267" s="188" t="s">
        <v>5</v>
      </c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568" t="str">
        <f>IFERROR(AN267,"")</f>
        <v/>
      </c>
      <c r="AG267" s="569"/>
      <c r="AH267" s="566"/>
      <c r="AI267" s="570" t="str">
        <f>IFERROR(AO267,"")</f>
        <v/>
      </c>
      <c r="AJ267" s="569"/>
      <c r="AK267" s="566"/>
      <c r="AN267" s="146" t="e">
        <f>ROUND(AG266/AF266,3)</f>
        <v>#DIV/0!</v>
      </c>
      <c r="AO267" s="147" t="e">
        <f>ROUND(AJ266/AI266,3)</f>
        <v>#DIV/0!</v>
      </c>
      <c r="AR267" s="148">
        <f>IFERROR(VLOOKUP(AR610,DAY!$A$2:$E$196,6,0),0)</f>
        <v>0</v>
      </c>
    </row>
    <row r="268" spans="1:53" ht="27.75" customHeight="1" x14ac:dyDescent="0.45">
      <c r="A268" s="389"/>
      <c r="B268" s="571" t="str">
        <f>$B$28</f>
        <v>作業員E</v>
      </c>
      <c r="C268" s="143" t="s">
        <v>4</v>
      </c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211">
        <f>IF(COUNT(D268:AE268)=0,+(COUNTIF(D268:AE268,"作業"))+(COUNTIF(D268:AE268,"休日")),"")</f>
        <v>0</v>
      </c>
      <c r="AG268" s="213">
        <f>IF(+COUNT(D268:AE268)=0,(COUNTIF(D268:AE268,"休日")),"")</f>
        <v>0</v>
      </c>
      <c r="AH268" s="566"/>
      <c r="AI268" s="224">
        <f>IF(COUNT(D269:AE269)=0,+(COUNTIF(D269:AE269,"作業"))+(COUNTIF(D269:AE269,"休日")),"")</f>
        <v>0</v>
      </c>
      <c r="AJ268" s="213">
        <f>IF(COUNT(D269:AE269)=0,(COUNTIF(D269:AE269,"休日")),"")</f>
        <v>0</v>
      </c>
      <c r="AK268" s="566"/>
      <c r="AM268" s="144"/>
      <c r="AN268" s="137"/>
      <c r="AO268" s="137"/>
      <c r="AP268" s="144"/>
      <c r="AQ268" s="144"/>
      <c r="AR268" s="142">
        <f>IFERROR(VLOOKUP(AR612,DAY!$A$2:$E$196,5,0),0)</f>
        <v>0</v>
      </c>
      <c r="AS268" s="144"/>
      <c r="AT268" s="144"/>
      <c r="AU268" s="144"/>
      <c r="AV268" s="144"/>
      <c r="AW268" s="144"/>
      <c r="AX268" s="144"/>
      <c r="AY268" s="144"/>
      <c r="AZ268" s="144"/>
      <c r="BA268" s="144"/>
    </row>
    <row r="269" spans="1:53" ht="27.75" customHeight="1" x14ac:dyDescent="0.45">
      <c r="A269" s="389"/>
      <c r="B269" s="572"/>
      <c r="C269" s="188" t="s">
        <v>5</v>
      </c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568" t="str">
        <f>IFERROR(AN269,"")</f>
        <v/>
      </c>
      <c r="AG269" s="569"/>
      <c r="AH269" s="566"/>
      <c r="AI269" s="570" t="str">
        <f>IFERROR(AO269,"")</f>
        <v/>
      </c>
      <c r="AJ269" s="569"/>
      <c r="AK269" s="566"/>
      <c r="AN269" s="146" t="e">
        <f>ROUND(AG268/AF268,3)</f>
        <v>#DIV/0!</v>
      </c>
      <c r="AO269" s="147" t="e">
        <f>ROUND(AJ268/AI268,3)</f>
        <v>#DIV/0!</v>
      </c>
      <c r="AR269" s="148">
        <f>IFERROR(VLOOKUP(AR612,DAY!$A$2:$E$196,6,0),0)</f>
        <v>0</v>
      </c>
    </row>
    <row r="270" spans="1:53" ht="27.75" customHeight="1" x14ac:dyDescent="0.45">
      <c r="A270" s="389"/>
      <c r="B270" s="571" t="str">
        <f>$B$30</f>
        <v>作業員F</v>
      </c>
      <c r="C270" s="143" t="s">
        <v>4</v>
      </c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211">
        <f>IF(COUNT(D270:AE270)=0,+(COUNTIF(D270:AE270,"作業"))+(COUNTIF(D270:AE270,"休日")),"")</f>
        <v>0</v>
      </c>
      <c r="AG270" s="213">
        <f>IF(+COUNT(D270:AE270)=0,(COUNTIF(D270:AE270,"休日")),"")</f>
        <v>0</v>
      </c>
      <c r="AH270" s="566"/>
      <c r="AI270" s="224">
        <f>IF(COUNT(D271:AE271)=0,+(COUNTIF(D271:AE271,"作業"))+(COUNTIF(D271:AE271,"休日")),"")</f>
        <v>0</v>
      </c>
      <c r="AJ270" s="213">
        <f>IF(COUNT(D271:AE271)=0,(COUNTIF(D271:AE271,"休日")),"")</f>
        <v>0</v>
      </c>
      <c r="AK270" s="566"/>
      <c r="AM270" s="144"/>
      <c r="AN270" s="137"/>
      <c r="AO270" s="137"/>
      <c r="AR270" s="142">
        <f>IFERROR(VLOOKUP(AR397,DAY!$A$2:$E$196,5,0),0)</f>
        <v>0</v>
      </c>
    </row>
    <row r="271" spans="1:53" ht="27.75" customHeight="1" thickBot="1" x14ac:dyDescent="0.5">
      <c r="A271" s="390"/>
      <c r="B271" s="573"/>
      <c r="C271" s="145" t="s">
        <v>5</v>
      </c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357" t="str">
        <f>IFERROR(AN271,"")</f>
        <v/>
      </c>
      <c r="AG271" s="358"/>
      <c r="AH271" s="567"/>
      <c r="AI271" s="574" t="str">
        <f>IFERROR(AO271,"")</f>
        <v/>
      </c>
      <c r="AJ271" s="358"/>
      <c r="AK271" s="567"/>
      <c r="AN271" s="146" t="e">
        <f>ROUND(AG270/AF270,3)</f>
        <v>#DIV/0!</v>
      </c>
      <c r="AO271" s="147" t="e">
        <f>ROUND(AJ270/AI270,3)</f>
        <v>#DIV/0!</v>
      </c>
      <c r="AR271" s="148">
        <f>IFERROR(VLOOKUP(AR397,DAY!$A$2:$E$196,6,0),0)</f>
        <v>0</v>
      </c>
    </row>
    <row r="272" spans="1:53" ht="27.75" customHeight="1" thickBot="1" x14ac:dyDescent="0.5">
      <c r="A272" s="388" t="s">
        <v>78</v>
      </c>
      <c r="B272" s="578" t="s">
        <v>0</v>
      </c>
      <c r="C272" s="579"/>
      <c r="D272" s="29">
        <f>IFERROR(VLOOKUP(D387,DAY!$A$2:$E$2452,2,0),0)</f>
        <v>12</v>
      </c>
      <c r="E272" s="29">
        <f>IFERROR(VLOOKUP(E387,DAY!$A$2:$E$2452,2,0),0)</f>
        <v>12</v>
      </c>
      <c r="F272" s="29">
        <f>IFERROR(VLOOKUP(F387,DAY!$A$2:$E$2452,2,0),0)</f>
        <v>12</v>
      </c>
      <c r="G272" s="29">
        <f>IFERROR(VLOOKUP(G387,DAY!$A$2:$E$2452,2,0),0)</f>
        <v>12</v>
      </c>
      <c r="H272" s="29">
        <f>IFERROR(VLOOKUP(H387,DAY!$A$2:$E$2452,2,0),0)</f>
        <v>12</v>
      </c>
      <c r="I272" s="29">
        <f>IFERROR(VLOOKUP(I387,DAY!$A$2:$E$2452,2,0),0)</f>
        <v>12</v>
      </c>
      <c r="J272" s="29">
        <f>IFERROR(VLOOKUP(J387,DAY!$A$2:$E$2452,2,0),0)</f>
        <v>12</v>
      </c>
      <c r="K272" s="29">
        <f>IFERROR(VLOOKUP(K387,DAY!$A$2:$E$2452,2,0),0)</f>
        <v>12</v>
      </c>
      <c r="L272" s="29">
        <f>IFERROR(VLOOKUP(L387,DAY!$A$2:$E$2452,2,0),0)</f>
        <v>12</v>
      </c>
      <c r="M272" s="29">
        <f>IFERROR(VLOOKUP(M387,DAY!$A$2:$E$2452,2,0),0)</f>
        <v>1</v>
      </c>
      <c r="N272" s="29">
        <f>IFERROR(VLOOKUP(N387,DAY!$A$2:$E$2452,2,0),0)</f>
        <v>1</v>
      </c>
      <c r="O272" s="29">
        <f>IFERROR(VLOOKUP(O387,DAY!$A$2:$E$2452,2,0),0)</f>
        <v>1</v>
      </c>
      <c r="P272" s="29">
        <f>IFERROR(VLOOKUP(P387,DAY!$A$2:$E$2452,2,0),0)</f>
        <v>1</v>
      </c>
      <c r="Q272" s="29">
        <f>IFERROR(VLOOKUP(Q387,DAY!$A$2:$E$2452,2,0),0)</f>
        <v>1</v>
      </c>
      <c r="R272" s="29">
        <f>IFERROR(VLOOKUP(R387,DAY!$A$2:$E$2452,2,0),0)</f>
        <v>1</v>
      </c>
      <c r="S272" s="29">
        <f>IFERROR(VLOOKUP(S387,DAY!$A$2:$E$2452,2,0),0)</f>
        <v>1</v>
      </c>
      <c r="T272" s="29">
        <f>IFERROR(VLOOKUP(T387,DAY!$A$2:$E$2452,2,0),0)</f>
        <v>1</v>
      </c>
      <c r="U272" s="29">
        <f>IFERROR(VLOOKUP(U387,DAY!$A$2:$E$2452,2,0),0)</f>
        <v>1</v>
      </c>
      <c r="V272" s="29">
        <f>IFERROR(VLOOKUP(V387,DAY!$A$2:$E$2452,2,0),0)</f>
        <v>1</v>
      </c>
      <c r="W272" s="29">
        <f>IFERROR(VLOOKUP(W387,DAY!$A$2:$E$2452,2,0),0)</f>
        <v>1</v>
      </c>
      <c r="X272" s="29">
        <f>IFERROR(VLOOKUP(X387,DAY!$A$2:$E$2452,2,0),0)</f>
        <v>1</v>
      </c>
      <c r="Y272" s="29">
        <f>IFERROR(VLOOKUP(Y387,DAY!$A$2:$E$2452,2,0),0)</f>
        <v>1</v>
      </c>
      <c r="Z272" s="29">
        <f>IFERROR(VLOOKUP(Z387,DAY!$A$2:$E$2452,2,0),0)</f>
        <v>1</v>
      </c>
      <c r="AA272" s="29">
        <f>IFERROR(VLOOKUP(AA387,DAY!$A$2:$E$2452,2,0),0)</f>
        <v>1</v>
      </c>
      <c r="AB272" s="29">
        <f>IFERROR(VLOOKUP(AB387,DAY!$A$2:$E$2452,2,0),0)</f>
        <v>1</v>
      </c>
      <c r="AC272" s="29">
        <f>IFERROR(VLOOKUP(AC387,DAY!$A$2:$E$2452,2,0),0)</f>
        <v>1</v>
      </c>
      <c r="AD272" s="29">
        <f>IFERROR(VLOOKUP(AD387,DAY!$A$2:$E$2452,2,0),0)</f>
        <v>1</v>
      </c>
      <c r="AE272" s="29">
        <f>IFERROR(VLOOKUP(AE387,DAY!$A$2:$E$2452,2,0),0)</f>
        <v>1</v>
      </c>
      <c r="AF272" s="391" t="s">
        <v>11</v>
      </c>
      <c r="AG272" s="393" t="s">
        <v>12</v>
      </c>
      <c r="AH272" s="520" t="s">
        <v>132</v>
      </c>
      <c r="AI272" s="580" t="s">
        <v>11</v>
      </c>
      <c r="AJ272" s="396" t="s">
        <v>13</v>
      </c>
      <c r="AK272" s="520" t="s">
        <v>132</v>
      </c>
      <c r="AL272" s="144"/>
      <c r="AN272" s="137"/>
      <c r="AO272" s="137"/>
      <c r="AR272" s="149">
        <f>IFERROR(VLOOKUP(AR397,DAY!$A$2:$E$196,7,0),0)</f>
        <v>0</v>
      </c>
    </row>
    <row r="273" spans="1:53" ht="27.75" customHeight="1" x14ac:dyDescent="0.45">
      <c r="A273" s="389"/>
      <c r="B273" s="582" t="s">
        <v>1</v>
      </c>
      <c r="C273" s="583"/>
      <c r="D273" s="32">
        <f>IFERROR(VLOOKUP(D387,DAY!$A$2:$E$2452,3,0),0)</f>
        <v>23</v>
      </c>
      <c r="E273" s="32">
        <f>IFERROR(VLOOKUP(E387,DAY!$A$2:$E$2452,3,0),0)</f>
        <v>24</v>
      </c>
      <c r="F273" s="32">
        <f>IFERROR(VLOOKUP(F387,DAY!$A$2:$E$2452,3,0),0)</f>
        <v>25</v>
      </c>
      <c r="G273" s="32">
        <f>IFERROR(VLOOKUP(G387,DAY!$A$2:$E$2452,3,0),0)</f>
        <v>26</v>
      </c>
      <c r="H273" s="32">
        <f>IFERROR(VLOOKUP(H387,DAY!$A$2:$E$2452,3,0),0)</f>
        <v>27</v>
      </c>
      <c r="I273" s="32">
        <f>IFERROR(VLOOKUP(I387,DAY!$A$2:$E$2452,3,0),0)</f>
        <v>28</v>
      </c>
      <c r="J273" s="32">
        <f>IFERROR(VLOOKUP(J387,DAY!$A$2:$E$2452,3,0),0)</f>
        <v>29</v>
      </c>
      <c r="K273" s="32">
        <f>IFERROR(VLOOKUP(K387,DAY!$A$2:$E$2452,3,0),0)</f>
        <v>30</v>
      </c>
      <c r="L273" s="32">
        <f>IFERROR(VLOOKUP(L387,DAY!$A$2:$E$2452,3,0),0)</f>
        <v>31</v>
      </c>
      <c r="M273" s="32">
        <f>IFERROR(VLOOKUP(M387,DAY!$A$2:$E$2452,3,0),0)</f>
        <v>1</v>
      </c>
      <c r="N273" s="32">
        <f>IFERROR(VLOOKUP(N387,DAY!$A$2:$E$2452,3,0),0)</f>
        <v>2</v>
      </c>
      <c r="O273" s="32">
        <f>IFERROR(VLOOKUP(O387,DAY!$A$2:$E$2452,3,0),0)</f>
        <v>3</v>
      </c>
      <c r="P273" s="32">
        <f>IFERROR(VLOOKUP(P387,DAY!$A$2:$E$2452,3,0),0)</f>
        <v>4</v>
      </c>
      <c r="Q273" s="32">
        <f>IFERROR(VLOOKUP(Q387,DAY!$A$2:$E$2452,3,0),0)</f>
        <v>5</v>
      </c>
      <c r="R273" s="32">
        <f>IFERROR(VLOOKUP(R387,DAY!$A$2:$E$2452,3,0),0)</f>
        <v>6</v>
      </c>
      <c r="S273" s="32">
        <f>IFERROR(VLOOKUP(S387,DAY!$A$2:$E$2452,3,0),0)</f>
        <v>7</v>
      </c>
      <c r="T273" s="32">
        <f>IFERROR(VLOOKUP(T387,DAY!$A$2:$E$2452,3,0),0)</f>
        <v>8</v>
      </c>
      <c r="U273" s="32">
        <f>IFERROR(VLOOKUP(U387,DAY!$A$2:$E$2452,3,0),0)</f>
        <v>9</v>
      </c>
      <c r="V273" s="32">
        <f>IFERROR(VLOOKUP(V387,DAY!$A$2:$E$2452,3,0),0)</f>
        <v>10</v>
      </c>
      <c r="W273" s="32">
        <f>IFERROR(VLOOKUP(W387,DAY!$A$2:$E$2452,3,0),0)</f>
        <v>11</v>
      </c>
      <c r="X273" s="32">
        <f>IFERROR(VLOOKUP(X387,DAY!$A$2:$E$2452,3,0),0)</f>
        <v>12</v>
      </c>
      <c r="Y273" s="32">
        <f>IFERROR(VLOOKUP(Y387,DAY!$A$2:$E$2452,3,0),0)</f>
        <v>13</v>
      </c>
      <c r="Z273" s="32">
        <f>IFERROR(VLOOKUP(Z387,DAY!$A$2:$E$2452,3,0),0)</f>
        <v>14</v>
      </c>
      <c r="AA273" s="32">
        <f>IFERROR(VLOOKUP(AA387,DAY!$A$2:$E$2452,3,0),0)</f>
        <v>15</v>
      </c>
      <c r="AB273" s="32">
        <f>IFERROR(VLOOKUP(AB387,DAY!$A$2:$E$2452,3,0),0)</f>
        <v>16</v>
      </c>
      <c r="AC273" s="32">
        <f>IFERROR(VLOOKUP(AC387,DAY!$A$2:$E$2452,3,0),0)</f>
        <v>17</v>
      </c>
      <c r="AD273" s="32">
        <f>IFERROR(VLOOKUP(AD387,DAY!$A$2:$E$2452,3,0),0)</f>
        <v>18</v>
      </c>
      <c r="AE273" s="33">
        <f>IFERROR(VLOOKUP(AE387,DAY!$A$2:$E$2452,3,0),0)</f>
        <v>19</v>
      </c>
      <c r="AF273" s="392"/>
      <c r="AG273" s="394"/>
      <c r="AH273" s="521"/>
      <c r="AI273" s="581"/>
      <c r="AJ273" s="394"/>
      <c r="AK273" s="521"/>
      <c r="AN273" s="137"/>
      <c r="AO273" s="137"/>
      <c r="AR273" s="138">
        <f>IFERROR(VLOOKUP(AR403,DAY!$A$2:$E$196,2,0),0)</f>
        <v>0</v>
      </c>
    </row>
    <row r="274" spans="1:53" ht="27.75" customHeight="1" x14ac:dyDescent="0.45">
      <c r="A274" s="389"/>
      <c r="B274" s="584" t="s">
        <v>2</v>
      </c>
      <c r="C274" s="585"/>
      <c r="D274" s="35" t="str">
        <f>IFERROR(VLOOKUP(D387,DAY!$A$2:$E$2452,4,0),0)</f>
        <v>水</v>
      </c>
      <c r="E274" s="35" t="str">
        <f>IFERROR(VLOOKUP(E387,DAY!$A$2:$E$2452,4,0),0)</f>
        <v>木</v>
      </c>
      <c r="F274" s="35" t="str">
        <f>IFERROR(VLOOKUP(F387,DAY!$A$2:$E$2452,4,0),0)</f>
        <v>金</v>
      </c>
      <c r="G274" s="35" t="str">
        <f>IFERROR(VLOOKUP(G387,DAY!$A$2:$E$2452,4,0),0)</f>
        <v>土</v>
      </c>
      <c r="H274" s="35" t="str">
        <f>IFERROR(VLOOKUP(H387,DAY!$A$2:$E$2452,4,0),0)</f>
        <v>日</v>
      </c>
      <c r="I274" s="35" t="str">
        <f>IFERROR(VLOOKUP(I387,DAY!$A$2:$E$2452,4,0),0)</f>
        <v>月</v>
      </c>
      <c r="J274" s="35" t="str">
        <f>IFERROR(VLOOKUP(J387,DAY!$A$2:$E$2452,4,0),0)</f>
        <v>火</v>
      </c>
      <c r="K274" s="35" t="str">
        <f>IFERROR(VLOOKUP(K387,DAY!$A$2:$E$2452,4,0),0)</f>
        <v>水</v>
      </c>
      <c r="L274" s="35" t="str">
        <f>IFERROR(VLOOKUP(L387,DAY!$A$2:$E$2452,4,0),0)</f>
        <v>木</v>
      </c>
      <c r="M274" s="35" t="str">
        <f>IFERROR(VLOOKUP(M387,DAY!$A$2:$E$2452,4,0),0)</f>
        <v>金</v>
      </c>
      <c r="N274" s="35" t="str">
        <f>IFERROR(VLOOKUP(N387,DAY!$A$2:$E$2452,4,0),0)</f>
        <v>土</v>
      </c>
      <c r="O274" s="35" t="str">
        <f>IFERROR(VLOOKUP(O387,DAY!$A$2:$E$2452,4,0),0)</f>
        <v>日</v>
      </c>
      <c r="P274" s="35" t="str">
        <f>IFERROR(VLOOKUP(P387,DAY!$A$2:$E$2452,4,0),0)</f>
        <v>月</v>
      </c>
      <c r="Q274" s="35" t="str">
        <f>IFERROR(VLOOKUP(Q387,DAY!$A$2:$E$2452,4,0),0)</f>
        <v>火</v>
      </c>
      <c r="R274" s="35" t="str">
        <f>IFERROR(VLOOKUP(R387,DAY!$A$2:$E$2452,4,0),0)</f>
        <v>水</v>
      </c>
      <c r="S274" s="35" t="str">
        <f>IFERROR(VLOOKUP(S387,DAY!$A$2:$E$2452,4,0),0)</f>
        <v>木</v>
      </c>
      <c r="T274" s="35" t="str">
        <f>IFERROR(VLOOKUP(T387,DAY!$A$2:$E$2452,4,0),0)</f>
        <v>金</v>
      </c>
      <c r="U274" s="35" t="str">
        <f>IFERROR(VLOOKUP(U387,DAY!$A$2:$E$2452,4,0),0)</f>
        <v>土</v>
      </c>
      <c r="V274" s="35" t="str">
        <f>IFERROR(VLOOKUP(V387,DAY!$A$2:$E$2452,4,0),0)</f>
        <v>日</v>
      </c>
      <c r="W274" s="35" t="str">
        <f>IFERROR(VLOOKUP(W387,DAY!$A$2:$E$2452,4,0),0)</f>
        <v>月</v>
      </c>
      <c r="X274" s="35" t="str">
        <f>IFERROR(VLOOKUP(X387,DAY!$A$2:$E$2452,4,0),0)</f>
        <v>火</v>
      </c>
      <c r="Y274" s="35" t="str">
        <f>IFERROR(VLOOKUP(Y387,DAY!$A$2:$E$2452,4,0),0)</f>
        <v>水</v>
      </c>
      <c r="Z274" s="35" t="str">
        <f>IFERROR(VLOOKUP(Z387,DAY!$A$2:$E$2452,4,0),0)</f>
        <v>木</v>
      </c>
      <c r="AA274" s="35" t="str">
        <f>IFERROR(VLOOKUP(AA387,DAY!$A$2:$E$2452,4,0),0)</f>
        <v>金</v>
      </c>
      <c r="AB274" s="35" t="str">
        <f>IFERROR(VLOOKUP(AB387,DAY!$A$2:$E$2452,4,0),0)</f>
        <v>土</v>
      </c>
      <c r="AC274" s="35" t="str">
        <f>IFERROR(VLOOKUP(AC387,DAY!$A$2:$E$2452,4,0),0)</f>
        <v>日</v>
      </c>
      <c r="AD274" s="35" t="str">
        <f>IFERROR(VLOOKUP(AD387,DAY!$A$2:$E$2452,4,0),0)</f>
        <v>月</v>
      </c>
      <c r="AE274" s="35" t="str">
        <f>IFERROR(VLOOKUP(AE387,DAY!$A$2:$E$2452,4,0),0)</f>
        <v>火</v>
      </c>
      <c r="AF274" s="392"/>
      <c r="AG274" s="394"/>
      <c r="AH274" s="217" t="str">
        <f>IF($U$9="完全週休２日", "週", IF($U$9="月単位", "月", ""))</f>
        <v/>
      </c>
      <c r="AI274" s="581"/>
      <c r="AJ274" s="394"/>
      <c r="AK274" s="217" t="str">
        <f>IF($U$9="完全週休２日", "週", IF($U$9="月単位", "月", ""))</f>
        <v/>
      </c>
      <c r="AN274" s="137"/>
      <c r="AO274" s="137"/>
      <c r="AR274" s="141">
        <f>IFERROR(VLOOKUP(AR403,DAY!$A$2:$E$196,3,0),0)</f>
        <v>0</v>
      </c>
    </row>
    <row r="275" spans="1:53" ht="89.25" customHeight="1" x14ac:dyDescent="0.45">
      <c r="A275" s="389"/>
      <c r="B275" s="586" t="s">
        <v>3</v>
      </c>
      <c r="C275" s="587"/>
      <c r="D275" s="36" t="str">
        <f>IFERROR(VLOOKUP(D387,DAY!$A$2:$E$2452,5,0),0)</f>
        <v/>
      </c>
      <c r="E275" s="36" t="str">
        <f>IFERROR(VLOOKUP(E387,DAY!$A$2:$E$2452,5,0),0)</f>
        <v/>
      </c>
      <c r="F275" s="36" t="str">
        <f>IFERROR(VLOOKUP(F387,DAY!$A$2:$E$2452,5,0),0)</f>
        <v/>
      </c>
      <c r="G275" s="36" t="str">
        <f>IFERROR(VLOOKUP(G387,DAY!$A$2:$E$2452,5,0),0)</f>
        <v/>
      </c>
      <c r="H275" s="36" t="str">
        <f>IFERROR(VLOOKUP(H387,DAY!$A$2:$E$2452,5,0),0)</f>
        <v/>
      </c>
      <c r="I275" s="36" t="str">
        <f>IFERROR(VLOOKUP(I387,DAY!$A$2:$E$2452,5,0),0)</f>
        <v/>
      </c>
      <c r="J275" s="36" t="str">
        <f>IFERROR(VLOOKUP(J387,DAY!$A$2:$E$2452,5,0),0)</f>
        <v/>
      </c>
      <c r="K275" s="36" t="str">
        <f>IFERROR(VLOOKUP(K387,DAY!$A$2:$E$2452,5,0),0)</f>
        <v/>
      </c>
      <c r="L275" s="36" t="str">
        <f>IFERROR(VLOOKUP(L387,DAY!$A$2:$E$2452,5,0),0)</f>
        <v/>
      </c>
      <c r="M275" s="36" t="str">
        <f>IFERROR(VLOOKUP(M387,DAY!$A$2:$E$2452,5,0),0)</f>
        <v>元日</v>
      </c>
      <c r="N275" s="36" t="str">
        <f>IFERROR(VLOOKUP(N387,DAY!$A$2:$E$2452,5,0),0)</f>
        <v/>
      </c>
      <c r="O275" s="36" t="str">
        <f>IFERROR(VLOOKUP(O387,DAY!$A$2:$E$2452,5,0),0)</f>
        <v/>
      </c>
      <c r="P275" s="36" t="str">
        <f>IFERROR(VLOOKUP(P387,DAY!$A$2:$E$2452,5,0),0)</f>
        <v/>
      </c>
      <c r="Q275" s="36" t="str">
        <f>IFERROR(VLOOKUP(Q387,DAY!$A$2:$E$2452,5,0),0)</f>
        <v/>
      </c>
      <c r="R275" s="36" t="str">
        <f>IFERROR(VLOOKUP(R387,DAY!$A$2:$E$2452,5,0),0)</f>
        <v/>
      </c>
      <c r="S275" s="36" t="str">
        <f>IFERROR(VLOOKUP(S387,DAY!$A$2:$E$2452,5,0),0)</f>
        <v/>
      </c>
      <c r="T275" s="36" t="str">
        <f>IFERROR(VLOOKUP(T387,DAY!$A$2:$E$2452,5,0),0)</f>
        <v/>
      </c>
      <c r="U275" s="36" t="str">
        <f>IFERROR(VLOOKUP(U387,DAY!$A$2:$E$2452,5,0),0)</f>
        <v/>
      </c>
      <c r="V275" s="36" t="str">
        <f>IFERROR(VLOOKUP(V387,DAY!$A$2:$E$2452,5,0),0)</f>
        <v/>
      </c>
      <c r="W275" s="36" t="str">
        <f>IFERROR(VLOOKUP(W387,DAY!$A$2:$E$2452,5,0),0)</f>
        <v>成人の日</v>
      </c>
      <c r="X275" s="36" t="str">
        <f>IFERROR(VLOOKUP(X387,DAY!$A$2:$E$2452,5,0),0)</f>
        <v/>
      </c>
      <c r="Y275" s="36" t="str">
        <f>IFERROR(VLOOKUP(Y387,DAY!$A$2:$E$2452,5,0),0)</f>
        <v/>
      </c>
      <c r="Z275" s="36" t="str">
        <f>IFERROR(VLOOKUP(Z387,DAY!$A$2:$E$2452,5,0),0)</f>
        <v/>
      </c>
      <c r="AA275" s="36" t="str">
        <f>IFERROR(VLOOKUP(AA387,DAY!$A$2:$E$2452,5,0),0)</f>
        <v/>
      </c>
      <c r="AB275" s="36" t="str">
        <f>IFERROR(VLOOKUP(AB387,DAY!$A$2:$E$2452,5,0),0)</f>
        <v/>
      </c>
      <c r="AC275" s="36" t="str">
        <f>IFERROR(VLOOKUP(AC387,DAY!$A$2:$E$2452,5,0),0)</f>
        <v/>
      </c>
      <c r="AD275" s="36" t="str">
        <f>IFERROR(VLOOKUP(AD387,DAY!$A$2:$E$2452,5,0),0)</f>
        <v/>
      </c>
      <c r="AE275" s="36" t="str">
        <f>IFERROR(VLOOKUP(AE387,DAY!$A$2:$E$2452,5,0),0)</f>
        <v/>
      </c>
      <c r="AF275" s="392"/>
      <c r="AG275" s="394"/>
      <c r="AH275" s="218" t="s">
        <v>133</v>
      </c>
      <c r="AI275" s="581"/>
      <c r="AJ275" s="394"/>
      <c r="AK275" s="218" t="s">
        <v>133</v>
      </c>
      <c r="AN275" s="137" t="str">
        <f>IF(ISTEXT(D276),"集計期間","集計期間外")</f>
        <v>集計期間外</v>
      </c>
      <c r="AO275" s="150"/>
      <c r="AR275" s="141">
        <f>IFERROR(VLOOKUP(AR403,DAY!$A$2:$E$196,4,0),0)</f>
        <v>0</v>
      </c>
    </row>
    <row r="276" spans="1:53" ht="27.75" customHeight="1" x14ac:dyDescent="0.45">
      <c r="A276" s="389"/>
      <c r="B276" s="571" t="str">
        <f>$B$20</f>
        <v>作業員A</v>
      </c>
      <c r="C276" s="143" t="s">
        <v>4</v>
      </c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211">
        <f>IF(COUNT(D276:AE276)=0,+(COUNTIF(D276:AE276,"作業"))+(COUNTIF(D276:AE276,"休日")),"")</f>
        <v>0</v>
      </c>
      <c r="AG276" s="213">
        <f>IF(+COUNT(D276:AE276)=0,(COUNTIF(D276:AE276,"休日")),"")</f>
        <v>0</v>
      </c>
      <c r="AH276" s="575" t="str">
        <f>IFERROR(ROUND(AVERAGE(AF277,AF279,AF281,AF283,AF285,AF287),3),"")</f>
        <v/>
      </c>
      <c r="AI276" s="224">
        <f>IF(COUNT(D277:AE277)=0,+(COUNTIF(D277:AE277,"作業"))+(COUNTIF(D277:AE277,"休日")),"")</f>
        <v>0</v>
      </c>
      <c r="AJ276" s="213">
        <f>IF(COUNT(D277:AE277)=0,(COUNTIF(D277:AE277,"休日")),"")</f>
        <v>0</v>
      </c>
      <c r="AK276" s="575" t="str">
        <f>IFERROR(ROUND(AVERAGE(AI277,AI279,AI281,AI283,AI285,AI287),3),"")</f>
        <v/>
      </c>
      <c r="AM276" s="144"/>
      <c r="AN276" s="137"/>
      <c r="AO276" s="137"/>
      <c r="AP276" s="144"/>
      <c r="AQ276" s="144"/>
      <c r="AR276" s="142">
        <f>IFERROR(VLOOKUP(AR626,DAY!$A$2:$E$196,5,0),0)</f>
        <v>0</v>
      </c>
      <c r="AS276" s="144"/>
      <c r="AT276" s="144"/>
      <c r="AU276" s="144"/>
      <c r="AV276" s="144"/>
      <c r="AW276" s="144"/>
      <c r="AX276" s="144"/>
      <c r="AY276" s="144"/>
      <c r="AZ276" s="144"/>
      <c r="BA276" s="144"/>
    </row>
    <row r="277" spans="1:53" ht="27.75" customHeight="1" x14ac:dyDescent="0.45">
      <c r="A277" s="389"/>
      <c r="B277" s="572"/>
      <c r="C277" s="188" t="s">
        <v>5</v>
      </c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568" t="str">
        <f>IFERROR(AN277,"")</f>
        <v/>
      </c>
      <c r="AG277" s="569"/>
      <c r="AH277" s="588"/>
      <c r="AI277" s="570" t="str">
        <f>IFERROR(AO277,"")</f>
        <v/>
      </c>
      <c r="AJ277" s="569"/>
      <c r="AK277" s="576"/>
      <c r="AN277" s="146" t="e">
        <f>ROUND(AG276/AF276,3)</f>
        <v>#DIV/0!</v>
      </c>
      <c r="AO277" s="147" t="e">
        <f>ROUND(AJ276/AI276,3)</f>
        <v>#DIV/0!</v>
      </c>
      <c r="AR277" s="148">
        <f>IFERROR(VLOOKUP(AR626,DAY!$A$2:$E$196,6,0),0)</f>
        <v>0</v>
      </c>
    </row>
    <row r="278" spans="1:53" ht="27.75" customHeight="1" x14ac:dyDescent="0.45">
      <c r="A278" s="389"/>
      <c r="B278" s="571" t="str">
        <f>$B$22</f>
        <v>作業員B</v>
      </c>
      <c r="C278" s="143" t="s">
        <v>4</v>
      </c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211">
        <f>IF(COUNT(D278:AE278)=0,+(COUNTIF(D278:AE278,"作業"))+(COUNTIF(D278:AE278,"休日")),"")</f>
        <v>0</v>
      </c>
      <c r="AG278" s="213">
        <f>IF(+COUNT(D278:AE278)=0,(COUNTIF(D278:AE278,"休日")),"")</f>
        <v>0</v>
      </c>
      <c r="AH278" s="588"/>
      <c r="AI278" s="224">
        <f>IF(COUNT(D279:AE279)=0,+(COUNTIF(D279:AE279,"作業"))+(COUNTIF(D279:AE279,"休日")),"")</f>
        <v>0</v>
      </c>
      <c r="AJ278" s="213">
        <f>IF(COUNT(D279:AE279)=0,(COUNTIF(D279:AE279,"休日")),"")</f>
        <v>0</v>
      </c>
      <c r="AK278" s="576"/>
      <c r="AM278" s="144"/>
      <c r="AN278" s="137"/>
      <c r="AO278" s="137"/>
      <c r="AP278" s="144"/>
      <c r="AQ278" s="144"/>
      <c r="AR278" s="142">
        <f>IFERROR(VLOOKUP(AR622,DAY!$A$2:$E$196,5,0),0)</f>
        <v>0</v>
      </c>
      <c r="AS278" s="144"/>
      <c r="AT278" s="144"/>
      <c r="AU278" s="144"/>
      <c r="AV278" s="144"/>
      <c r="AW278" s="144"/>
      <c r="AX278" s="144"/>
      <c r="AY278" s="144"/>
      <c r="AZ278" s="144"/>
      <c r="BA278" s="144"/>
    </row>
    <row r="279" spans="1:53" ht="27.75" customHeight="1" x14ac:dyDescent="0.45">
      <c r="A279" s="389"/>
      <c r="B279" s="572"/>
      <c r="C279" s="188" t="s">
        <v>5</v>
      </c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568" t="str">
        <f>IFERROR(AN279,"")</f>
        <v/>
      </c>
      <c r="AG279" s="569"/>
      <c r="AH279" s="588"/>
      <c r="AI279" s="570" t="str">
        <f>IFERROR(AO279,"")</f>
        <v/>
      </c>
      <c r="AJ279" s="569"/>
      <c r="AK279" s="576"/>
      <c r="AN279" s="146" t="e">
        <f>ROUND(AG278/AF278,3)</f>
        <v>#DIV/0!</v>
      </c>
      <c r="AO279" s="147" t="e">
        <f>ROUND(AJ278/AI278,3)</f>
        <v>#DIV/0!</v>
      </c>
      <c r="AR279" s="148">
        <f>IFERROR(VLOOKUP(AR622,DAY!$A$2:$E$196,6,0),0)</f>
        <v>0</v>
      </c>
    </row>
    <row r="280" spans="1:53" ht="27.75" customHeight="1" x14ac:dyDescent="0.45">
      <c r="A280" s="389"/>
      <c r="B280" s="571" t="str">
        <f>$B$24</f>
        <v>作業員C</v>
      </c>
      <c r="C280" s="143" t="s">
        <v>4</v>
      </c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211">
        <f>IF(COUNT(D280:AE280)=0,+(COUNTIF(D280:AE280,"作業"))+(COUNTIF(D280:AE280,"休日")),"")</f>
        <v>0</v>
      </c>
      <c r="AG280" s="213">
        <f>IF(+COUNT(D280:AE280)=0,(COUNTIF(D280:AE280,"休日")),"")</f>
        <v>0</v>
      </c>
      <c r="AH280" s="588"/>
      <c r="AI280" s="224">
        <f>IF(COUNT(D281:AE281)=0,+(COUNTIF(D281:AE281,"作業"))+(COUNTIF(D281:AE281,"休日")),"")</f>
        <v>0</v>
      </c>
      <c r="AJ280" s="213">
        <f>IF(COUNT(D281:AE281)=0,(COUNTIF(D281:AE281,"休日")),"")</f>
        <v>0</v>
      </c>
      <c r="AK280" s="576"/>
      <c r="AM280" s="144"/>
      <c r="AN280" s="137"/>
      <c r="AO280" s="137"/>
      <c r="AP280" s="144"/>
      <c r="AQ280" s="144"/>
      <c r="AR280" s="142">
        <f>IFERROR(VLOOKUP(AR624,DAY!$A$2:$E$196,5,0),0)</f>
        <v>0</v>
      </c>
      <c r="AS280" s="144"/>
      <c r="AT280" s="144"/>
      <c r="AU280" s="144"/>
      <c r="AV280" s="144"/>
      <c r="AW280" s="144"/>
      <c r="AX280" s="144"/>
      <c r="AY280" s="144"/>
      <c r="AZ280" s="144"/>
      <c r="BA280" s="144"/>
    </row>
    <row r="281" spans="1:53" ht="27.75" customHeight="1" x14ac:dyDescent="0.45">
      <c r="A281" s="389"/>
      <c r="B281" s="572"/>
      <c r="C281" s="188" t="s">
        <v>5</v>
      </c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568" t="str">
        <f>IFERROR(AN281,"")</f>
        <v/>
      </c>
      <c r="AG281" s="569"/>
      <c r="AH281" s="589"/>
      <c r="AI281" s="570" t="str">
        <f>IFERROR(AO281,"")</f>
        <v/>
      </c>
      <c r="AJ281" s="569"/>
      <c r="AK281" s="577"/>
      <c r="AN281" s="146" t="e">
        <f>ROUND(AG280/AF280,3)</f>
        <v>#DIV/0!</v>
      </c>
      <c r="AO281" s="147" t="e">
        <f>ROUND(AJ280/AI280,3)</f>
        <v>#DIV/0!</v>
      </c>
      <c r="AR281" s="148">
        <f>IFERROR(VLOOKUP(AR624,DAY!$A$2:$E$196,6,0),0)</f>
        <v>0</v>
      </c>
    </row>
    <row r="282" spans="1:53" ht="27.75" customHeight="1" x14ac:dyDescent="0.45">
      <c r="A282" s="389"/>
      <c r="B282" s="571" t="str">
        <f>$B$26</f>
        <v>作業員D</v>
      </c>
      <c r="C282" s="143" t="s">
        <v>4</v>
      </c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211">
        <f>IF(COUNT(D282:AE282)=0,+(COUNTIF(D282:AE282,"作業"))+(COUNTIF(D282:AE282,"休日")),"")</f>
        <v>0</v>
      </c>
      <c r="AG282" s="213">
        <f>IF(+COUNT(D282:AE282)=0,(COUNTIF(D282:AE282,"休日")),"")</f>
        <v>0</v>
      </c>
      <c r="AH282" s="565"/>
      <c r="AI282" s="224">
        <f>IF(COUNT(D283:AE283)=0,+(COUNTIF(D283:AE283,"作業"))+(COUNTIF(D283:AE283,"休日")),"")</f>
        <v>0</v>
      </c>
      <c r="AJ282" s="213">
        <f>IF(COUNT(D283:AE283)=0,(COUNTIF(D283:AE283,"休日")),"")</f>
        <v>0</v>
      </c>
      <c r="AK282" s="565"/>
      <c r="AM282" s="144"/>
      <c r="AN282" s="137"/>
      <c r="AO282" s="137"/>
      <c r="AP282" s="144"/>
      <c r="AQ282" s="144"/>
      <c r="AR282" s="142">
        <f>IFERROR(VLOOKUP(AR626,DAY!$A$2:$E$196,5,0),0)</f>
        <v>0</v>
      </c>
      <c r="AS282" s="144"/>
      <c r="AT282" s="144"/>
      <c r="AU282" s="144"/>
      <c r="AV282" s="144"/>
      <c r="AW282" s="144"/>
      <c r="AX282" s="144"/>
      <c r="AY282" s="144"/>
      <c r="AZ282" s="144"/>
      <c r="BA282" s="144"/>
    </row>
    <row r="283" spans="1:53" ht="27.75" customHeight="1" x14ac:dyDescent="0.45">
      <c r="A283" s="389"/>
      <c r="B283" s="572"/>
      <c r="C283" s="188" t="s">
        <v>5</v>
      </c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568" t="str">
        <f>IFERROR(AN283,"")</f>
        <v/>
      </c>
      <c r="AG283" s="569"/>
      <c r="AH283" s="566"/>
      <c r="AI283" s="570" t="str">
        <f>IFERROR(AO283,"")</f>
        <v/>
      </c>
      <c r="AJ283" s="569"/>
      <c r="AK283" s="566"/>
      <c r="AN283" s="146" t="e">
        <f>ROUND(AG282/AF282,3)</f>
        <v>#DIV/0!</v>
      </c>
      <c r="AO283" s="147" t="e">
        <f>ROUND(AJ282/AI282,3)</f>
        <v>#DIV/0!</v>
      </c>
      <c r="AR283" s="148">
        <f>IFERROR(VLOOKUP(AR626,DAY!$A$2:$E$196,6,0),0)</f>
        <v>0</v>
      </c>
    </row>
    <row r="284" spans="1:53" ht="27.75" customHeight="1" x14ac:dyDescent="0.45">
      <c r="A284" s="389"/>
      <c r="B284" s="571" t="str">
        <f>$B$28</f>
        <v>作業員E</v>
      </c>
      <c r="C284" s="143" t="s">
        <v>4</v>
      </c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211">
        <f>IF(COUNT(D284:AE284)=0,+(COUNTIF(D284:AE284,"作業"))+(COUNTIF(D284:AE284,"休日")),"")</f>
        <v>0</v>
      </c>
      <c r="AG284" s="213">
        <f>IF(+COUNT(D284:AE284)=0,(COUNTIF(D284:AE284,"休日")),"")</f>
        <v>0</v>
      </c>
      <c r="AH284" s="566"/>
      <c r="AI284" s="224">
        <f>IF(COUNT(D285:AE285)=0,+(COUNTIF(D285:AE285,"作業"))+(COUNTIF(D285:AE285,"休日")),"")</f>
        <v>0</v>
      </c>
      <c r="AJ284" s="213">
        <f>IF(COUNT(D285:AE285)=0,(COUNTIF(D285:AE285,"休日")),"")</f>
        <v>0</v>
      </c>
      <c r="AK284" s="566"/>
      <c r="AM284" s="144"/>
      <c r="AN284" s="137"/>
      <c r="AO284" s="137"/>
      <c r="AP284" s="144"/>
      <c r="AQ284" s="144"/>
      <c r="AR284" s="142">
        <f>IFERROR(VLOOKUP(AR628,DAY!$A$2:$E$196,5,0),0)</f>
        <v>0</v>
      </c>
      <c r="AS284" s="144"/>
      <c r="AT284" s="144"/>
      <c r="AU284" s="144"/>
      <c r="AV284" s="144"/>
      <c r="AW284" s="144"/>
      <c r="AX284" s="144"/>
      <c r="AY284" s="144"/>
      <c r="AZ284" s="144"/>
      <c r="BA284" s="144"/>
    </row>
    <row r="285" spans="1:53" ht="27.75" customHeight="1" x14ac:dyDescent="0.45">
      <c r="A285" s="389"/>
      <c r="B285" s="572"/>
      <c r="C285" s="188" t="s">
        <v>5</v>
      </c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568" t="str">
        <f>IFERROR(AN285,"")</f>
        <v/>
      </c>
      <c r="AG285" s="569"/>
      <c r="AH285" s="566"/>
      <c r="AI285" s="570" t="str">
        <f>IFERROR(AO285,"")</f>
        <v/>
      </c>
      <c r="AJ285" s="569"/>
      <c r="AK285" s="566"/>
      <c r="AN285" s="146" t="e">
        <f>ROUND(AG284/AF284,3)</f>
        <v>#DIV/0!</v>
      </c>
      <c r="AO285" s="147" t="e">
        <f>ROUND(AJ284/AI284,3)</f>
        <v>#DIV/0!</v>
      </c>
      <c r="AR285" s="148">
        <f>IFERROR(VLOOKUP(AR628,DAY!$A$2:$E$196,6,0),0)</f>
        <v>0</v>
      </c>
    </row>
    <row r="286" spans="1:53" ht="27.75" customHeight="1" x14ac:dyDescent="0.45">
      <c r="A286" s="389"/>
      <c r="B286" s="571" t="str">
        <f>$B$30</f>
        <v>作業員F</v>
      </c>
      <c r="C286" s="143" t="s">
        <v>4</v>
      </c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211">
        <f>IF(COUNT(D286:AE286)=0,+(COUNTIF(D286:AE286,"作業"))+(COUNTIF(D286:AE286,"休日")),"")</f>
        <v>0</v>
      </c>
      <c r="AG286" s="213">
        <f>IF(+COUNT(D286:AE286)=0,(COUNTIF(D286:AE286,"休日")),"")</f>
        <v>0</v>
      </c>
      <c r="AH286" s="566"/>
      <c r="AI286" s="224">
        <f>IF(COUNT(D287:AE287)=0,+(COUNTIF(D287:AE287,"作業"))+(COUNTIF(D287:AE287,"休日")),"")</f>
        <v>0</v>
      </c>
      <c r="AJ286" s="213">
        <f>IF(COUNT(D287:AE287)=0,(COUNTIF(D287:AE287,"休日")),"")</f>
        <v>0</v>
      </c>
      <c r="AK286" s="566"/>
      <c r="AM286" s="144"/>
      <c r="AN286" s="137"/>
      <c r="AO286" s="137"/>
      <c r="AR286" s="142">
        <f>IFERROR(VLOOKUP(AR403,DAY!$A$2:$E$196,5,0),0)</f>
        <v>0</v>
      </c>
    </row>
    <row r="287" spans="1:53" ht="27.75" customHeight="1" thickBot="1" x14ac:dyDescent="0.5">
      <c r="A287" s="390"/>
      <c r="B287" s="572"/>
      <c r="C287" s="145" t="s">
        <v>5</v>
      </c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357" t="str">
        <f>IFERROR(AN287,"")</f>
        <v/>
      </c>
      <c r="AG287" s="358"/>
      <c r="AH287" s="567"/>
      <c r="AI287" s="574" t="str">
        <f>IFERROR(AO287,"")</f>
        <v/>
      </c>
      <c r="AJ287" s="358"/>
      <c r="AK287" s="567"/>
      <c r="AN287" s="146" t="e">
        <f>ROUND(AG286/AF286,3)</f>
        <v>#DIV/0!</v>
      </c>
      <c r="AO287" s="147" t="e">
        <f>ROUND(AJ286/AI286,3)</f>
        <v>#DIV/0!</v>
      </c>
      <c r="AR287" s="148">
        <f>IFERROR(VLOOKUP(AR403,DAY!$A$2:$E$196,6,0),0)</f>
        <v>0</v>
      </c>
    </row>
    <row r="288" spans="1:53" ht="27.75" customHeight="1" thickBot="1" x14ac:dyDescent="0.5">
      <c r="A288" s="388" t="s">
        <v>79</v>
      </c>
      <c r="B288" s="578" t="s">
        <v>0</v>
      </c>
      <c r="C288" s="579"/>
      <c r="D288" s="29">
        <f>IFERROR(VLOOKUP(D388,DAY!$A$2:$E$2452,2,0),0)</f>
        <v>1</v>
      </c>
      <c r="E288" s="29">
        <f>IFERROR(VLOOKUP(E388,DAY!$A$2:$E$2452,2,0),0)</f>
        <v>1</v>
      </c>
      <c r="F288" s="29">
        <f>IFERROR(VLOOKUP(F388,DAY!$A$2:$E$2452,2,0),0)</f>
        <v>1</v>
      </c>
      <c r="G288" s="29">
        <f>IFERROR(VLOOKUP(G388,DAY!$A$2:$E$2452,2,0),0)</f>
        <v>1</v>
      </c>
      <c r="H288" s="29">
        <f>IFERROR(VLOOKUP(H388,DAY!$A$2:$E$2452,2,0),0)</f>
        <v>1</v>
      </c>
      <c r="I288" s="29">
        <f>IFERROR(VLOOKUP(I388,DAY!$A$2:$E$2452,2,0),0)</f>
        <v>1</v>
      </c>
      <c r="J288" s="29">
        <f>IFERROR(VLOOKUP(J388,DAY!$A$2:$E$2452,2,0),0)</f>
        <v>1</v>
      </c>
      <c r="K288" s="29">
        <f>IFERROR(VLOOKUP(K388,DAY!$A$2:$E$2452,2,0),0)</f>
        <v>1</v>
      </c>
      <c r="L288" s="29">
        <f>IFERROR(VLOOKUP(L388,DAY!$A$2:$E$2452,2,0),0)</f>
        <v>1</v>
      </c>
      <c r="M288" s="29">
        <f>IFERROR(VLOOKUP(M388,DAY!$A$2:$E$2452,2,0),0)</f>
        <v>1</v>
      </c>
      <c r="N288" s="29">
        <f>IFERROR(VLOOKUP(N388,DAY!$A$2:$E$2452,2,0),0)</f>
        <v>1</v>
      </c>
      <c r="O288" s="29">
        <f>IFERROR(VLOOKUP(O388,DAY!$A$2:$E$2452,2,0),0)</f>
        <v>1</v>
      </c>
      <c r="P288" s="29">
        <f>IFERROR(VLOOKUP(P388,DAY!$A$2:$E$2452,2,0),0)</f>
        <v>2</v>
      </c>
      <c r="Q288" s="29">
        <f>IFERROR(VLOOKUP(Q388,DAY!$A$2:$E$2452,2,0),0)</f>
        <v>2</v>
      </c>
      <c r="R288" s="29">
        <f>IFERROR(VLOOKUP(R388,DAY!$A$2:$E$2452,2,0),0)</f>
        <v>2</v>
      </c>
      <c r="S288" s="29">
        <f>IFERROR(VLOOKUP(S388,DAY!$A$2:$E$2452,2,0),0)</f>
        <v>2</v>
      </c>
      <c r="T288" s="29">
        <f>IFERROR(VLOOKUP(T388,DAY!$A$2:$E$2452,2,0),0)</f>
        <v>2</v>
      </c>
      <c r="U288" s="29">
        <f>IFERROR(VLOOKUP(U388,DAY!$A$2:$E$2452,2,0),0)</f>
        <v>2</v>
      </c>
      <c r="V288" s="29">
        <f>IFERROR(VLOOKUP(V388,DAY!$A$2:$E$2452,2,0),0)</f>
        <v>2</v>
      </c>
      <c r="W288" s="29">
        <f>IFERROR(VLOOKUP(W388,DAY!$A$2:$E$2452,2,0),0)</f>
        <v>2</v>
      </c>
      <c r="X288" s="29">
        <f>IFERROR(VLOOKUP(X388,DAY!$A$2:$E$2452,2,0),0)</f>
        <v>2</v>
      </c>
      <c r="Y288" s="29">
        <f>IFERROR(VLOOKUP(Y388,DAY!$A$2:$E$2452,2,0),0)</f>
        <v>2</v>
      </c>
      <c r="Z288" s="29">
        <f>IFERROR(VLOOKUP(Z388,DAY!$A$2:$E$2452,2,0),0)</f>
        <v>2</v>
      </c>
      <c r="AA288" s="29">
        <f>IFERROR(VLOOKUP(AA388,DAY!$A$2:$E$2452,2,0),0)</f>
        <v>2</v>
      </c>
      <c r="AB288" s="29">
        <f>IFERROR(VLOOKUP(AB388,DAY!$A$2:$E$2452,2,0),0)</f>
        <v>2</v>
      </c>
      <c r="AC288" s="29">
        <f>IFERROR(VLOOKUP(AC388,DAY!$A$2:$E$2452,2,0),0)</f>
        <v>2</v>
      </c>
      <c r="AD288" s="29">
        <f>IFERROR(VLOOKUP(AD388,DAY!$A$2:$E$2452,2,0),0)</f>
        <v>2</v>
      </c>
      <c r="AE288" s="29">
        <f>IFERROR(VLOOKUP(AE388,DAY!$A$2:$E$2452,2,0),0)</f>
        <v>2</v>
      </c>
      <c r="AF288" s="397" t="s">
        <v>11</v>
      </c>
      <c r="AG288" s="399" t="s">
        <v>12</v>
      </c>
      <c r="AH288" s="520" t="s">
        <v>132</v>
      </c>
      <c r="AI288" s="590" t="s">
        <v>11</v>
      </c>
      <c r="AJ288" s="399" t="s">
        <v>13</v>
      </c>
      <c r="AK288" s="520" t="s">
        <v>132</v>
      </c>
      <c r="AL288" s="144"/>
      <c r="AN288" s="137"/>
      <c r="AO288" s="137"/>
      <c r="AR288" s="149">
        <f>IFERROR(VLOOKUP(AR403,DAY!$A$2:$E$196,7,0),0)</f>
        <v>0</v>
      </c>
    </row>
    <row r="289" spans="1:53" ht="27.75" customHeight="1" x14ac:dyDescent="0.45">
      <c r="A289" s="389"/>
      <c r="B289" s="582" t="s">
        <v>1</v>
      </c>
      <c r="C289" s="583"/>
      <c r="D289" s="32">
        <f>IFERROR(VLOOKUP(D388,DAY!$A$2:$E$2452,3,0),0)</f>
        <v>20</v>
      </c>
      <c r="E289" s="32">
        <f>IFERROR(VLOOKUP(E388,DAY!$A$2:$E$2452,3,0),0)</f>
        <v>21</v>
      </c>
      <c r="F289" s="32">
        <f>IFERROR(VLOOKUP(F388,DAY!$A$2:$E$2452,3,0),0)</f>
        <v>22</v>
      </c>
      <c r="G289" s="32">
        <f>IFERROR(VLOOKUP(G388,DAY!$A$2:$E$2452,3,0),0)</f>
        <v>23</v>
      </c>
      <c r="H289" s="32">
        <f>IFERROR(VLOOKUP(H388,DAY!$A$2:$E$2452,3,0),0)</f>
        <v>24</v>
      </c>
      <c r="I289" s="32">
        <f>IFERROR(VLOOKUP(I388,DAY!$A$2:$E$2452,3,0),0)</f>
        <v>25</v>
      </c>
      <c r="J289" s="32">
        <f>IFERROR(VLOOKUP(J388,DAY!$A$2:$E$2452,3,0),0)</f>
        <v>26</v>
      </c>
      <c r="K289" s="32">
        <f>IFERROR(VLOOKUP(K388,DAY!$A$2:$E$2452,3,0),0)</f>
        <v>27</v>
      </c>
      <c r="L289" s="32">
        <f>IFERROR(VLOOKUP(L388,DAY!$A$2:$E$2452,3,0),0)</f>
        <v>28</v>
      </c>
      <c r="M289" s="32">
        <f>IFERROR(VLOOKUP(M388,DAY!$A$2:$E$2452,3,0),0)</f>
        <v>29</v>
      </c>
      <c r="N289" s="32">
        <f>IFERROR(VLOOKUP(N388,DAY!$A$2:$E$2452,3,0),0)</f>
        <v>30</v>
      </c>
      <c r="O289" s="32">
        <f>IFERROR(VLOOKUP(O388,DAY!$A$2:$E$2452,3,0),0)</f>
        <v>31</v>
      </c>
      <c r="P289" s="32">
        <f>IFERROR(VLOOKUP(P388,DAY!$A$2:$E$2452,3,0),0)</f>
        <v>1</v>
      </c>
      <c r="Q289" s="32">
        <f>IFERROR(VLOOKUP(Q388,DAY!$A$2:$E$2452,3,0),0)</f>
        <v>2</v>
      </c>
      <c r="R289" s="32">
        <f>IFERROR(VLOOKUP(R388,DAY!$A$2:$E$2452,3,0),0)</f>
        <v>3</v>
      </c>
      <c r="S289" s="32">
        <f>IFERROR(VLOOKUP(S388,DAY!$A$2:$E$2452,3,0),0)</f>
        <v>4</v>
      </c>
      <c r="T289" s="32">
        <f>IFERROR(VLOOKUP(T388,DAY!$A$2:$E$2452,3,0),0)</f>
        <v>5</v>
      </c>
      <c r="U289" s="32">
        <f>IFERROR(VLOOKUP(U388,DAY!$A$2:$E$2452,3,0),0)</f>
        <v>6</v>
      </c>
      <c r="V289" s="32">
        <f>IFERROR(VLOOKUP(V388,DAY!$A$2:$E$2452,3,0),0)</f>
        <v>7</v>
      </c>
      <c r="W289" s="32">
        <f>IFERROR(VLOOKUP(W388,DAY!$A$2:$E$2452,3,0),0)</f>
        <v>8</v>
      </c>
      <c r="X289" s="32">
        <f>IFERROR(VLOOKUP(X388,DAY!$A$2:$E$2452,3,0),0)</f>
        <v>9</v>
      </c>
      <c r="Y289" s="32">
        <f>IFERROR(VLOOKUP(Y388,DAY!$A$2:$E$2452,3,0),0)</f>
        <v>10</v>
      </c>
      <c r="Z289" s="32">
        <f>IFERROR(VLOOKUP(Z388,DAY!$A$2:$E$2452,3,0),0)</f>
        <v>11</v>
      </c>
      <c r="AA289" s="32">
        <f>IFERROR(VLOOKUP(AA388,DAY!$A$2:$E$2452,3,0),0)</f>
        <v>12</v>
      </c>
      <c r="AB289" s="32">
        <f>IFERROR(VLOOKUP(AB388,DAY!$A$2:$E$2452,3,0),0)</f>
        <v>13</v>
      </c>
      <c r="AC289" s="32">
        <f>IFERROR(VLOOKUP(AC388,DAY!$A$2:$E$2452,3,0),0)</f>
        <v>14</v>
      </c>
      <c r="AD289" s="32">
        <f>IFERROR(VLOOKUP(AD388,DAY!$A$2:$E$2452,3,0),0)</f>
        <v>15</v>
      </c>
      <c r="AE289" s="33">
        <f>IFERROR(VLOOKUP(AE388,DAY!$A$2:$E$2452,3,0),0)</f>
        <v>16</v>
      </c>
      <c r="AF289" s="398"/>
      <c r="AG289" s="400"/>
      <c r="AH289" s="521"/>
      <c r="AI289" s="591"/>
      <c r="AJ289" s="400"/>
      <c r="AK289" s="521"/>
      <c r="AN289" s="137"/>
      <c r="AO289" s="137"/>
      <c r="AR289" s="138">
        <f>IFERROR(VLOOKUP(AR409,DAY!$A$2:$E$196,2,0),0)</f>
        <v>0</v>
      </c>
    </row>
    <row r="290" spans="1:53" ht="27.75" customHeight="1" x14ac:dyDescent="0.45">
      <c r="A290" s="389"/>
      <c r="B290" s="584" t="s">
        <v>2</v>
      </c>
      <c r="C290" s="585"/>
      <c r="D290" s="35" t="str">
        <f>IFERROR(VLOOKUP(D388,DAY!$A$2:$E$2452,4,0),0)</f>
        <v>水</v>
      </c>
      <c r="E290" s="35" t="str">
        <f>IFERROR(VLOOKUP(E388,DAY!$A$2:$E$2452,4,0),0)</f>
        <v>木</v>
      </c>
      <c r="F290" s="35" t="str">
        <f>IFERROR(VLOOKUP(F388,DAY!$A$2:$E$2452,4,0),0)</f>
        <v>金</v>
      </c>
      <c r="G290" s="35" t="str">
        <f>IFERROR(VLOOKUP(G388,DAY!$A$2:$E$2452,4,0),0)</f>
        <v>土</v>
      </c>
      <c r="H290" s="35" t="str">
        <f>IFERROR(VLOOKUP(H388,DAY!$A$2:$E$2452,4,0),0)</f>
        <v>日</v>
      </c>
      <c r="I290" s="35" t="str">
        <f>IFERROR(VLOOKUP(I388,DAY!$A$2:$E$2452,4,0),0)</f>
        <v>月</v>
      </c>
      <c r="J290" s="35" t="str">
        <f>IFERROR(VLOOKUP(J388,DAY!$A$2:$E$2452,4,0),0)</f>
        <v>火</v>
      </c>
      <c r="K290" s="35" t="str">
        <f>IFERROR(VLOOKUP(K388,DAY!$A$2:$E$2452,4,0),0)</f>
        <v>水</v>
      </c>
      <c r="L290" s="35" t="str">
        <f>IFERROR(VLOOKUP(L388,DAY!$A$2:$E$2452,4,0),0)</f>
        <v>木</v>
      </c>
      <c r="M290" s="35" t="str">
        <f>IFERROR(VLOOKUP(M388,DAY!$A$2:$E$2452,4,0),0)</f>
        <v>金</v>
      </c>
      <c r="N290" s="35" t="str">
        <f>IFERROR(VLOOKUP(N388,DAY!$A$2:$E$2452,4,0),0)</f>
        <v>土</v>
      </c>
      <c r="O290" s="35" t="str">
        <f>IFERROR(VLOOKUP(O388,DAY!$A$2:$E$2452,4,0),0)</f>
        <v>日</v>
      </c>
      <c r="P290" s="35" t="str">
        <f>IFERROR(VLOOKUP(P388,DAY!$A$2:$E$2452,4,0),0)</f>
        <v>月</v>
      </c>
      <c r="Q290" s="35" t="str">
        <f>IFERROR(VLOOKUP(Q388,DAY!$A$2:$E$2452,4,0),0)</f>
        <v>火</v>
      </c>
      <c r="R290" s="35" t="str">
        <f>IFERROR(VLOOKUP(R388,DAY!$A$2:$E$2452,4,0),0)</f>
        <v>水</v>
      </c>
      <c r="S290" s="35" t="str">
        <f>IFERROR(VLOOKUP(S388,DAY!$A$2:$E$2452,4,0),0)</f>
        <v>木</v>
      </c>
      <c r="T290" s="35" t="str">
        <f>IFERROR(VLOOKUP(T388,DAY!$A$2:$E$2452,4,0),0)</f>
        <v>金</v>
      </c>
      <c r="U290" s="35" t="str">
        <f>IFERROR(VLOOKUP(U388,DAY!$A$2:$E$2452,4,0),0)</f>
        <v>土</v>
      </c>
      <c r="V290" s="35" t="str">
        <f>IFERROR(VLOOKUP(V388,DAY!$A$2:$E$2452,4,0),0)</f>
        <v>日</v>
      </c>
      <c r="W290" s="35" t="str">
        <f>IFERROR(VLOOKUP(W388,DAY!$A$2:$E$2452,4,0),0)</f>
        <v>月</v>
      </c>
      <c r="X290" s="35" t="str">
        <f>IFERROR(VLOOKUP(X388,DAY!$A$2:$E$2452,4,0),0)</f>
        <v>火</v>
      </c>
      <c r="Y290" s="35" t="str">
        <f>IFERROR(VLOOKUP(Y388,DAY!$A$2:$E$2452,4,0),0)</f>
        <v>水</v>
      </c>
      <c r="Z290" s="35" t="str">
        <f>IFERROR(VLOOKUP(Z388,DAY!$A$2:$E$2452,4,0),0)</f>
        <v>木</v>
      </c>
      <c r="AA290" s="35" t="str">
        <f>IFERROR(VLOOKUP(AA388,DAY!$A$2:$E$2452,4,0),0)</f>
        <v>金</v>
      </c>
      <c r="AB290" s="35" t="str">
        <f>IFERROR(VLOOKUP(AB388,DAY!$A$2:$E$2452,4,0),0)</f>
        <v>土</v>
      </c>
      <c r="AC290" s="35" t="str">
        <f>IFERROR(VLOOKUP(AC388,DAY!$A$2:$E$2452,4,0),0)</f>
        <v>日</v>
      </c>
      <c r="AD290" s="35" t="str">
        <f>IFERROR(VLOOKUP(AD388,DAY!$A$2:$E$2452,4,0),0)</f>
        <v>月</v>
      </c>
      <c r="AE290" s="35" t="str">
        <f>IFERROR(VLOOKUP(AE388,DAY!$A$2:$E$2452,4,0),0)</f>
        <v>火</v>
      </c>
      <c r="AF290" s="398"/>
      <c r="AG290" s="400"/>
      <c r="AH290" s="217" t="str">
        <f>IF($U$9="完全週休２日", "週", IF($U$9="月単位", "月", ""))</f>
        <v/>
      </c>
      <c r="AI290" s="591"/>
      <c r="AJ290" s="400"/>
      <c r="AK290" s="217" t="str">
        <f>IF($U$9="完全週休２日", "週", IF($U$9="月単位", "月", ""))</f>
        <v/>
      </c>
      <c r="AN290" s="137"/>
      <c r="AO290" s="137"/>
      <c r="AR290" s="141">
        <f>IFERROR(VLOOKUP(AR409,DAY!$A$2:$E$196,3,0),0)</f>
        <v>0</v>
      </c>
    </row>
    <row r="291" spans="1:53" ht="89.25" customHeight="1" x14ac:dyDescent="0.45">
      <c r="A291" s="389"/>
      <c r="B291" s="586" t="s">
        <v>3</v>
      </c>
      <c r="C291" s="587"/>
      <c r="D291" s="36" t="str">
        <f>IFERROR(VLOOKUP(D388,DAY!$A$2:$E$2452,5,0),0)</f>
        <v/>
      </c>
      <c r="E291" s="36" t="str">
        <f>IFERROR(VLOOKUP(E388,DAY!$A$2:$E$2452,5,0),0)</f>
        <v/>
      </c>
      <c r="F291" s="36" t="str">
        <f>IFERROR(VLOOKUP(F388,DAY!$A$2:$E$2452,5,0),0)</f>
        <v/>
      </c>
      <c r="G291" s="36" t="str">
        <f>IFERROR(VLOOKUP(G388,DAY!$A$2:$E$2452,5,0),0)</f>
        <v/>
      </c>
      <c r="H291" s="36" t="str">
        <f>IFERROR(VLOOKUP(H388,DAY!$A$2:$E$2452,5,0),0)</f>
        <v/>
      </c>
      <c r="I291" s="36" t="str">
        <f>IFERROR(VLOOKUP(I388,DAY!$A$2:$E$2452,5,0),0)</f>
        <v/>
      </c>
      <c r="J291" s="36" t="str">
        <f>IFERROR(VLOOKUP(J388,DAY!$A$2:$E$2452,5,0),0)</f>
        <v/>
      </c>
      <c r="K291" s="36" t="str">
        <f>IFERROR(VLOOKUP(K388,DAY!$A$2:$E$2452,5,0),0)</f>
        <v/>
      </c>
      <c r="L291" s="36" t="str">
        <f>IFERROR(VLOOKUP(L388,DAY!$A$2:$E$2452,5,0),0)</f>
        <v/>
      </c>
      <c r="M291" s="36" t="str">
        <f>IFERROR(VLOOKUP(M388,DAY!$A$2:$E$2452,5,0),0)</f>
        <v/>
      </c>
      <c r="N291" s="36" t="str">
        <f>IFERROR(VLOOKUP(N388,DAY!$A$2:$E$2452,5,0),0)</f>
        <v/>
      </c>
      <c r="O291" s="36" t="str">
        <f>IFERROR(VLOOKUP(O388,DAY!$A$2:$E$2452,5,0),0)</f>
        <v/>
      </c>
      <c r="P291" s="36" t="str">
        <f>IFERROR(VLOOKUP(P388,DAY!$A$2:$E$2452,5,0),0)</f>
        <v/>
      </c>
      <c r="Q291" s="36" t="str">
        <f>IFERROR(VLOOKUP(Q388,DAY!$A$2:$E$2452,5,0),0)</f>
        <v/>
      </c>
      <c r="R291" s="36" t="str">
        <f>IFERROR(VLOOKUP(R388,DAY!$A$2:$E$2452,5,0),0)</f>
        <v/>
      </c>
      <c r="S291" s="36" t="str">
        <f>IFERROR(VLOOKUP(S388,DAY!$A$2:$E$2452,5,0),0)</f>
        <v/>
      </c>
      <c r="T291" s="36" t="str">
        <f>IFERROR(VLOOKUP(T388,DAY!$A$2:$E$2452,5,0),0)</f>
        <v/>
      </c>
      <c r="U291" s="36" t="str">
        <f>IFERROR(VLOOKUP(U388,DAY!$A$2:$E$2452,5,0),0)</f>
        <v/>
      </c>
      <c r="V291" s="36" t="str">
        <f>IFERROR(VLOOKUP(V388,DAY!$A$2:$E$2452,5,0),0)</f>
        <v/>
      </c>
      <c r="W291" s="36" t="str">
        <f>IFERROR(VLOOKUP(W388,DAY!$A$2:$E$2452,5,0),0)</f>
        <v/>
      </c>
      <c r="X291" s="36" t="str">
        <f>IFERROR(VLOOKUP(X388,DAY!$A$2:$E$2452,5,0),0)</f>
        <v/>
      </c>
      <c r="Y291" s="36" t="str">
        <f>IFERROR(VLOOKUP(Y388,DAY!$A$2:$E$2452,5,0),0)</f>
        <v/>
      </c>
      <c r="Z291" s="36" t="str">
        <f>IFERROR(VLOOKUP(Z388,DAY!$A$2:$E$2452,5,0),0)</f>
        <v>建国記念の日</v>
      </c>
      <c r="AA291" s="36" t="str">
        <f>IFERROR(VLOOKUP(AA388,DAY!$A$2:$E$2452,5,0),0)</f>
        <v/>
      </c>
      <c r="AB291" s="36" t="str">
        <f>IFERROR(VLOOKUP(AB388,DAY!$A$2:$E$2452,5,0),0)</f>
        <v/>
      </c>
      <c r="AC291" s="36" t="str">
        <f>IFERROR(VLOOKUP(AC388,DAY!$A$2:$E$2452,5,0),0)</f>
        <v/>
      </c>
      <c r="AD291" s="36" t="str">
        <f>IFERROR(VLOOKUP(AD388,DAY!$A$2:$E$2452,5,0),0)</f>
        <v/>
      </c>
      <c r="AE291" s="36" t="str">
        <f>IFERROR(VLOOKUP(AE388,DAY!$A$2:$E$2452,5,0),0)</f>
        <v/>
      </c>
      <c r="AF291" s="391"/>
      <c r="AG291" s="393"/>
      <c r="AH291" s="218" t="s">
        <v>133</v>
      </c>
      <c r="AI291" s="592"/>
      <c r="AJ291" s="393"/>
      <c r="AK291" s="218" t="s">
        <v>133</v>
      </c>
      <c r="AN291" s="137" t="str">
        <f>IF(ISTEXT(D292),"集計期間","集計期間外")</f>
        <v>集計期間外</v>
      </c>
      <c r="AO291" s="150"/>
      <c r="AR291" s="141">
        <f>IFERROR(VLOOKUP(AR409,DAY!$A$2:$E$196,4,0),0)</f>
        <v>0</v>
      </c>
    </row>
    <row r="292" spans="1:53" ht="27.75" customHeight="1" x14ac:dyDescent="0.45">
      <c r="A292" s="389"/>
      <c r="B292" s="571" t="str">
        <f>$B$20</f>
        <v>作業員A</v>
      </c>
      <c r="C292" s="143" t="s">
        <v>4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211">
        <f>IF(COUNT(D292:AE292)=0,+(COUNTIF(D292:AE292,"作業"))+(COUNTIF(D292:AE292,"休日")),"")</f>
        <v>0</v>
      </c>
      <c r="AG292" s="213">
        <f>IF(+COUNT(D292:AE292)=0,(COUNTIF(D292:AE292,"休日")),"")</f>
        <v>0</v>
      </c>
      <c r="AH292" s="575" t="str">
        <f>IFERROR(ROUND(AVERAGE(AF293,AF295,AF297,AF299,AF301,AF303),3),"")</f>
        <v/>
      </c>
      <c r="AI292" s="224">
        <f>IF(COUNT(D293:AE293)=0,+(COUNTIF(D293:AE293,"作業"))+(COUNTIF(D293:AE293,"休日")),"")</f>
        <v>0</v>
      </c>
      <c r="AJ292" s="213">
        <f>IF(COUNT(D293:AE293)=0,(COUNTIF(D293:AE293,"休日")),"")</f>
        <v>0</v>
      </c>
      <c r="AK292" s="575" t="str">
        <f>IFERROR(ROUND(AVERAGE(AI293,AI295,AI297,AI299,AI301,AI303),3),"")</f>
        <v/>
      </c>
      <c r="AM292" s="144"/>
      <c r="AN292" s="137"/>
      <c r="AO292" s="137"/>
      <c r="AP292" s="144"/>
      <c r="AQ292" s="144"/>
      <c r="AR292" s="142">
        <f>IFERROR(VLOOKUP(AR642,DAY!$A$2:$E$196,5,0),0)</f>
        <v>0</v>
      </c>
      <c r="AS292" s="144"/>
      <c r="AT292" s="144"/>
      <c r="AU292" s="144"/>
      <c r="AV292" s="144"/>
      <c r="AW292" s="144"/>
      <c r="AX292" s="144"/>
      <c r="AY292" s="144"/>
      <c r="AZ292" s="144"/>
      <c r="BA292" s="144"/>
    </row>
    <row r="293" spans="1:53" ht="27.75" customHeight="1" x14ac:dyDescent="0.45">
      <c r="A293" s="389"/>
      <c r="B293" s="572"/>
      <c r="C293" s="188" t="s">
        <v>5</v>
      </c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568" t="str">
        <f>IFERROR(AN293,"")</f>
        <v/>
      </c>
      <c r="AG293" s="569"/>
      <c r="AH293" s="588"/>
      <c r="AI293" s="570" t="str">
        <f>IFERROR(AO293,"")</f>
        <v/>
      </c>
      <c r="AJ293" s="569"/>
      <c r="AK293" s="576"/>
      <c r="AN293" s="146" t="e">
        <f>ROUND(AG292/AF292,3)</f>
        <v>#DIV/0!</v>
      </c>
      <c r="AO293" s="147" t="e">
        <f>ROUND(AJ292/AI292,3)</f>
        <v>#DIV/0!</v>
      </c>
      <c r="AR293" s="148">
        <f>IFERROR(VLOOKUP(AR642,DAY!$A$2:$E$196,6,0),0)</f>
        <v>0</v>
      </c>
    </row>
    <row r="294" spans="1:53" ht="27.75" customHeight="1" x14ac:dyDescent="0.45">
      <c r="A294" s="389"/>
      <c r="B294" s="571" t="str">
        <f>$B$22</f>
        <v>作業員B</v>
      </c>
      <c r="C294" s="143" t="s">
        <v>4</v>
      </c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211">
        <f>IF(COUNT(D294:AE294)=0,+(COUNTIF(D294:AE294,"作業"))+(COUNTIF(D294:AE294,"休日")),"")</f>
        <v>0</v>
      </c>
      <c r="AG294" s="213">
        <f>IF(+COUNT(D294:AE294)=0,(COUNTIF(D294:AE294,"休日")),"")</f>
        <v>0</v>
      </c>
      <c r="AH294" s="588"/>
      <c r="AI294" s="224">
        <f>IF(COUNT(D295:AE295)=0,+(COUNTIF(D295:AE295,"作業"))+(COUNTIF(D295:AE295,"休日")),"")</f>
        <v>0</v>
      </c>
      <c r="AJ294" s="213">
        <f>IF(COUNT(D295:AE295)=0,(COUNTIF(D295:AE295,"休日")),"")</f>
        <v>0</v>
      </c>
      <c r="AK294" s="576"/>
      <c r="AM294" s="144"/>
      <c r="AN294" s="137"/>
      <c r="AO294" s="137"/>
      <c r="AP294" s="144"/>
      <c r="AQ294" s="144"/>
      <c r="AR294" s="142">
        <f>IFERROR(VLOOKUP(AR638,DAY!$A$2:$E$196,5,0),0)</f>
        <v>0</v>
      </c>
      <c r="AS294" s="144"/>
      <c r="AT294" s="144"/>
      <c r="AU294" s="144"/>
      <c r="AV294" s="144"/>
      <c r="AW294" s="144"/>
      <c r="AX294" s="144"/>
      <c r="AY294" s="144"/>
      <c r="AZ294" s="144"/>
      <c r="BA294" s="144"/>
    </row>
    <row r="295" spans="1:53" ht="27.75" customHeight="1" x14ac:dyDescent="0.45">
      <c r="A295" s="389"/>
      <c r="B295" s="572"/>
      <c r="C295" s="188" t="s">
        <v>5</v>
      </c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568" t="str">
        <f>IFERROR(AN295,"")</f>
        <v/>
      </c>
      <c r="AG295" s="569"/>
      <c r="AH295" s="588"/>
      <c r="AI295" s="570" t="str">
        <f>IFERROR(AO295,"")</f>
        <v/>
      </c>
      <c r="AJ295" s="569"/>
      <c r="AK295" s="576"/>
      <c r="AN295" s="146" t="e">
        <f>ROUND(AG294/AF294,3)</f>
        <v>#DIV/0!</v>
      </c>
      <c r="AO295" s="147" t="e">
        <f>ROUND(AJ294/AI294,3)</f>
        <v>#DIV/0!</v>
      </c>
      <c r="AR295" s="148">
        <f>IFERROR(VLOOKUP(AR638,DAY!$A$2:$E$196,6,0),0)</f>
        <v>0</v>
      </c>
    </row>
    <row r="296" spans="1:53" ht="27.75" customHeight="1" x14ac:dyDescent="0.45">
      <c r="A296" s="389"/>
      <c r="B296" s="571" t="str">
        <f>$B$24</f>
        <v>作業員C</v>
      </c>
      <c r="C296" s="143" t="s">
        <v>4</v>
      </c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211">
        <f>IF(COUNT(D296:AE296)=0,+(COUNTIF(D296:AE296,"作業"))+(COUNTIF(D296:AE296,"休日")),"")</f>
        <v>0</v>
      </c>
      <c r="AG296" s="213">
        <f>IF(+COUNT(D296:AE296)=0,(COUNTIF(D296:AE296,"休日")),"")</f>
        <v>0</v>
      </c>
      <c r="AH296" s="588"/>
      <c r="AI296" s="224">
        <f>IF(COUNT(D297:AE297)=0,+(COUNTIF(D297:AE297,"作業"))+(COUNTIF(D297:AE297,"休日")),"")</f>
        <v>0</v>
      </c>
      <c r="AJ296" s="213">
        <f>IF(COUNT(D297:AE297)=0,(COUNTIF(D297:AE297,"休日")),"")</f>
        <v>0</v>
      </c>
      <c r="AK296" s="576"/>
      <c r="AM296" s="144"/>
      <c r="AN296" s="137"/>
      <c r="AO296" s="137"/>
      <c r="AP296" s="144"/>
      <c r="AQ296" s="144"/>
      <c r="AR296" s="142">
        <f>IFERROR(VLOOKUP(AR640,DAY!$A$2:$E$196,5,0),0)</f>
        <v>0</v>
      </c>
      <c r="AS296" s="144"/>
      <c r="AT296" s="144"/>
      <c r="AU296" s="144"/>
      <c r="AV296" s="144"/>
      <c r="AW296" s="144"/>
      <c r="AX296" s="144"/>
      <c r="AY296" s="144"/>
      <c r="AZ296" s="144"/>
      <c r="BA296" s="144"/>
    </row>
    <row r="297" spans="1:53" ht="27.75" customHeight="1" x14ac:dyDescent="0.45">
      <c r="A297" s="389"/>
      <c r="B297" s="572"/>
      <c r="C297" s="188" t="s">
        <v>5</v>
      </c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568" t="str">
        <f>IFERROR(AN297,"")</f>
        <v/>
      </c>
      <c r="AG297" s="569"/>
      <c r="AH297" s="589"/>
      <c r="AI297" s="570" t="str">
        <f>IFERROR(AO297,"")</f>
        <v/>
      </c>
      <c r="AJ297" s="569"/>
      <c r="AK297" s="577"/>
      <c r="AN297" s="146" t="e">
        <f>ROUND(AG296/AF296,3)</f>
        <v>#DIV/0!</v>
      </c>
      <c r="AO297" s="147" t="e">
        <f>ROUND(AJ296/AI296,3)</f>
        <v>#DIV/0!</v>
      </c>
      <c r="AR297" s="148">
        <f>IFERROR(VLOOKUP(AR640,DAY!$A$2:$E$196,6,0),0)</f>
        <v>0</v>
      </c>
    </row>
    <row r="298" spans="1:53" ht="27.75" customHeight="1" x14ac:dyDescent="0.45">
      <c r="A298" s="389"/>
      <c r="B298" s="571" t="str">
        <f>$B$26</f>
        <v>作業員D</v>
      </c>
      <c r="C298" s="143" t="s">
        <v>4</v>
      </c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211">
        <f>IF(COUNT(D298:AE298)=0,+(COUNTIF(D298:AE298,"作業"))+(COUNTIF(D298:AE298,"休日")),"")</f>
        <v>0</v>
      </c>
      <c r="AG298" s="213">
        <f>IF(+COUNT(D298:AE298)=0,(COUNTIF(D298:AE298,"休日")),"")</f>
        <v>0</v>
      </c>
      <c r="AH298" s="565"/>
      <c r="AI298" s="224">
        <f>IF(COUNT(D299:AE299)=0,+(COUNTIF(D299:AE299,"作業"))+(COUNTIF(D299:AE299,"休日")),"")</f>
        <v>0</v>
      </c>
      <c r="AJ298" s="213">
        <f>IF(COUNT(D299:AE299)=0,(COUNTIF(D299:AE299,"休日")),"")</f>
        <v>0</v>
      </c>
      <c r="AK298" s="565"/>
      <c r="AM298" s="144"/>
      <c r="AN298" s="137"/>
      <c r="AO298" s="137"/>
      <c r="AP298" s="144"/>
      <c r="AQ298" s="144"/>
      <c r="AR298" s="142">
        <f>IFERROR(VLOOKUP(AR642,DAY!$A$2:$E$196,5,0),0)</f>
        <v>0</v>
      </c>
      <c r="AS298" s="144"/>
      <c r="AT298" s="144"/>
      <c r="AU298" s="144"/>
      <c r="AV298" s="144"/>
      <c r="AW298" s="144"/>
      <c r="AX298" s="144"/>
      <c r="AY298" s="144"/>
      <c r="AZ298" s="144"/>
      <c r="BA298" s="144"/>
    </row>
    <row r="299" spans="1:53" ht="27.75" customHeight="1" x14ac:dyDescent="0.45">
      <c r="A299" s="389"/>
      <c r="B299" s="572"/>
      <c r="C299" s="188" t="s">
        <v>5</v>
      </c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568" t="str">
        <f>IFERROR(AN299,"")</f>
        <v/>
      </c>
      <c r="AG299" s="569"/>
      <c r="AH299" s="566"/>
      <c r="AI299" s="570" t="str">
        <f>IFERROR(AO299,"")</f>
        <v/>
      </c>
      <c r="AJ299" s="569"/>
      <c r="AK299" s="566"/>
      <c r="AN299" s="146" t="e">
        <f>ROUND(AG298/AF298,3)</f>
        <v>#DIV/0!</v>
      </c>
      <c r="AO299" s="147" t="e">
        <f>ROUND(AJ298/AI298,3)</f>
        <v>#DIV/0!</v>
      </c>
      <c r="AR299" s="148">
        <f>IFERROR(VLOOKUP(AR642,DAY!$A$2:$E$196,6,0),0)</f>
        <v>0</v>
      </c>
    </row>
    <row r="300" spans="1:53" ht="27.75" customHeight="1" x14ac:dyDescent="0.45">
      <c r="A300" s="389"/>
      <c r="B300" s="571" t="str">
        <f>$B$28</f>
        <v>作業員E</v>
      </c>
      <c r="C300" s="143" t="s">
        <v>4</v>
      </c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211">
        <f>IF(COUNT(D300:AE300)=0,+(COUNTIF(D300:AE300,"作業"))+(COUNTIF(D300:AE300,"休日")),"")</f>
        <v>0</v>
      </c>
      <c r="AG300" s="213">
        <f>IF(+COUNT(D300:AE300)=0,(COUNTIF(D300:AE300,"休日")),"")</f>
        <v>0</v>
      </c>
      <c r="AH300" s="566"/>
      <c r="AI300" s="224">
        <f>IF(COUNT(D301:AE301)=0,+(COUNTIF(D301:AE301,"作業"))+(COUNTIF(D301:AE301,"休日")),"")</f>
        <v>0</v>
      </c>
      <c r="AJ300" s="213">
        <f>IF(COUNT(D301:AE301)=0,(COUNTIF(D301:AE301,"休日")),"")</f>
        <v>0</v>
      </c>
      <c r="AK300" s="566"/>
      <c r="AM300" s="144"/>
      <c r="AN300" s="137"/>
      <c r="AO300" s="137"/>
      <c r="AP300" s="144"/>
      <c r="AQ300" s="144"/>
      <c r="AR300" s="142">
        <f>IFERROR(VLOOKUP(AR644,DAY!$A$2:$E$196,5,0),0)</f>
        <v>0</v>
      </c>
      <c r="AS300" s="144"/>
      <c r="AT300" s="144"/>
      <c r="AU300" s="144"/>
      <c r="AV300" s="144"/>
      <c r="AW300" s="144"/>
      <c r="AX300" s="144"/>
      <c r="AY300" s="144"/>
      <c r="AZ300" s="144"/>
      <c r="BA300" s="144"/>
    </row>
    <row r="301" spans="1:53" ht="27.75" customHeight="1" x14ac:dyDescent="0.45">
      <c r="A301" s="389"/>
      <c r="B301" s="572"/>
      <c r="C301" s="188" t="s">
        <v>5</v>
      </c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568" t="str">
        <f>IFERROR(AN301,"")</f>
        <v/>
      </c>
      <c r="AG301" s="569"/>
      <c r="AH301" s="566"/>
      <c r="AI301" s="570" t="str">
        <f>IFERROR(AO301,"")</f>
        <v/>
      </c>
      <c r="AJ301" s="569"/>
      <c r="AK301" s="566"/>
      <c r="AN301" s="146" t="e">
        <f>ROUND(AG300/AF300,3)</f>
        <v>#DIV/0!</v>
      </c>
      <c r="AO301" s="147" t="e">
        <f>ROUND(AJ300/AI300,3)</f>
        <v>#DIV/0!</v>
      </c>
      <c r="AR301" s="148">
        <f>IFERROR(VLOOKUP(AR644,DAY!$A$2:$E$196,6,0),0)</f>
        <v>0</v>
      </c>
    </row>
    <row r="302" spans="1:53" ht="27.75" customHeight="1" x14ac:dyDescent="0.45">
      <c r="A302" s="389"/>
      <c r="B302" s="571" t="str">
        <f>$B$30</f>
        <v>作業員F</v>
      </c>
      <c r="C302" s="143" t="s">
        <v>4</v>
      </c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211">
        <f>IF(COUNT(D302:AE302)=0,+(COUNTIF(D302:AE302,"作業"))+(COUNTIF(D302:AE302,"休日")),"")</f>
        <v>0</v>
      </c>
      <c r="AG302" s="213">
        <f>IF(+COUNT(D302:AE302)=0,(COUNTIF(D302:AE302,"休日")),"")</f>
        <v>0</v>
      </c>
      <c r="AH302" s="566"/>
      <c r="AI302" s="224">
        <f>IF(COUNT(D303:AE303)=0,+(COUNTIF(D303:AE303,"作業"))+(COUNTIF(D303:AE303,"休日")),"")</f>
        <v>0</v>
      </c>
      <c r="AJ302" s="213">
        <f>IF(COUNT(D303:AE303)=0,(COUNTIF(D303:AE303,"休日")),"")</f>
        <v>0</v>
      </c>
      <c r="AK302" s="566"/>
      <c r="AM302" s="144"/>
      <c r="AN302" s="137"/>
      <c r="AO302" s="137"/>
      <c r="AR302" s="142">
        <f>IFERROR(VLOOKUP(AR409,DAY!$A$2:$E$196,5,0),0)</f>
        <v>0</v>
      </c>
    </row>
    <row r="303" spans="1:53" ht="27.75" customHeight="1" thickBot="1" x14ac:dyDescent="0.5">
      <c r="A303" s="390"/>
      <c r="B303" s="572"/>
      <c r="C303" s="145" t="s">
        <v>5</v>
      </c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357" t="str">
        <f>IFERROR(AN303,"")</f>
        <v/>
      </c>
      <c r="AG303" s="358"/>
      <c r="AH303" s="567"/>
      <c r="AI303" s="574" t="str">
        <f>IFERROR(AO303,"")</f>
        <v/>
      </c>
      <c r="AJ303" s="358"/>
      <c r="AK303" s="567"/>
      <c r="AN303" s="146" t="e">
        <f>ROUND(AG302/AF302,3)</f>
        <v>#DIV/0!</v>
      </c>
      <c r="AO303" s="147" t="e">
        <f>ROUND(AJ302/AI302,3)</f>
        <v>#DIV/0!</v>
      </c>
      <c r="AR303" s="148">
        <f>IFERROR(VLOOKUP(AR409,DAY!$A$2:$E$196,6,0),0)</f>
        <v>0</v>
      </c>
    </row>
    <row r="304" spans="1:53" ht="27.75" customHeight="1" thickBot="1" x14ac:dyDescent="0.5">
      <c r="A304" s="388" t="s">
        <v>80</v>
      </c>
      <c r="B304" s="578" t="s">
        <v>0</v>
      </c>
      <c r="C304" s="579"/>
      <c r="D304" s="29">
        <f>IFERROR(VLOOKUP(D389,DAY!$A$2:$E$2452,2,0),0)</f>
        <v>2</v>
      </c>
      <c r="E304" s="29">
        <f>IFERROR(VLOOKUP(E389,DAY!$A$2:$E$2452,2,0),0)</f>
        <v>2</v>
      </c>
      <c r="F304" s="29">
        <f>IFERROR(VLOOKUP(F389,DAY!$A$2:$E$2452,2,0),0)</f>
        <v>2</v>
      </c>
      <c r="G304" s="29">
        <f>IFERROR(VLOOKUP(G389,DAY!$A$2:$E$2452,2,0),0)</f>
        <v>2</v>
      </c>
      <c r="H304" s="29">
        <f>IFERROR(VLOOKUP(H389,DAY!$A$2:$E$2452,2,0),0)</f>
        <v>2</v>
      </c>
      <c r="I304" s="29">
        <f>IFERROR(VLOOKUP(I389,DAY!$A$2:$E$2452,2,0),0)</f>
        <v>2</v>
      </c>
      <c r="J304" s="29">
        <f>IFERROR(VLOOKUP(J389,DAY!$A$2:$E$2452,2,0),0)</f>
        <v>2</v>
      </c>
      <c r="K304" s="29">
        <f>IFERROR(VLOOKUP(K389,DAY!$A$2:$E$2452,2,0),0)</f>
        <v>2</v>
      </c>
      <c r="L304" s="29">
        <f>IFERROR(VLOOKUP(L389,DAY!$A$2:$E$2452,2,0),0)</f>
        <v>2</v>
      </c>
      <c r="M304" s="29">
        <f>IFERROR(VLOOKUP(M389,DAY!$A$2:$E$2452,2,0),0)</f>
        <v>2</v>
      </c>
      <c r="N304" s="29">
        <f>IFERROR(VLOOKUP(N389,DAY!$A$2:$E$2452,2,0),0)</f>
        <v>2</v>
      </c>
      <c r="O304" s="29">
        <f>IFERROR(VLOOKUP(O389,DAY!$A$2:$E$2452,2,0),0)</f>
        <v>2</v>
      </c>
      <c r="P304" s="29">
        <f>IFERROR(VLOOKUP(P389,DAY!$A$2:$E$2452,2,0),0)</f>
        <v>3</v>
      </c>
      <c r="Q304" s="29">
        <f>IFERROR(VLOOKUP(Q389,DAY!$A$2:$E$2452,2,0),0)</f>
        <v>3</v>
      </c>
      <c r="R304" s="29">
        <f>IFERROR(VLOOKUP(R389,DAY!$A$2:$E$2452,2,0),0)</f>
        <v>3</v>
      </c>
      <c r="S304" s="29">
        <f>IFERROR(VLOOKUP(S389,DAY!$A$2:$E$2452,2,0),0)</f>
        <v>3</v>
      </c>
      <c r="T304" s="29">
        <f>IFERROR(VLOOKUP(T389,DAY!$A$2:$E$2452,2,0),0)</f>
        <v>3</v>
      </c>
      <c r="U304" s="29">
        <f>IFERROR(VLOOKUP(U389,DAY!$A$2:$E$2452,2,0),0)</f>
        <v>3</v>
      </c>
      <c r="V304" s="29">
        <f>IFERROR(VLOOKUP(V389,DAY!$A$2:$E$2452,2,0),0)</f>
        <v>3</v>
      </c>
      <c r="W304" s="29">
        <f>IFERROR(VLOOKUP(W389,DAY!$A$2:$E$2452,2,0),0)</f>
        <v>3</v>
      </c>
      <c r="X304" s="29">
        <f>IFERROR(VLOOKUP(X389,DAY!$A$2:$E$2452,2,0),0)</f>
        <v>3</v>
      </c>
      <c r="Y304" s="29">
        <f>IFERROR(VLOOKUP(Y389,DAY!$A$2:$E$2452,2,0),0)</f>
        <v>3</v>
      </c>
      <c r="Z304" s="29">
        <f>IFERROR(VLOOKUP(Z389,DAY!$A$2:$E$2452,2,0),0)</f>
        <v>3</v>
      </c>
      <c r="AA304" s="29">
        <f>IFERROR(VLOOKUP(AA389,DAY!$A$2:$E$2452,2,0),0)</f>
        <v>3</v>
      </c>
      <c r="AB304" s="29">
        <f>IFERROR(VLOOKUP(AB389,DAY!$A$2:$E$2452,2,0),0)</f>
        <v>3</v>
      </c>
      <c r="AC304" s="29">
        <f>IFERROR(VLOOKUP(AC389,DAY!$A$2:$E$2452,2,0),0)</f>
        <v>3</v>
      </c>
      <c r="AD304" s="29">
        <f>IFERROR(VLOOKUP(AD389,DAY!$A$2:$E$2452,2,0),0)</f>
        <v>3</v>
      </c>
      <c r="AE304" s="29">
        <f>IFERROR(VLOOKUP(AE389,DAY!$A$2:$E$2452,2,0),0)</f>
        <v>3</v>
      </c>
      <c r="AF304" s="391" t="s">
        <v>11</v>
      </c>
      <c r="AG304" s="393" t="s">
        <v>12</v>
      </c>
      <c r="AH304" s="520" t="s">
        <v>132</v>
      </c>
      <c r="AI304" s="580" t="s">
        <v>11</v>
      </c>
      <c r="AJ304" s="396" t="s">
        <v>13</v>
      </c>
      <c r="AK304" s="520" t="s">
        <v>132</v>
      </c>
      <c r="AL304" s="144"/>
      <c r="AN304" s="137"/>
      <c r="AO304" s="137"/>
      <c r="AR304" s="149">
        <f>IFERROR(VLOOKUP(AR409,DAY!$A$2:$E$196,7,0),0)</f>
        <v>0</v>
      </c>
    </row>
    <row r="305" spans="1:53" ht="27.75" customHeight="1" x14ac:dyDescent="0.45">
      <c r="A305" s="389"/>
      <c r="B305" s="582" t="s">
        <v>1</v>
      </c>
      <c r="C305" s="583"/>
      <c r="D305" s="32">
        <f>IFERROR(VLOOKUP(D389,DAY!$A$2:$E$2452,3,0),0)</f>
        <v>17</v>
      </c>
      <c r="E305" s="32">
        <f>IFERROR(VLOOKUP(E389,DAY!$A$2:$E$2452,3,0),0)</f>
        <v>18</v>
      </c>
      <c r="F305" s="32">
        <f>IFERROR(VLOOKUP(F389,DAY!$A$2:$E$2452,3,0),0)</f>
        <v>19</v>
      </c>
      <c r="G305" s="32">
        <f>IFERROR(VLOOKUP(G389,DAY!$A$2:$E$2452,3,0),0)</f>
        <v>20</v>
      </c>
      <c r="H305" s="32">
        <f>IFERROR(VLOOKUP(H389,DAY!$A$2:$E$2452,3,0),0)</f>
        <v>21</v>
      </c>
      <c r="I305" s="32">
        <f>IFERROR(VLOOKUP(I389,DAY!$A$2:$E$2452,3,0),0)</f>
        <v>22</v>
      </c>
      <c r="J305" s="32">
        <f>IFERROR(VLOOKUP(J389,DAY!$A$2:$E$2452,3,0),0)</f>
        <v>23</v>
      </c>
      <c r="K305" s="32">
        <f>IFERROR(VLOOKUP(K389,DAY!$A$2:$E$2452,3,0),0)</f>
        <v>24</v>
      </c>
      <c r="L305" s="32">
        <f>IFERROR(VLOOKUP(L389,DAY!$A$2:$E$2452,3,0),0)</f>
        <v>25</v>
      </c>
      <c r="M305" s="32">
        <f>IFERROR(VLOOKUP(M389,DAY!$A$2:$E$2452,3,0),0)</f>
        <v>26</v>
      </c>
      <c r="N305" s="32">
        <f>IFERROR(VLOOKUP(N389,DAY!$A$2:$E$2452,3,0),0)</f>
        <v>27</v>
      </c>
      <c r="O305" s="32">
        <f>IFERROR(VLOOKUP(O389,DAY!$A$2:$E$2452,3,0),0)</f>
        <v>28</v>
      </c>
      <c r="P305" s="32">
        <f>IFERROR(VLOOKUP(P389,DAY!$A$2:$E$2452,3,0),0)</f>
        <v>1</v>
      </c>
      <c r="Q305" s="32">
        <f>IFERROR(VLOOKUP(Q389,DAY!$A$2:$E$2452,3,0),0)</f>
        <v>2</v>
      </c>
      <c r="R305" s="32">
        <f>IFERROR(VLOOKUP(R389,DAY!$A$2:$E$2452,3,0),0)</f>
        <v>3</v>
      </c>
      <c r="S305" s="32">
        <f>IFERROR(VLOOKUP(S389,DAY!$A$2:$E$2452,3,0),0)</f>
        <v>4</v>
      </c>
      <c r="T305" s="32">
        <f>IFERROR(VLOOKUP(T389,DAY!$A$2:$E$2452,3,0),0)</f>
        <v>5</v>
      </c>
      <c r="U305" s="32">
        <f>IFERROR(VLOOKUP(U389,DAY!$A$2:$E$2452,3,0),0)</f>
        <v>6</v>
      </c>
      <c r="V305" s="32">
        <f>IFERROR(VLOOKUP(V389,DAY!$A$2:$E$2452,3,0),0)</f>
        <v>7</v>
      </c>
      <c r="W305" s="32">
        <f>IFERROR(VLOOKUP(W389,DAY!$A$2:$E$2452,3,0),0)</f>
        <v>8</v>
      </c>
      <c r="X305" s="32">
        <f>IFERROR(VLOOKUP(X389,DAY!$A$2:$E$2452,3,0),0)</f>
        <v>9</v>
      </c>
      <c r="Y305" s="32">
        <f>IFERROR(VLOOKUP(Y389,DAY!$A$2:$E$2452,3,0),0)</f>
        <v>10</v>
      </c>
      <c r="Z305" s="32">
        <f>IFERROR(VLOOKUP(Z389,DAY!$A$2:$E$2452,3,0),0)</f>
        <v>11</v>
      </c>
      <c r="AA305" s="32">
        <f>IFERROR(VLOOKUP(AA389,DAY!$A$2:$E$2452,3,0),0)</f>
        <v>12</v>
      </c>
      <c r="AB305" s="32">
        <f>IFERROR(VLOOKUP(AB389,DAY!$A$2:$E$2452,3,0),0)</f>
        <v>13</v>
      </c>
      <c r="AC305" s="32">
        <f>IFERROR(VLOOKUP(AC389,DAY!$A$2:$E$2452,3,0),0)</f>
        <v>14</v>
      </c>
      <c r="AD305" s="32">
        <f>IFERROR(VLOOKUP(AD389,DAY!$A$2:$E$2452,3,0),0)</f>
        <v>15</v>
      </c>
      <c r="AE305" s="33">
        <f>IFERROR(VLOOKUP(AE389,DAY!$A$2:$E$2452,3,0),0)</f>
        <v>16</v>
      </c>
      <c r="AF305" s="392"/>
      <c r="AG305" s="394"/>
      <c r="AH305" s="521"/>
      <c r="AI305" s="581"/>
      <c r="AJ305" s="394"/>
      <c r="AK305" s="521"/>
      <c r="AN305" s="137"/>
      <c r="AO305" s="137"/>
      <c r="AR305" s="138">
        <f>IFERROR(VLOOKUP(AR415,DAY!$A$2:$E$196,2,0),0)</f>
        <v>0</v>
      </c>
    </row>
    <row r="306" spans="1:53" ht="27.75" customHeight="1" x14ac:dyDescent="0.45">
      <c r="A306" s="389"/>
      <c r="B306" s="584" t="s">
        <v>2</v>
      </c>
      <c r="C306" s="585"/>
      <c r="D306" s="35" t="str">
        <f>IFERROR(VLOOKUP(D389,DAY!$A$2:$E$2452,4,0),0)</f>
        <v>水</v>
      </c>
      <c r="E306" s="35" t="str">
        <f>IFERROR(VLOOKUP(E389,DAY!$A$2:$E$2452,4,0),0)</f>
        <v>木</v>
      </c>
      <c r="F306" s="35" t="str">
        <f>IFERROR(VLOOKUP(F389,DAY!$A$2:$E$2452,4,0),0)</f>
        <v>金</v>
      </c>
      <c r="G306" s="35" t="str">
        <f>IFERROR(VLOOKUP(G389,DAY!$A$2:$E$2452,4,0),0)</f>
        <v>土</v>
      </c>
      <c r="H306" s="35" t="str">
        <f>IFERROR(VLOOKUP(H389,DAY!$A$2:$E$2452,4,0),0)</f>
        <v>日</v>
      </c>
      <c r="I306" s="35" t="str">
        <f>IFERROR(VLOOKUP(I389,DAY!$A$2:$E$2452,4,0),0)</f>
        <v>月</v>
      </c>
      <c r="J306" s="35" t="str">
        <f>IFERROR(VLOOKUP(J389,DAY!$A$2:$E$2452,4,0),0)</f>
        <v>火</v>
      </c>
      <c r="K306" s="35" t="str">
        <f>IFERROR(VLOOKUP(K389,DAY!$A$2:$E$2452,4,0),0)</f>
        <v>水</v>
      </c>
      <c r="L306" s="35" t="str">
        <f>IFERROR(VLOOKUP(L389,DAY!$A$2:$E$2452,4,0),0)</f>
        <v>木</v>
      </c>
      <c r="M306" s="35" t="str">
        <f>IFERROR(VLOOKUP(M389,DAY!$A$2:$E$2452,4,0),0)</f>
        <v>金</v>
      </c>
      <c r="N306" s="35" t="str">
        <f>IFERROR(VLOOKUP(N389,DAY!$A$2:$E$2452,4,0),0)</f>
        <v>土</v>
      </c>
      <c r="O306" s="35" t="str">
        <f>IFERROR(VLOOKUP(O389,DAY!$A$2:$E$2452,4,0),0)</f>
        <v>日</v>
      </c>
      <c r="P306" s="35" t="str">
        <f>IFERROR(VLOOKUP(P389,DAY!$A$2:$E$2452,4,0),0)</f>
        <v>月</v>
      </c>
      <c r="Q306" s="35" t="str">
        <f>IFERROR(VLOOKUP(Q389,DAY!$A$2:$E$2452,4,0),0)</f>
        <v>火</v>
      </c>
      <c r="R306" s="35" t="str">
        <f>IFERROR(VLOOKUP(R389,DAY!$A$2:$E$2452,4,0),0)</f>
        <v>水</v>
      </c>
      <c r="S306" s="35" t="str">
        <f>IFERROR(VLOOKUP(S389,DAY!$A$2:$E$2452,4,0),0)</f>
        <v>木</v>
      </c>
      <c r="T306" s="35" t="str">
        <f>IFERROR(VLOOKUP(T389,DAY!$A$2:$E$2452,4,0),0)</f>
        <v>金</v>
      </c>
      <c r="U306" s="35" t="str">
        <f>IFERROR(VLOOKUP(U389,DAY!$A$2:$E$2452,4,0),0)</f>
        <v>土</v>
      </c>
      <c r="V306" s="35" t="str">
        <f>IFERROR(VLOOKUP(V389,DAY!$A$2:$E$2452,4,0),0)</f>
        <v>日</v>
      </c>
      <c r="W306" s="35" t="str">
        <f>IFERROR(VLOOKUP(W389,DAY!$A$2:$E$2452,4,0),0)</f>
        <v>月</v>
      </c>
      <c r="X306" s="35" t="str">
        <f>IFERROR(VLOOKUP(X389,DAY!$A$2:$E$2452,4,0),0)</f>
        <v>火</v>
      </c>
      <c r="Y306" s="35" t="str">
        <f>IFERROR(VLOOKUP(Y389,DAY!$A$2:$E$2452,4,0),0)</f>
        <v>水</v>
      </c>
      <c r="Z306" s="35" t="str">
        <f>IFERROR(VLOOKUP(Z389,DAY!$A$2:$E$2452,4,0),0)</f>
        <v>木</v>
      </c>
      <c r="AA306" s="35" t="str">
        <f>IFERROR(VLOOKUP(AA389,DAY!$A$2:$E$2452,4,0),0)</f>
        <v>金</v>
      </c>
      <c r="AB306" s="35" t="str">
        <f>IFERROR(VLOOKUP(AB389,DAY!$A$2:$E$2452,4,0),0)</f>
        <v>土</v>
      </c>
      <c r="AC306" s="35" t="str">
        <f>IFERROR(VLOOKUP(AC389,DAY!$A$2:$E$2452,4,0),0)</f>
        <v>日</v>
      </c>
      <c r="AD306" s="35" t="str">
        <f>IFERROR(VLOOKUP(AD389,DAY!$A$2:$E$2452,4,0),0)</f>
        <v>月</v>
      </c>
      <c r="AE306" s="35" t="str">
        <f>IFERROR(VLOOKUP(AE389,DAY!$A$2:$E$2452,4,0),0)</f>
        <v>火</v>
      </c>
      <c r="AF306" s="392"/>
      <c r="AG306" s="394"/>
      <c r="AH306" s="217" t="str">
        <f>IF($U$9="完全週休２日", "週", IF($U$9="月単位", "月", ""))</f>
        <v/>
      </c>
      <c r="AI306" s="581"/>
      <c r="AJ306" s="394"/>
      <c r="AK306" s="217" t="str">
        <f>IF($U$9="完全週休２日", "週", IF($U$9="月単位", "月", ""))</f>
        <v/>
      </c>
      <c r="AN306" s="137"/>
      <c r="AO306" s="137"/>
      <c r="AR306" s="141">
        <f>IFERROR(VLOOKUP(AR415,DAY!$A$2:$E$196,3,0),0)</f>
        <v>0</v>
      </c>
    </row>
    <row r="307" spans="1:53" ht="89.25" customHeight="1" x14ac:dyDescent="0.45">
      <c r="A307" s="389"/>
      <c r="B307" s="586" t="s">
        <v>3</v>
      </c>
      <c r="C307" s="587"/>
      <c r="D307" s="36" t="str">
        <f>IFERROR(VLOOKUP(D389,DAY!$A$2:$E$2452,5,0),0)</f>
        <v/>
      </c>
      <c r="E307" s="36" t="str">
        <f>IFERROR(VLOOKUP(E389,DAY!$A$2:$E$2452,5,0),0)</f>
        <v/>
      </c>
      <c r="F307" s="36" t="str">
        <f>IFERROR(VLOOKUP(F389,DAY!$A$2:$E$2452,5,0),0)</f>
        <v/>
      </c>
      <c r="G307" s="36" t="str">
        <f>IFERROR(VLOOKUP(G389,DAY!$A$2:$E$2452,5,0),0)</f>
        <v/>
      </c>
      <c r="H307" s="36" t="str">
        <f>IFERROR(VLOOKUP(H389,DAY!$A$2:$E$2452,5,0),0)</f>
        <v/>
      </c>
      <c r="I307" s="36" t="str">
        <f>IFERROR(VLOOKUP(I389,DAY!$A$2:$E$2452,5,0),0)</f>
        <v/>
      </c>
      <c r="J307" s="36" t="str">
        <f>IFERROR(VLOOKUP(J389,DAY!$A$2:$E$2452,5,0),0)</f>
        <v>天皇誕生日</v>
      </c>
      <c r="K307" s="36" t="str">
        <f>IFERROR(VLOOKUP(K389,DAY!$A$2:$E$2452,5,0),0)</f>
        <v/>
      </c>
      <c r="L307" s="36" t="str">
        <f>IFERROR(VLOOKUP(L389,DAY!$A$2:$E$2452,5,0),0)</f>
        <v/>
      </c>
      <c r="M307" s="36" t="str">
        <f>IFERROR(VLOOKUP(M389,DAY!$A$2:$E$2452,5,0),0)</f>
        <v/>
      </c>
      <c r="N307" s="36" t="str">
        <f>IFERROR(VLOOKUP(N389,DAY!$A$2:$E$2452,5,0),0)</f>
        <v/>
      </c>
      <c r="O307" s="36" t="str">
        <f>IFERROR(VLOOKUP(O389,DAY!$A$2:$E$2452,5,0),0)</f>
        <v/>
      </c>
      <c r="P307" s="36" t="str">
        <f>IFERROR(VLOOKUP(P389,DAY!$A$2:$E$2452,5,0),0)</f>
        <v/>
      </c>
      <c r="Q307" s="36" t="str">
        <f>IFERROR(VLOOKUP(Q389,DAY!$A$2:$E$2452,5,0),0)</f>
        <v/>
      </c>
      <c r="R307" s="36" t="str">
        <f>IFERROR(VLOOKUP(R389,DAY!$A$2:$E$2452,5,0),0)</f>
        <v/>
      </c>
      <c r="S307" s="36" t="str">
        <f>IFERROR(VLOOKUP(S389,DAY!$A$2:$E$2452,5,0),0)</f>
        <v/>
      </c>
      <c r="T307" s="36" t="str">
        <f>IFERROR(VLOOKUP(T389,DAY!$A$2:$E$2452,5,0),0)</f>
        <v/>
      </c>
      <c r="U307" s="36" t="str">
        <f>IFERROR(VLOOKUP(U389,DAY!$A$2:$E$2452,5,0),0)</f>
        <v/>
      </c>
      <c r="V307" s="36" t="str">
        <f>IFERROR(VLOOKUP(V389,DAY!$A$2:$E$2452,5,0),0)</f>
        <v/>
      </c>
      <c r="W307" s="36" t="str">
        <f>IFERROR(VLOOKUP(W389,DAY!$A$2:$E$2452,5,0),0)</f>
        <v/>
      </c>
      <c r="X307" s="36" t="str">
        <f>IFERROR(VLOOKUP(X389,DAY!$A$2:$E$2452,5,0),0)</f>
        <v/>
      </c>
      <c r="Y307" s="36" t="str">
        <f>IFERROR(VLOOKUP(Y389,DAY!$A$2:$E$2452,5,0),0)</f>
        <v/>
      </c>
      <c r="Z307" s="36" t="str">
        <f>IFERROR(VLOOKUP(Z389,DAY!$A$2:$E$2452,5,0),0)</f>
        <v/>
      </c>
      <c r="AA307" s="36" t="str">
        <f>IFERROR(VLOOKUP(AA389,DAY!$A$2:$E$2452,5,0),0)</f>
        <v/>
      </c>
      <c r="AB307" s="36" t="str">
        <f>IFERROR(VLOOKUP(AB389,DAY!$A$2:$E$2452,5,0),0)</f>
        <v/>
      </c>
      <c r="AC307" s="36" t="str">
        <f>IFERROR(VLOOKUP(AC389,DAY!$A$2:$E$2452,5,0),0)</f>
        <v/>
      </c>
      <c r="AD307" s="36" t="str">
        <f>IFERROR(VLOOKUP(AD389,DAY!$A$2:$E$2452,5,0),0)</f>
        <v/>
      </c>
      <c r="AE307" s="36" t="str">
        <f>IFERROR(VLOOKUP(AE389,DAY!$A$2:$E$2452,5,0),0)</f>
        <v/>
      </c>
      <c r="AF307" s="392"/>
      <c r="AG307" s="394"/>
      <c r="AH307" s="218" t="s">
        <v>133</v>
      </c>
      <c r="AI307" s="581"/>
      <c r="AJ307" s="394"/>
      <c r="AK307" s="218" t="s">
        <v>133</v>
      </c>
      <c r="AN307" s="137" t="str">
        <f>IF(ISTEXT(D308),"集計期間","集計期間外")</f>
        <v>集計期間外</v>
      </c>
      <c r="AO307" s="150"/>
      <c r="AR307" s="141">
        <f>IFERROR(VLOOKUP(AR415,DAY!$A$2:$E$196,4,0),0)</f>
        <v>0</v>
      </c>
    </row>
    <row r="308" spans="1:53" ht="27.75" customHeight="1" x14ac:dyDescent="0.45">
      <c r="A308" s="389"/>
      <c r="B308" s="571" t="str">
        <f>$B$20</f>
        <v>作業員A</v>
      </c>
      <c r="C308" s="143" t="s">
        <v>4</v>
      </c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211">
        <f>IF(COUNT(D308:AE308)=0,+(COUNTIF(D308:AE308,"作業"))+(COUNTIF(D308:AE308,"休日")),"")</f>
        <v>0</v>
      </c>
      <c r="AG308" s="213">
        <f>IF(+COUNT(D308:AE308)=0,(COUNTIF(D308:AE308,"休日")),"")</f>
        <v>0</v>
      </c>
      <c r="AH308" s="575" t="str">
        <f>IFERROR(ROUND(AVERAGE(AF309,AF311,AF313,AF315,AF317,AF319),3),"")</f>
        <v/>
      </c>
      <c r="AI308" s="224">
        <f>IF(COUNT(D309:AE309)=0,+(COUNTIF(D309:AE309,"作業"))+(COUNTIF(D309:AE309,"休日")),"")</f>
        <v>0</v>
      </c>
      <c r="AJ308" s="213">
        <f>IF(COUNT(D309:AE309)=0,(COUNTIF(D309:AE309,"休日")),"")</f>
        <v>0</v>
      </c>
      <c r="AK308" s="575" t="str">
        <f>IFERROR(ROUND(AVERAGE(AI309,AI311,AI313,AI315,AI317,AI319),3),"")</f>
        <v/>
      </c>
      <c r="AM308" s="144"/>
      <c r="AN308" s="137"/>
      <c r="AO308" s="137"/>
      <c r="AP308" s="144"/>
      <c r="AQ308" s="144"/>
      <c r="AR308" s="142">
        <f>IFERROR(VLOOKUP(AR658,DAY!$A$2:$E$196,5,0),0)</f>
        <v>0</v>
      </c>
      <c r="AS308" s="144"/>
      <c r="AT308" s="144"/>
      <c r="AU308" s="144"/>
      <c r="AV308" s="144"/>
      <c r="AW308" s="144"/>
      <c r="AX308" s="144"/>
      <c r="AY308" s="144"/>
      <c r="AZ308" s="144"/>
      <c r="BA308" s="144"/>
    </row>
    <row r="309" spans="1:53" ht="27.75" customHeight="1" x14ac:dyDescent="0.45">
      <c r="A309" s="389"/>
      <c r="B309" s="572"/>
      <c r="C309" s="188" t="s">
        <v>5</v>
      </c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568" t="str">
        <f>IFERROR(AN309,"")</f>
        <v/>
      </c>
      <c r="AG309" s="569"/>
      <c r="AH309" s="588"/>
      <c r="AI309" s="570" t="str">
        <f>IFERROR(AO309,"")</f>
        <v/>
      </c>
      <c r="AJ309" s="569"/>
      <c r="AK309" s="576"/>
      <c r="AN309" s="146" t="e">
        <f>ROUND(AG308/AF308,3)</f>
        <v>#DIV/0!</v>
      </c>
      <c r="AO309" s="147" t="e">
        <f>ROUND(AJ308/AI308,3)</f>
        <v>#DIV/0!</v>
      </c>
      <c r="AR309" s="148">
        <f>IFERROR(VLOOKUP(AR658,DAY!$A$2:$E$196,6,0),0)</f>
        <v>0</v>
      </c>
    </row>
    <row r="310" spans="1:53" ht="27.75" customHeight="1" x14ac:dyDescent="0.45">
      <c r="A310" s="389"/>
      <c r="B310" s="571" t="str">
        <f>$B$22</f>
        <v>作業員B</v>
      </c>
      <c r="C310" s="143" t="s">
        <v>4</v>
      </c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211">
        <f>IF(COUNT(D310:AE310)=0,+(COUNTIF(D310:AE310,"作業"))+(COUNTIF(D310:AE310,"休日")),"")</f>
        <v>0</v>
      </c>
      <c r="AG310" s="213">
        <f>IF(+COUNT(D310:AE310)=0,(COUNTIF(D310:AE310,"休日")),"")</f>
        <v>0</v>
      </c>
      <c r="AH310" s="588"/>
      <c r="AI310" s="224">
        <f>IF(COUNT(D311:AE311)=0,+(COUNTIF(D311:AE311,"作業"))+(COUNTIF(D311:AE311,"休日")),"")</f>
        <v>0</v>
      </c>
      <c r="AJ310" s="213">
        <f>IF(COUNT(D311:AE311)=0,(COUNTIF(D311:AE311,"休日")),"")</f>
        <v>0</v>
      </c>
      <c r="AK310" s="576"/>
      <c r="AM310" s="144"/>
      <c r="AN310" s="137"/>
      <c r="AO310" s="137"/>
      <c r="AP310" s="144"/>
      <c r="AQ310" s="144"/>
      <c r="AR310" s="142">
        <f>IFERROR(VLOOKUP(AR654,DAY!$A$2:$E$196,5,0),0)</f>
        <v>0</v>
      </c>
      <c r="AS310" s="144"/>
      <c r="AT310" s="144"/>
      <c r="AU310" s="144"/>
      <c r="AV310" s="144"/>
      <c r="AW310" s="144"/>
      <c r="AX310" s="144"/>
      <c r="AY310" s="144"/>
      <c r="AZ310" s="144"/>
      <c r="BA310" s="144"/>
    </row>
    <row r="311" spans="1:53" ht="27.75" customHeight="1" x14ac:dyDescent="0.45">
      <c r="A311" s="389"/>
      <c r="B311" s="572"/>
      <c r="C311" s="188" t="s">
        <v>5</v>
      </c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568" t="str">
        <f>IFERROR(AN311,"")</f>
        <v/>
      </c>
      <c r="AG311" s="569"/>
      <c r="AH311" s="588"/>
      <c r="AI311" s="570" t="str">
        <f>IFERROR(AO311,"")</f>
        <v/>
      </c>
      <c r="AJ311" s="569"/>
      <c r="AK311" s="576"/>
      <c r="AN311" s="146" t="e">
        <f>ROUND(AG310/AF310,3)</f>
        <v>#DIV/0!</v>
      </c>
      <c r="AO311" s="147" t="e">
        <f>ROUND(AJ310/AI310,3)</f>
        <v>#DIV/0!</v>
      </c>
      <c r="AR311" s="148">
        <f>IFERROR(VLOOKUP(AR654,DAY!$A$2:$E$196,6,0),0)</f>
        <v>0</v>
      </c>
    </row>
    <row r="312" spans="1:53" ht="27.75" customHeight="1" x14ac:dyDescent="0.45">
      <c r="A312" s="389"/>
      <c r="B312" s="571" t="str">
        <f>$B$24</f>
        <v>作業員C</v>
      </c>
      <c r="C312" s="143" t="s">
        <v>4</v>
      </c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211">
        <f>IF(COUNT(D312:AE312)=0,+(COUNTIF(D312:AE312,"作業"))+(COUNTIF(D312:AE312,"休日")),"")</f>
        <v>0</v>
      </c>
      <c r="AG312" s="213">
        <f>IF(+COUNT(D312:AE312)=0,(COUNTIF(D312:AE312,"休日")),"")</f>
        <v>0</v>
      </c>
      <c r="AH312" s="588"/>
      <c r="AI312" s="224">
        <f>IF(COUNT(D313:AE313)=0,+(COUNTIF(D313:AE313,"作業"))+(COUNTIF(D313:AE313,"休日")),"")</f>
        <v>0</v>
      </c>
      <c r="AJ312" s="213">
        <f>IF(COUNT(D313:AE313)=0,(COUNTIF(D313:AE313,"休日")),"")</f>
        <v>0</v>
      </c>
      <c r="AK312" s="576"/>
      <c r="AM312" s="144"/>
      <c r="AN312" s="137"/>
      <c r="AO312" s="137"/>
      <c r="AP312" s="144"/>
      <c r="AQ312" s="144"/>
      <c r="AR312" s="142">
        <f>IFERROR(VLOOKUP(AR656,DAY!$A$2:$E$196,5,0),0)</f>
        <v>0</v>
      </c>
      <c r="AS312" s="144"/>
      <c r="AT312" s="144"/>
      <c r="AU312" s="144"/>
      <c r="AV312" s="144"/>
      <c r="AW312" s="144"/>
      <c r="AX312" s="144"/>
      <c r="AY312" s="144"/>
      <c r="AZ312" s="144"/>
      <c r="BA312" s="144"/>
    </row>
    <row r="313" spans="1:53" ht="27.75" customHeight="1" x14ac:dyDescent="0.45">
      <c r="A313" s="389"/>
      <c r="B313" s="572"/>
      <c r="C313" s="188" t="s">
        <v>5</v>
      </c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568" t="str">
        <f>IFERROR(AN313,"")</f>
        <v/>
      </c>
      <c r="AG313" s="569"/>
      <c r="AH313" s="589"/>
      <c r="AI313" s="570" t="str">
        <f>IFERROR(AO313,"")</f>
        <v/>
      </c>
      <c r="AJ313" s="569"/>
      <c r="AK313" s="577"/>
      <c r="AN313" s="146" t="e">
        <f>ROUND(AG312/AF312,3)</f>
        <v>#DIV/0!</v>
      </c>
      <c r="AO313" s="147" t="e">
        <f>ROUND(AJ312/AI312,3)</f>
        <v>#DIV/0!</v>
      </c>
      <c r="AR313" s="148">
        <f>IFERROR(VLOOKUP(AR656,DAY!$A$2:$E$196,6,0),0)</f>
        <v>0</v>
      </c>
    </row>
    <row r="314" spans="1:53" ht="27.75" customHeight="1" x14ac:dyDescent="0.45">
      <c r="A314" s="389"/>
      <c r="B314" s="571" t="str">
        <f>$B$26</f>
        <v>作業員D</v>
      </c>
      <c r="C314" s="143" t="s">
        <v>4</v>
      </c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211">
        <f>IF(COUNT(D314:AE314)=0,+(COUNTIF(D314:AE314,"作業"))+(COUNTIF(D314:AE314,"休日")),"")</f>
        <v>0</v>
      </c>
      <c r="AG314" s="213">
        <f>IF(+COUNT(D314:AE314)=0,(COUNTIF(D314:AE314,"休日")),"")</f>
        <v>0</v>
      </c>
      <c r="AH314" s="565"/>
      <c r="AI314" s="224">
        <f>IF(COUNT(D315:AE315)=0,+(COUNTIF(D315:AE315,"作業"))+(COUNTIF(D315:AE315,"休日")),"")</f>
        <v>0</v>
      </c>
      <c r="AJ314" s="213">
        <f>IF(COUNT(D315:AE315)=0,(COUNTIF(D315:AE315,"休日")),"")</f>
        <v>0</v>
      </c>
      <c r="AK314" s="565"/>
      <c r="AM314" s="144"/>
      <c r="AN314" s="137"/>
      <c r="AO314" s="137"/>
      <c r="AP314" s="144"/>
      <c r="AQ314" s="144"/>
      <c r="AR314" s="142">
        <f>IFERROR(VLOOKUP(AR658,DAY!$A$2:$E$196,5,0),0)</f>
        <v>0</v>
      </c>
      <c r="AS314" s="144"/>
      <c r="AT314" s="144"/>
      <c r="AU314" s="144"/>
      <c r="AV314" s="144"/>
      <c r="AW314" s="144"/>
      <c r="AX314" s="144"/>
      <c r="AY314" s="144"/>
      <c r="AZ314" s="144"/>
      <c r="BA314" s="144"/>
    </row>
    <row r="315" spans="1:53" ht="27.75" customHeight="1" x14ac:dyDescent="0.45">
      <c r="A315" s="389"/>
      <c r="B315" s="572"/>
      <c r="C315" s="188" t="s">
        <v>5</v>
      </c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568" t="str">
        <f>IFERROR(AN315,"")</f>
        <v/>
      </c>
      <c r="AG315" s="569"/>
      <c r="AH315" s="566"/>
      <c r="AI315" s="570" t="str">
        <f>IFERROR(AO315,"")</f>
        <v/>
      </c>
      <c r="AJ315" s="569"/>
      <c r="AK315" s="566"/>
      <c r="AN315" s="146" t="e">
        <f>ROUND(AG314/AF314,3)</f>
        <v>#DIV/0!</v>
      </c>
      <c r="AO315" s="147" t="e">
        <f>ROUND(AJ314/AI314,3)</f>
        <v>#DIV/0!</v>
      </c>
      <c r="AR315" s="148">
        <f>IFERROR(VLOOKUP(AR658,DAY!$A$2:$E$196,6,0),0)</f>
        <v>0</v>
      </c>
    </row>
    <row r="316" spans="1:53" ht="27.75" customHeight="1" x14ac:dyDescent="0.45">
      <c r="A316" s="389"/>
      <c r="B316" s="571" t="str">
        <f>$B$28</f>
        <v>作業員E</v>
      </c>
      <c r="C316" s="143" t="s">
        <v>4</v>
      </c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211">
        <f>IF(COUNT(D316:AE316)=0,+(COUNTIF(D316:AE316,"作業"))+(COUNTIF(D316:AE316,"休日")),"")</f>
        <v>0</v>
      </c>
      <c r="AG316" s="213">
        <f>IF(+COUNT(D316:AE316)=0,(COUNTIF(D316:AE316,"休日")),"")</f>
        <v>0</v>
      </c>
      <c r="AH316" s="566"/>
      <c r="AI316" s="224">
        <f>IF(COUNT(D317:AE317)=0,+(COUNTIF(D317:AE317,"作業"))+(COUNTIF(D317:AE317,"休日")),"")</f>
        <v>0</v>
      </c>
      <c r="AJ316" s="213">
        <f>IF(COUNT(D317:AE317)=0,(COUNTIF(D317:AE317,"休日")),"")</f>
        <v>0</v>
      </c>
      <c r="AK316" s="566"/>
      <c r="AM316" s="144"/>
      <c r="AN316" s="137"/>
      <c r="AO316" s="137"/>
      <c r="AP316" s="144"/>
      <c r="AQ316" s="144"/>
      <c r="AR316" s="142">
        <f>IFERROR(VLOOKUP(AR660,DAY!$A$2:$E$196,5,0),0)</f>
        <v>0</v>
      </c>
      <c r="AS316" s="144"/>
      <c r="AT316" s="144"/>
      <c r="AU316" s="144"/>
      <c r="AV316" s="144"/>
      <c r="AW316" s="144"/>
      <c r="AX316" s="144"/>
      <c r="AY316" s="144"/>
      <c r="AZ316" s="144"/>
      <c r="BA316" s="144"/>
    </row>
    <row r="317" spans="1:53" ht="27.75" customHeight="1" x14ac:dyDescent="0.45">
      <c r="A317" s="389"/>
      <c r="B317" s="572"/>
      <c r="C317" s="188" t="s">
        <v>5</v>
      </c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568" t="str">
        <f>IFERROR(AN317,"")</f>
        <v/>
      </c>
      <c r="AG317" s="569"/>
      <c r="AH317" s="566"/>
      <c r="AI317" s="570" t="str">
        <f>IFERROR(AO317,"")</f>
        <v/>
      </c>
      <c r="AJ317" s="569"/>
      <c r="AK317" s="566"/>
      <c r="AN317" s="146" t="e">
        <f>ROUND(AG316/AF316,3)</f>
        <v>#DIV/0!</v>
      </c>
      <c r="AO317" s="147" t="e">
        <f>ROUND(AJ316/AI316,3)</f>
        <v>#DIV/0!</v>
      </c>
      <c r="AR317" s="148">
        <f>IFERROR(VLOOKUP(AR660,DAY!$A$2:$E$196,6,0),0)</f>
        <v>0</v>
      </c>
    </row>
    <row r="318" spans="1:53" ht="27.75" customHeight="1" x14ac:dyDescent="0.45">
      <c r="A318" s="389"/>
      <c r="B318" s="571" t="str">
        <f>$B$30</f>
        <v>作業員F</v>
      </c>
      <c r="C318" s="143" t="s">
        <v>4</v>
      </c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211">
        <f>IF(COUNT(D318:AE318)=0,+(COUNTIF(D318:AE318,"作業"))+(COUNTIF(D318:AE318,"休日")),"")</f>
        <v>0</v>
      </c>
      <c r="AG318" s="213">
        <f>IF(+COUNT(D318:AE318)=0,(COUNTIF(D318:AE318,"休日")),"")</f>
        <v>0</v>
      </c>
      <c r="AH318" s="566"/>
      <c r="AI318" s="224">
        <f>IF(COUNT(D319:AE319)=0,+(COUNTIF(D319:AE319,"作業"))+(COUNTIF(D319:AE319,"休日")),"")</f>
        <v>0</v>
      </c>
      <c r="AJ318" s="213">
        <f>IF(COUNT(D319:AE319)=0,(COUNTIF(D319:AE319,"休日")),"")</f>
        <v>0</v>
      </c>
      <c r="AK318" s="566"/>
      <c r="AM318" s="144"/>
      <c r="AN318" s="137"/>
      <c r="AO318" s="137"/>
      <c r="AR318" s="142">
        <f>IFERROR(VLOOKUP(AR415,DAY!$A$2:$E$196,5,0),0)</f>
        <v>0</v>
      </c>
    </row>
    <row r="319" spans="1:53" ht="27.75" customHeight="1" thickBot="1" x14ac:dyDescent="0.5">
      <c r="A319" s="390"/>
      <c r="B319" s="572"/>
      <c r="C319" s="145" t="s">
        <v>5</v>
      </c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357" t="str">
        <f>IFERROR(AN319,"")</f>
        <v/>
      </c>
      <c r="AG319" s="358"/>
      <c r="AH319" s="567"/>
      <c r="AI319" s="574" t="str">
        <f>IFERROR(AO319,"")</f>
        <v/>
      </c>
      <c r="AJ319" s="358"/>
      <c r="AK319" s="567"/>
      <c r="AN319" s="146" t="e">
        <f>ROUND(AG318/AF318,3)</f>
        <v>#DIV/0!</v>
      </c>
      <c r="AO319" s="147" t="e">
        <f>ROUND(AJ318/AI318,3)</f>
        <v>#DIV/0!</v>
      </c>
      <c r="AR319" s="148">
        <f>IFERROR(VLOOKUP(AR415,DAY!$A$2:$E$196,6,0),0)</f>
        <v>0</v>
      </c>
    </row>
    <row r="320" spans="1:53" ht="27.75" customHeight="1" thickBot="1" x14ac:dyDescent="0.5">
      <c r="A320" s="388" t="s">
        <v>81</v>
      </c>
      <c r="B320" s="578" t="s">
        <v>0</v>
      </c>
      <c r="C320" s="579"/>
      <c r="D320" s="29">
        <f>IFERROR(VLOOKUP(D390,DAY!$A$2:$E$2452,2,0),0)</f>
        <v>3</v>
      </c>
      <c r="E320" s="29">
        <f>IFERROR(VLOOKUP(E390,DAY!$A$2:$E$2452,2,0),0)</f>
        <v>3</v>
      </c>
      <c r="F320" s="29">
        <f>IFERROR(VLOOKUP(F390,DAY!$A$2:$E$2452,2,0),0)</f>
        <v>3</v>
      </c>
      <c r="G320" s="29">
        <f>IFERROR(VLOOKUP(G390,DAY!$A$2:$E$2452,2,0),0)</f>
        <v>3</v>
      </c>
      <c r="H320" s="29">
        <f>IFERROR(VLOOKUP(H390,DAY!$A$2:$E$2452,2,0),0)</f>
        <v>3</v>
      </c>
      <c r="I320" s="29">
        <f>IFERROR(VLOOKUP(I390,DAY!$A$2:$E$2452,2,0),0)</f>
        <v>3</v>
      </c>
      <c r="J320" s="29">
        <f>IFERROR(VLOOKUP(J390,DAY!$A$2:$E$2452,2,0),0)</f>
        <v>3</v>
      </c>
      <c r="K320" s="29">
        <f>IFERROR(VLOOKUP(K390,DAY!$A$2:$E$2452,2,0),0)</f>
        <v>3</v>
      </c>
      <c r="L320" s="29">
        <f>IFERROR(VLOOKUP(L390,DAY!$A$2:$E$2452,2,0),0)</f>
        <v>3</v>
      </c>
      <c r="M320" s="29">
        <f>IFERROR(VLOOKUP(M390,DAY!$A$2:$E$2452,2,0),0)</f>
        <v>3</v>
      </c>
      <c r="N320" s="29">
        <f>IFERROR(VLOOKUP(N390,DAY!$A$2:$E$2452,2,0),0)</f>
        <v>3</v>
      </c>
      <c r="O320" s="29">
        <f>IFERROR(VLOOKUP(O390,DAY!$A$2:$E$2452,2,0),0)</f>
        <v>3</v>
      </c>
      <c r="P320" s="29">
        <f>IFERROR(VLOOKUP(P390,DAY!$A$2:$E$2452,2,0),0)</f>
        <v>3</v>
      </c>
      <c r="Q320" s="29">
        <f>IFERROR(VLOOKUP(Q390,DAY!$A$2:$E$2452,2,0),0)</f>
        <v>3</v>
      </c>
      <c r="R320" s="29">
        <f>IFERROR(VLOOKUP(R390,DAY!$A$2:$E$2452,2,0),0)</f>
        <v>3</v>
      </c>
      <c r="S320" s="29">
        <f>IFERROR(VLOOKUP(S390,DAY!$A$2:$E$2452,2,0),0)</f>
        <v>4</v>
      </c>
      <c r="T320" s="29">
        <f>IFERROR(VLOOKUP(T390,DAY!$A$2:$E$2452,2,0),0)</f>
        <v>4</v>
      </c>
      <c r="U320" s="29">
        <f>IFERROR(VLOOKUP(U390,DAY!$A$2:$E$2452,2,0),0)</f>
        <v>4</v>
      </c>
      <c r="V320" s="29">
        <f>IFERROR(VLOOKUP(V390,DAY!$A$2:$E$2452,2,0),0)</f>
        <v>4</v>
      </c>
      <c r="W320" s="29">
        <f>IFERROR(VLOOKUP(W390,DAY!$A$2:$E$2452,2,0),0)</f>
        <v>4</v>
      </c>
      <c r="X320" s="29">
        <f>IFERROR(VLOOKUP(X390,DAY!$A$2:$E$2452,2,0),0)</f>
        <v>4</v>
      </c>
      <c r="Y320" s="29">
        <f>IFERROR(VLOOKUP(Y390,DAY!$A$2:$E$2452,2,0),0)</f>
        <v>4</v>
      </c>
      <c r="Z320" s="29">
        <f>IFERROR(VLOOKUP(Z390,DAY!$A$2:$E$2452,2,0),0)</f>
        <v>4</v>
      </c>
      <c r="AA320" s="29">
        <f>IFERROR(VLOOKUP(AA390,DAY!$A$2:$E$2452,2,0),0)</f>
        <v>4</v>
      </c>
      <c r="AB320" s="29">
        <f>IFERROR(VLOOKUP(AB390,DAY!$A$2:$E$2452,2,0),0)</f>
        <v>4</v>
      </c>
      <c r="AC320" s="29">
        <f>IFERROR(VLOOKUP(AC390,DAY!$A$2:$E$2452,2,0),0)</f>
        <v>4</v>
      </c>
      <c r="AD320" s="29">
        <f>IFERROR(VLOOKUP(AD390,DAY!$A$2:$E$2452,2,0),0)</f>
        <v>4</v>
      </c>
      <c r="AE320" s="29">
        <f>IFERROR(VLOOKUP(AE390,DAY!$A$2:$E$2452,2,0),0)</f>
        <v>4</v>
      </c>
      <c r="AF320" s="391" t="s">
        <v>11</v>
      </c>
      <c r="AG320" s="393" t="s">
        <v>12</v>
      </c>
      <c r="AH320" s="520" t="s">
        <v>132</v>
      </c>
      <c r="AI320" s="580" t="s">
        <v>11</v>
      </c>
      <c r="AJ320" s="396" t="s">
        <v>13</v>
      </c>
      <c r="AK320" s="520" t="s">
        <v>132</v>
      </c>
      <c r="AL320" s="144"/>
      <c r="AN320" s="137"/>
      <c r="AO320" s="137"/>
      <c r="AR320" s="149">
        <f>IFERROR(VLOOKUP(AR415,DAY!$A$2:$E$196,7,0),0)</f>
        <v>0</v>
      </c>
    </row>
    <row r="321" spans="1:53" ht="27.75" customHeight="1" x14ac:dyDescent="0.45">
      <c r="A321" s="389"/>
      <c r="B321" s="582" t="s">
        <v>1</v>
      </c>
      <c r="C321" s="583"/>
      <c r="D321" s="32">
        <f>IFERROR(VLOOKUP(D390,DAY!$A$2:$E$2452,3,0),0)</f>
        <v>17</v>
      </c>
      <c r="E321" s="32">
        <f>IFERROR(VLOOKUP(E390,DAY!$A$2:$E$2452,3,0),0)</f>
        <v>18</v>
      </c>
      <c r="F321" s="32">
        <f>IFERROR(VLOOKUP(F390,DAY!$A$2:$E$2452,3,0),0)</f>
        <v>19</v>
      </c>
      <c r="G321" s="32">
        <f>IFERROR(VLOOKUP(G390,DAY!$A$2:$E$2452,3,0),0)</f>
        <v>20</v>
      </c>
      <c r="H321" s="32">
        <f>IFERROR(VLOOKUP(H390,DAY!$A$2:$E$2452,3,0),0)</f>
        <v>21</v>
      </c>
      <c r="I321" s="32">
        <f>IFERROR(VLOOKUP(I390,DAY!$A$2:$E$2452,3,0),0)</f>
        <v>22</v>
      </c>
      <c r="J321" s="32">
        <f>IFERROR(VLOOKUP(J390,DAY!$A$2:$E$2452,3,0),0)</f>
        <v>23</v>
      </c>
      <c r="K321" s="32">
        <f>IFERROR(VLOOKUP(K390,DAY!$A$2:$E$2452,3,0),0)</f>
        <v>24</v>
      </c>
      <c r="L321" s="32">
        <f>IFERROR(VLOOKUP(L390,DAY!$A$2:$E$2452,3,0),0)</f>
        <v>25</v>
      </c>
      <c r="M321" s="32">
        <f>IFERROR(VLOOKUP(M390,DAY!$A$2:$E$2452,3,0),0)</f>
        <v>26</v>
      </c>
      <c r="N321" s="32">
        <f>IFERROR(VLOOKUP(N390,DAY!$A$2:$E$2452,3,0),0)</f>
        <v>27</v>
      </c>
      <c r="O321" s="32">
        <f>IFERROR(VLOOKUP(O390,DAY!$A$2:$E$2452,3,0),0)</f>
        <v>28</v>
      </c>
      <c r="P321" s="32">
        <f>IFERROR(VLOOKUP(P390,DAY!$A$2:$E$2452,3,0),0)</f>
        <v>29</v>
      </c>
      <c r="Q321" s="32">
        <f>IFERROR(VLOOKUP(Q390,DAY!$A$2:$E$2452,3,0),0)</f>
        <v>30</v>
      </c>
      <c r="R321" s="32">
        <f>IFERROR(VLOOKUP(R390,DAY!$A$2:$E$2452,3,0),0)</f>
        <v>31</v>
      </c>
      <c r="S321" s="32">
        <f>IFERROR(VLOOKUP(S390,DAY!$A$2:$E$2452,3,0),0)</f>
        <v>1</v>
      </c>
      <c r="T321" s="32">
        <f>IFERROR(VLOOKUP(T390,DAY!$A$2:$E$2452,3,0),0)</f>
        <v>2</v>
      </c>
      <c r="U321" s="32">
        <f>IFERROR(VLOOKUP(U390,DAY!$A$2:$E$2452,3,0),0)</f>
        <v>3</v>
      </c>
      <c r="V321" s="32">
        <f>IFERROR(VLOOKUP(V390,DAY!$A$2:$E$2452,3,0),0)</f>
        <v>4</v>
      </c>
      <c r="W321" s="32">
        <f>IFERROR(VLOOKUP(W390,DAY!$A$2:$E$2452,3,0),0)</f>
        <v>5</v>
      </c>
      <c r="X321" s="32">
        <f>IFERROR(VLOOKUP(X390,DAY!$A$2:$E$2452,3,0),0)</f>
        <v>6</v>
      </c>
      <c r="Y321" s="32">
        <f>IFERROR(VLOOKUP(Y390,DAY!$A$2:$E$2452,3,0),0)</f>
        <v>7</v>
      </c>
      <c r="Z321" s="32">
        <f>IFERROR(VLOOKUP(Z390,DAY!$A$2:$E$2452,3,0),0)</f>
        <v>8</v>
      </c>
      <c r="AA321" s="32">
        <f>IFERROR(VLOOKUP(AA390,DAY!$A$2:$E$2452,3,0),0)</f>
        <v>9</v>
      </c>
      <c r="AB321" s="32">
        <f>IFERROR(VLOOKUP(AB390,DAY!$A$2:$E$2452,3,0),0)</f>
        <v>10</v>
      </c>
      <c r="AC321" s="32">
        <f>IFERROR(VLOOKUP(AC390,DAY!$A$2:$E$2452,3,0),0)</f>
        <v>11</v>
      </c>
      <c r="AD321" s="32">
        <f>IFERROR(VLOOKUP(AD390,DAY!$A$2:$E$2452,3,0),0)</f>
        <v>12</v>
      </c>
      <c r="AE321" s="33">
        <f>IFERROR(VLOOKUP(AE390,DAY!$A$2:$E$2452,3,0),0)</f>
        <v>13</v>
      </c>
      <c r="AF321" s="392"/>
      <c r="AG321" s="394"/>
      <c r="AH321" s="521"/>
      <c r="AI321" s="581"/>
      <c r="AJ321" s="394"/>
      <c r="AK321" s="521"/>
      <c r="AN321" s="137"/>
      <c r="AO321" s="137"/>
      <c r="AR321" s="138">
        <f>IFERROR(VLOOKUP(AR421,DAY!$A$2:$E$196,2,0),0)</f>
        <v>0</v>
      </c>
    </row>
    <row r="322" spans="1:53" ht="27.75" customHeight="1" x14ac:dyDescent="0.45">
      <c r="A322" s="389"/>
      <c r="B322" s="584" t="s">
        <v>2</v>
      </c>
      <c r="C322" s="585"/>
      <c r="D322" s="35" t="str">
        <f>IFERROR(VLOOKUP(D390,DAY!$A$2:$E$2452,4,0),0)</f>
        <v>水</v>
      </c>
      <c r="E322" s="35" t="str">
        <f>IFERROR(VLOOKUP(E390,DAY!$A$2:$E$2452,4,0),0)</f>
        <v>木</v>
      </c>
      <c r="F322" s="35" t="str">
        <f>IFERROR(VLOOKUP(F390,DAY!$A$2:$E$2452,4,0),0)</f>
        <v>金</v>
      </c>
      <c r="G322" s="35" t="str">
        <f>IFERROR(VLOOKUP(G390,DAY!$A$2:$E$2452,4,0),0)</f>
        <v>土</v>
      </c>
      <c r="H322" s="35" t="str">
        <f>IFERROR(VLOOKUP(H390,DAY!$A$2:$E$2452,4,0),0)</f>
        <v>日</v>
      </c>
      <c r="I322" s="35" t="str">
        <f>IFERROR(VLOOKUP(I390,DAY!$A$2:$E$2452,4,0),0)</f>
        <v>月</v>
      </c>
      <c r="J322" s="35" t="str">
        <f>IFERROR(VLOOKUP(J390,DAY!$A$2:$E$2452,4,0),0)</f>
        <v>火</v>
      </c>
      <c r="K322" s="35" t="str">
        <f>IFERROR(VLOOKUP(K390,DAY!$A$2:$E$2452,4,0),0)</f>
        <v>水</v>
      </c>
      <c r="L322" s="35" t="str">
        <f>IFERROR(VLOOKUP(L390,DAY!$A$2:$E$2452,4,0),0)</f>
        <v>木</v>
      </c>
      <c r="M322" s="35" t="str">
        <f>IFERROR(VLOOKUP(M390,DAY!$A$2:$E$2452,4,0),0)</f>
        <v>金</v>
      </c>
      <c r="N322" s="35" t="str">
        <f>IFERROR(VLOOKUP(N390,DAY!$A$2:$E$2452,4,0),0)</f>
        <v>土</v>
      </c>
      <c r="O322" s="35" t="str">
        <f>IFERROR(VLOOKUP(O390,DAY!$A$2:$E$2452,4,0),0)</f>
        <v>日</v>
      </c>
      <c r="P322" s="35" t="str">
        <f>IFERROR(VLOOKUP(P390,DAY!$A$2:$E$2452,4,0),0)</f>
        <v>月</v>
      </c>
      <c r="Q322" s="35" t="str">
        <f>IFERROR(VLOOKUP(Q390,DAY!$A$2:$E$2452,4,0),0)</f>
        <v>火</v>
      </c>
      <c r="R322" s="35" t="str">
        <f>IFERROR(VLOOKUP(R390,DAY!$A$2:$E$2452,4,0),0)</f>
        <v>水</v>
      </c>
      <c r="S322" s="35" t="str">
        <f>IFERROR(VLOOKUP(S390,DAY!$A$2:$E$2452,4,0),0)</f>
        <v>木</v>
      </c>
      <c r="T322" s="35" t="str">
        <f>IFERROR(VLOOKUP(T390,DAY!$A$2:$E$2452,4,0),0)</f>
        <v>金</v>
      </c>
      <c r="U322" s="35" t="str">
        <f>IFERROR(VLOOKUP(U390,DAY!$A$2:$E$2452,4,0),0)</f>
        <v>土</v>
      </c>
      <c r="V322" s="35" t="str">
        <f>IFERROR(VLOOKUP(V390,DAY!$A$2:$E$2452,4,0),0)</f>
        <v>日</v>
      </c>
      <c r="W322" s="35" t="str">
        <f>IFERROR(VLOOKUP(W390,DAY!$A$2:$E$2452,4,0),0)</f>
        <v>月</v>
      </c>
      <c r="X322" s="35" t="str">
        <f>IFERROR(VLOOKUP(X390,DAY!$A$2:$E$2452,4,0),0)</f>
        <v>火</v>
      </c>
      <c r="Y322" s="35" t="str">
        <f>IFERROR(VLOOKUP(Y390,DAY!$A$2:$E$2452,4,0),0)</f>
        <v>水</v>
      </c>
      <c r="Z322" s="35" t="str">
        <f>IFERROR(VLOOKUP(Z390,DAY!$A$2:$E$2452,4,0),0)</f>
        <v>木</v>
      </c>
      <c r="AA322" s="35" t="str">
        <f>IFERROR(VLOOKUP(AA390,DAY!$A$2:$E$2452,4,0),0)</f>
        <v>金</v>
      </c>
      <c r="AB322" s="35" t="str">
        <f>IFERROR(VLOOKUP(AB390,DAY!$A$2:$E$2452,4,0),0)</f>
        <v>土</v>
      </c>
      <c r="AC322" s="35" t="str">
        <f>IFERROR(VLOOKUP(AC390,DAY!$A$2:$E$2452,4,0),0)</f>
        <v>日</v>
      </c>
      <c r="AD322" s="35" t="str">
        <f>IFERROR(VLOOKUP(AD390,DAY!$A$2:$E$2452,4,0),0)</f>
        <v>月</v>
      </c>
      <c r="AE322" s="35" t="str">
        <f>IFERROR(VLOOKUP(AE390,DAY!$A$2:$E$2452,4,0),0)</f>
        <v>火</v>
      </c>
      <c r="AF322" s="392"/>
      <c r="AG322" s="394"/>
      <c r="AH322" s="217" t="str">
        <f>IF($U$9="完全週休２日", "週", IF($U$9="月単位", "月", ""))</f>
        <v/>
      </c>
      <c r="AI322" s="581"/>
      <c r="AJ322" s="394"/>
      <c r="AK322" s="217" t="str">
        <f>IF($U$9="完全週休２日", "週", IF($U$9="月単位", "月", ""))</f>
        <v/>
      </c>
      <c r="AN322" s="137"/>
      <c r="AO322" s="137"/>
      <c r="AR322" s="141">
        <f>IFERROR(VLOOKUP(AR421,DAY!$A$2:$E$196,3,0),0)</f>
        <v>0</v>
      </c>
    </row>
    <row r="323" spans="1:53" ht="86.25" customHeight="1" x14ac:dyDescent="0.45">
      <c r="A323" s="389"/>
      <c r="B323" s="586" t="s">
        <v>3</v>
      </c>
      <c r="C323" s="587"/>
      <c r="D323" s="36" t="str">
        <f>IFERROR(VLOOKUP(D390,DAY!$A$2:$E$2452,5,0),0)</f>
        <v/>
      </c>
      <c r="E323" s="36" t="str">
        <f>IFERROR(VLOOKUP(E390,DAY!$A$2:$E$2452,5,0),0)</f>
        <v/>
      </c>
      <c r="F323" s="36" t="str">
        <f>IFERROR(VLOOKUP(F390,DAY!$A$2:$E$2452,5,0),0)</f>
        <v/>
      </c>
      <c r="G323" s="36" t="str">
        <f>IFERROR(VLOOKUP(G390,DAY!$A$2:$E$2452,5,0),0)</f>
        <v/>
      </c>
      <c r="H323" s="36" t="str">
        <f>IFERROR(VLOOKUP(H390,DAY!$A$2:$E$2452,5,0),0)</f>
        <v>春分の日</v>
      </c>
      <c r="I323" s="36" t="str">
        <f>IFERROR(VLOOKUP(I390,DAY!$A$2:$E$2452,5,0),0)</f>
        <v>振替休日</v>
      </c>
      <c r="J323" s="36" t="str">
        <f>IFERROR(VLOOKUP(J390,DAY!$A$2:$E$2452,5,0),0)</f>
        <v/>
      </c>
      <c r="K323" s="36" t="str">
        <f>IFERROR(VLOOKUP(K390,DAY!$A$2:$E$2452,5,0),0)</f>
        <v/>
      </c>
      <c r="L323" s="36" t="str">
        <f>IFERROR(VLOOKUP(L390,DAY!$A$2:$E$2452,5,0),0)</f>
        <v/>
      </c>
      <c r="M323" s="36" t="str">
        <f>IFERROR(VLOOKUP(M390,DAY!$A$2:$E$2452,5,0),0)</f>
        <v/>
      </c>
      <c r="N323" s="36" t="str">
        <f>IFERROR(VLOOKUP(N390,DAY!$A$2:$E$2452,5,0),0)</f>
        <v/>
      </c>
      <c r="O323" s="36" t="str">
        <f>IFERROR(VLOOKUP(O390,DAY!$A$2:$E$2452,5,0),0)</f>
        <v/>
      </c>
      <c r="P323" s="36" t="str">
        <f>IFERROR(VLOOKUP(P390,DAY!$A$2:$E$2452,5,0),0)</f>
        <v/>
      </c>
      <c r="Q323" s="36" t="str">
        <f>IFERROR(VLOOKUP(Q390,DAY!$A$2:$E$2452,5,0),0)</f>
        <v/>
      </c>
      <c r="R323" s="36" t="str">
        <f>IFERROR(VLOOKUP(R390,DAY!$A$2:$E$2452,5,0),0)</f>
        <v/>
      </c>
      <c r="S323" s="36" t="str">
        <f>IFERROR(VLOOKUP(S390,DAY!$A$2:$E$2452,5,0),0)</f>
        <v/>
      </c>
      <c r="T323" s="36" t="str">
        <f>IFERROR(VLOOKUP(T390,DAY!$A$2:$E$2452,5,0),0)</f>
        <v/>
      </c>
      <c r="U323" s="36" t="str">
        <f>IFERROR(VLOOKUP(U390,DAY!$A$2:$E$2452,5,0),0)</f>
        <v/>
      </c>
      <c r="V323" s="36" t="str">
        <f>IFERROR(VLOOKUP(V390,DAY!$A$2:$E$2452,5,0),0)</f>
        <v/>
      </c>
      <c r="W323" s="36" t="str">
        <f>IFERROR(VLOOKUP(W390,DAY!$A$2:$E$2452,5,0),0)</f>
        <v/>
      </c>
      <c r="X323" s="36" t="str">
        <f>IFERROR(VLOOKUP(X390,DAY!$A$2:$E$2452,5,0),0)</f>
        <v/>
      </c>
      <c r="Y323" s="36" t="str">
        <f>IFERROR(VLOOKUP(Y390,DAY!$A$2:$E$2452,5,0),0)</f>
        <v/>
      </c>
      <c r="Z323" s="36" t="str">
        <f>IFERROR(VLOOKUP(Z390,DAY!$A$2:$E$2452,5,0),0)</f>
        <v/>
      </c>
      <c r="AA323" s="36" t="str">
        <f>IFERROR(VLOOKUP(AA390,DAY!$A$2:$E$2452,5,0),0)</f>
        <v/>
      </c>
      <c r="AB323" s="36" t="str">
        <f>IFERROR(VLOOKUP(AB390,DAY!$A$2:$E$2452,5,0),0)</f>
        <v/>
      </c>
      <c r="AC323" s="36" t="str">
        <f>IFERROR(VLOOKUP(AC390,DAY!$A$2:$E$2452,5,0),0)</f>
        <v/>
      </c>
      <c r="AD323" s="36" t="str">
        <f>IFERROR(VLOOKUP(AD390,DAY!$A$2:$E$2452,5,0),0)</f>
        <v/>
      </c>
      <c r="AE323" s="36" t="str">
        <f>IFERROR(VLOOKUP(AE390,DAY!$A$2:$E$2452,5,0),0)</f>
        <v/>
      </c>
      <c r="AF323" s="392"/>
      <c r="AG323" s="394"/>
      <c r="AH323" s="218" t="s">
        <v>133</v>
      </c>
      <c r="AI323" s="581"/>
      <c r="AJ323" s="394"/>
      <c r="AK323" s="218" t="s">
        <v>133</v>
      </c>
      <c r="AN323" s="137" t="str">
        <f>IF(ISTEXT(D324),"集計期間","集計期間外")</f>
        <v>集計期間外</v>
      </c>
      <c r="AO323" s="150"/>
      <c r="AR323" s="141">
        <f>IFERROR(VLOOKUP(AR421,DAY!$A$2:$E$196,4,0),0)</f>
        <v>0</v>
      </c>
    </row>
    <row r="324" spans="1:53" ht="27.75" customHeight="1" x14ac:dyDescent="0.45">
      <c r="A324" s="389"/>
      <c r="B324" s="571" t="str">
        <f>$B$20</f>
        <v>作業員A</v>
      </c>
      <c r="C324" s="143" t="s">
        <v>4</v>
      </c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211">
        <f>IF(COUNT(D324:AE324)=0,+(COUNTIF(D324:AE324,"作業"))+(COUNTIF(D324:AE324,"休日")),"")</f>
        <v>0</v>
      </c>
      <c r="AG324" s="213">
        <f>IF(+COUNT(D324:AE324)=0,(COUNTIF(D324:AE324,"休日")),"")</f>
        <v>0</v>
      </c>
      <c r="AH324" s="575" t="str">
        <f>IFERROR(ROUND(AVERAGE(AF325,AF327,AF329,AF331,AF333,AF335),3),"")</f>
        <v/>
      </c>
      <c r="AI324" s="224">
        <f>IF(COUNT(D325:AE325)=0,+(COUNTIF(D325:AE325,"作業"))+(COUNTIF(D325:AE325,"休日")),"")</f>
        <v>0</v>
      </c>
      <c r="AJ324" s="213">
        <f>IF(COUNT(D325:AE325)=0,(COUNTIF(D325:AE325,"休日")),"")</f>
        <v>0</v>
      </c>
      <c r="AK324" s="575" t="str">
        <f>IFERROR(ROUND(AVERAGE(AI325,AI327,AI329,AI331,AI333,AI335),3),"")</f>
        <v/>
      </c>
      <c r="AM324" s="144"/>
      <c r="AN324" s="137"/>
      <c r="AO324" s="137"/>
      <c r="AP324" s="144"/>
      <c r="AQ324" s="144"/>
      <c r="AR324" s="142">
        <f>IFERROR(VLOOKUP(AR674,DAY!$A$2:$E$196,5,0),0)</f>
        <v>0</v>
      </c>
      <c r="AS324" s="144"/>
      <c r="AT324" s="144"/>
      <c r="AU324" s="144"/>
      <c r="AV324" s="144"/>
      <c r="AW324" s="144"/>
      <c r="AX324" s="144"/>
      <c r="AY324" s="144"/>
      <c r="AZ324" s="144"/>
      <c r="BA324" s="144"/>
    </row>
    <row r="325" spans="1:53" ht="27.75" customHeight="1" x14ac:dyDescent="0.45">
      <c r="A325" s="389"/>
      <c r="B325" s="572"/>
      <c r="C325" s="188" t="s">
        <v>5</v>
      </c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568" t="str">
        <f>IFERROR(AN325,"")</f>
        <v/>
      </c>
      <c r="AG325" s="569"/>
      <c r="AH325" s="588"/>
      <c r="AI325" s="570" t="str">
        <f>IFERROR(AO325,"")</f>
        <v/>
      </c>
      <c r="AJ325" s="569"/>
      <c r="AK325" s="576"/>
      <c r="AN325" s="146" t="e">
        <f>ROUND(AG324/AF324,3)</f>
        <v>#DIV/0!</v>
      </c>
      <c r="AO325" s="147" t="e">
        <f>ROUND(AJ324/AI324,3)</f>
        <v>#DIV/0!</v>
      </c>
      <c r="AR325" s="148">
        <f>IFERROR(VLOOKUP(AR674,DAY!$A$2:$E$196,6,0),0)</f>
        <v>0</v>
      </c>
    </row>
    <row r="326" spans="1:53" ht="27.75" customHeight="1" x14ac:dyDescent="0.45">
      <c r="A326" s="389"/>
      <c r="B326" s="571" t="str">
        <f>$B$22</f>
        <v>作業員B</v>
      </c>
      <c r="C326" s="143" t="s">
        <v>4</v>
      </c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211">
        <f>IF(COUNT(D326:AE326)=0,+(COUNTIF(D326:AE326,"作業"))+(COUNTIF(D326:AE326,"休日")),"")</f>
        <v>0</v>
      </c>
      <c r="AG326" s="213">
        <f>IF(+COUNT(D326:AE326)=0,(COUNTIF(D326:AE326,"休日")),"")</f>
        <v>0</v>
      </c>
      <c r="AH326" s="588"/>
      <c r="AI326" s="224">
        <f>IF(COUNT(D327:AE327)=0,+(COUNTIF(D327:AE327,"作業"))+(COUNTIF(D327:AE327,"休日")),"")</f>
        <v>0</v>
      </c>
      <c r="AJ326" s="213">
        <f>IF(COUNT(D327:AE327)=0,(COUNTIF(D327:AE327,"休日")),"")</f>
        <v>0</v>
      </c>
      <c r="AK326" s="576"/>
      <c r="AM326" s="144"/>
      <c r="AN326" s="137"/>
      <c r="AO326" s="137"/>
      <c r="AP326" s="144"/>
      <c r="AQ326" s="144"/>
      <c r="AR326" s="142">
        <f>IFERROR(VLOOKUP(AR670,DAY!$A$2:$E$196,5,0),0)</f>
        <v>0</v>
      </c>
      <c r="AS326" s="144"/>
      <c r="AT326" s="144"/>
      <c r="AU326" s="144"/>
      <c r="AV326" s="144"/>
      <c r="AW326" s="144"/>
      <c r="AX326" s="144"/>
      <c r="AY326" s="144"/>
      <c r="AZ326" s="144"/>
      <c r="BA326" s="144"/>
    </row>
    <row r="327" spans="1:53" ht="27.75" customHeight="1" x14ac:dyDescent="0.45">
      <c r="A327" s="389"/>
      <c r="B327" s="572"/>
      <c r="C327" s="188" t="s">
        <v>5</v>
      </c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568" t="str">
        <f>IFERROR(AN327,"")</f>
        <v/>
      </c>
      <c r="AG327" s="569"/>
      <c r="AH327" s="588"/>
      <c r="AI327" s="570" t="str">
        <f>IFERROR(AO327,"")</f>
        <v/>
      </c>
      <c r="AJ327" s="569"/>
      <c r="AK327" s="576"/>
      <c r="AN327" s="146" t="e">
        <f>ROUND(AG326/AF326,3)</f>
        <v>#DIV/0!</v>
      </c>
      <c r="AO327" s="147" t="e">
        <f>ROUND(AJ326/AI326,3)</f>
        <v>#DIV/0!</v>
      </c>
      <c r="AR327" s="148">
        <f>IFERROR(VLOOKUP(AR670,DAY!$A$2:$E$196,6,0),0)</f>
        <v>0</v>
      </c>
    </row>
    <row r="328" spans="1:53" ht="27.75" customHeight="1" x14ac:dyDescent="0.45">
      <c r="A328" s="389"/>
      <c r="B328" s="571" t="str">
        <f>$B$24</f>
        <v>作業員C</v>
      </c>
      <c r="C328" s="143" t="s">
        <v>4</v>
      </c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211">
        <f>IF(COUNT(D328:AE328)=0,+(COUNTIF(D328:AE328,"作業"))+(COUNTIF(D328:AE328,"休日")),"")</f>
        <v>0</v>
      </c>
      <c r="AG328" s="213">
        <f>IF(+COUNT(D328:AE328)=0,(COUNTIF(D328:AE328,"休日")),"")</f>
        <v>0</v>
      </c>
      <c r="AH328" s="588"/>
      <c r="AI328" s="224">
        <f>IF(COUNT(D329:AE329)=0,+(COUNTIF(D329:AE329,"作業"))+(COUNTIF(D329:AE329,"休日")),"")</f>
        <v>0</v>
      </c>
      <c r="AJ328" s="213">
        <f>IF(COUNT(D329:AE329)=0,(COUNTIF(D329:AE329,"休日")),"")</f>
        <v>0</v>
      </c>
      <c r="AK328" s="576"/>
      <c r="AM328" s="144"/>
      <c r="AN328" s="137"/>
      <c r="AO328" s="137"/>
      <c r="AP328" s="144"/>
      <c r="AQ328" s="144"/>
      <c r="AR328" s="142">
        <f>IFERROR(VLOOKUP(AR672,DAY!$A$2:$E$196,5,0),0)</f>
        <v>0</v>
      </c>
      <c r="AS328" s="144"/>
      <c r="AT328" s="144"/>
      <c r="AU328" s="144"/>
      <c r="AV328" s="144"/>
      <c r="AW328" s="144"/>
      <c r="AX328" s="144"/>
      <c r="AY328" s="144"/>
      <c r="AZ328" s="144"/>
      <c r="BA328" s="144"/>
    </row>
    <row r="329" spans="1:53" ht="27.75" customHeight="1" x14ac:dyDescent="0.45">
      <c r="A329" s="389"/>
      <c r="B329" s="572"/>
      <c r="C329" s="188" t="s">
        <v>5</v>
      </c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568" t="str">
        <f>IFERROR(AN329,"")</f>
        <v/>
      </c>
      <c r="AG329" s="569"/>
      <c r="AH329" s="589"/>
      <c r="AI329" s="570" t="str">
        <f>IFERROR(AO329,"")</f>
        <v/>
      </c>
      <c r="AJ329" s="569"/>
      <c r="AK329" s="577"/>
      <c r="AN329" s="146" t="e">
        <f>ROUND(AG328/AF328,3)</f>
        <v>#DIV/0!</v>
      </c>
      <c r="AO329" s="147" t="e">
        <f>ROUND(AJ328/AI328,3)</f>
        <v>#DIV/0!</v>
      </c>
      <c r="AR329" s="148">
        <f>IFERROR(VLOOKUP(AR672,DAY!$A$2:$E$196,6,0),0)</f>
        <v>0</v>
      </c>
    </row>
    <row r="330" spans="1:53" ht="27.75" customHeight="1" x14ac:dyDescent="0.45">
      <c r="A330" s="389"/>
      <c r="B330" s="571" t="str">
        <f>$B$26</f>
        <v>作業員D</v>
      </c>
      <c r="C330" s="143" t="s">
        <v>4</v>
      </c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211">
        <f>IF(COUNT(D330:AE330)=0,+(COUNTIF(D330:AE330,"作業"))+(COUNTIF(D330:AE330,"休日")),"")</f>
        <v>0</v>
      </c>
      <c r="AG330" s="213">
        <f>IF(+COUNT(D330:AE330)=0,(COUNTIF(D330:AE330,"休日")),"")</f>
        <v>0</v>
      </c>
      <c r="AH330" s="565"/>
      <c r="AI330" s="224">
        <f>IF(COUNT(D331:AE331)=0,+(COUNTIF(D331:AE331,"作業"))+(COUNTIF(D331:AE331,"休日")),"")</f>
        <v>0</v>
      </c>
      <c r="AJ330" s="213">
        <f>IF(COUNT(D331:AE331)=0,(COUNTIF(D331:AE331,"休日")),"")</f>
        <v>0</v>
      </c>
      <c r="AK330" s="565"/>
      <c r="AM330" s="144"/>
      <c r="AN330" s="137"/>
      <c r="AO330" s="137"/>
      <c r="AP330" s="144"/>
      <c r="AQ330" s="144"/>
      <c r="AR330" s="142">
        <f>IFERROR(VLOOKUP(AR674,DAY!$A$2:$E$196,5,0),0)</f>
        <v>0</v>
      </c>
      <c r="AS330" s="144"/>
      <c r="AT330" s="144"/>
      <c r="AU330" s="144"/>
      <c r="AV330" s="144"/>
      <c r="AW330" s="144"/>
      <c r="AX330" s="144"/>
      <c r="AY330" s="144"/>
      <c r="AZ330" s="144"/>
      <c r="BA330" s="144"/>
    </row>
    <row r="331" spans="1:53" ht="27.75" customHeight="1" x14ac:dyDescent="0.45">
      <c r="A331" s="389"/>
      <c r="B331" s="572"/>
      <c r="C331" s="188" t="s">
        <v>5</v>
      </c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568" t="str">
        <f>IFERROR(AN331,"")</f>
        <v/>
      </c>
      <c r="AG331" s="569"/>
      <c r="AH331" s="566"/>
      <c r="AI331" s="570" t="str">
        <f>IFERROR(AO331,"")</f>
        <v/>
      </c>
      <c r="AJ331" s="569"/>
      <c r="AK331" s="566"/>
      <c r="AN331" s="146" t="e">
        <f>ROUND(AG330/AF330,3)</f>
        <v>#DIV/0!</v>
      </c>
      <c r="AO331" s="147" t="e">
        <f>ROUND(AJ330/AI330,3)</f>
        <v>#DIV/0!</v>
      </c>
      <c r="AR331" s="148">
        <f>IFERROR(VLOOKUP(AR674,DAY!$A$2:$E$196,6,0),0)</f>
        <v>0</v>
      </c>
    </row>
    <row r="332" spans="1:53" ht="27.75" customHeight="1" x14ac:dyDescent="0.45">
      <c r="A332" s="389"/>
      <c r="B332" s="571" t="str">
        <f>$B$28</f>
        <v>作業員E</v>
      </c>
      <c r="C332" s="143" t="s">
        <v>4</v>
      </c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211">
        <f>IF(COUNT(D332:AE332)=0,+(COUNTIF(D332:AE332,"作業"))+(COUNTIF(D332:AE332,"休日")),"")</f>
        <v>0</v>
      </c>
      <c r="AG332" s="213">
        <f>IF(+COUNT(D332:AE332)=0,(COUNTIF(D332:AE332,"休日")),"")</f>
        <v>0</v>
      </c>
      <c r="AH332" s="566"/>
      <c r="AI332" s="224">
        <f>IF(COUNT(D333:AE333)=0,+(COUNTIF(D333:AE333,"作業"))+(COUNTIF(D333:AE333,"休日")),"")</f>
        <v>0</v>
      </c>
      <c r="AJ332" s="213">
        <f>IF(COUNT(D333:AE333)=0,(COUNTIF(D333:AE333,"休日")),"")</f>
        <v>0</v>
      </c>
      <c r="AK332" s="566"/>
      <c r="AM332" s="144"/>
      <c r="AN332" s="137"/>
      <c r="AO332" s="137"/>
      <c r="AP332" s="144"/>
      <c r="AQ332" s="144"/>
      <c r="AR332" s="142">
        <f>IFERROR(VLOOKUP(AR676,DAY!$A$2:$E$196,5,0),0)</f>
        <v>0</v>
      </c>
      <c r="AS332" s="144"/>
      <c r="AT332" s="144"/>
      <c r="AU332" s="144"/>
      <c r="AV332" s="144"/>
      <c r="AW332" s="144"/>
      <c r="AX332" s="144"/>
      <c r="AY332" s="144"/>
      <c r="AZ332" s="144"/>
      <c r="BA332" s="144"/>
    </row>
    <row r="333" spans="1:53" ht="27.75" customHeight="1" x14ac:dyDescent="0.45">
      <c r="A333" s="389"/>
      <c r="B333" s="572"/>
      <c r="C333" s="188" t="s">
        <v>5</v>
      </c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568" t="str">
        <f>IFERROR(AN333,"")</f>
        <v/>
      </c>
      <c r="AG333" s="569"/>
      <c r="AH333" s="566"/>
      <c r="AI333" s="570" t="str">
        <f>IFERROR(AO333,"")</f>
        <v/>
      </c>
      <c r="AJ333" s="569"/>
      <c r="AK333" s="566"/>
      <c r="AN333" s="146" t="e">
        <f>ROUND(AG332/AF332,3)</f>
        <v>#DIV/0!</v>
      </c>
      <c r="AO333" s="147" t="e">
        <f>ROUND(AJ332/AI332,3)</f>
        <v>#DIV/0!</v>
      </c>
      <c r="AR333" s="148">
        <f>IFERROR(VLOOKUP(AR676,DAY!$A$2:$E$196,6,0),0)</f>
        <v>0</v>
      </c>
    </row>
    <row r="334" spans="1:53" ht="27.75" customHeight="1" x14ac:dyDescent="0.45">
      <c r="A334" s="389"/>
      <c r="B334" s="571" t="str">
        <f>$B$30</f>
        <v>作業員F</v>
      </c>
      <c r="C334" s="143" t="s">
        <v>4</v>
      </c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211">
        <f>IF(COUNT(D334:AE334)=0,+(COUNTIF(D334:AE334,"作業"))+(COUNTIF(D334:AE334,"休日")),"")</f>
        <v>0</v>
      </c>
      <c r="AG334" s="213">
        <f>IF(+COUNT(D334:AE334)=0,(COUNTIF(D334:AE334,"休日")),"")</f>
        <v>0</v>
      </c>
      <c r="AH334" s="566"/>
      <c r="AI334" s="224">
        <f>IF(COUNT(D335:AE335)=0,+(COUNTIF(D335:AE335,"作業"))+(COUNTIF(D335:AE335,"休日")),"")</f>
        <v>0</v>
      </c>
      <c r="AJ334" s="213">
        <f>IF(COUNT(D335:AE335)=0,(COUNTIF(D335:AE335,"休日")),"")</f>
        <v>0</v>
      </c>
      <c r="AK334" s="566"/>
      <c r="AM334" s="144"/>
      <c r="AN334" s="137"/>
      <c r="AO334" s="137"/>
      <c r="AR334" s="142">
        <f>IFERROR(VLOOKUP(AR421,DAY!$A$2:$E$196,5,0),0)</f>
        <v>0</v>
      </c>
    </row>
    <row r="335" spans="1:53" ht="27.75" customHeight="1" thickBot="1" x14ac:dyDescent="0.5">
      <c r="A335" s="390"/>
      <c r="B335" s="573"/>
      <c r="C335" s="145" t="s">
        <v>5</v>
      </c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357" t="str">
        <f>IFERROR(AN335,"")</f>
        <v/>
      </c>
      <c r="AG335" s="358"/>
      <c r="AH335" s="567"/>
      <c r="AI335" s="574" t="str">
        <f>IFERROR(AO335,"")</f>
        <v/>
      </c>
      <c r="AJ335" s="358"/>
      <c r="AK335" s="567"/>
      <c r="AN335" s="146" t="e">
        <f>ROUND(AG334/AF334,3)</f>
        <v>#DIV/0!</v>
      </c>
      <c r="AO335" s="147" t="e">
        <f>ROUND(AJ334/AI334,3)</f>
        <v>#DIV/0!</v>
      </c>
      <c r="AR335" s="148">
        <f>IFERROR(VLOOKUP(AR421,DAY!$A$2:$E$196,6,0),0)</f>
        <v>0</v>
      </c>
    </row>
    <row r="336" spans="1:53" ht="27.75" customHeight="1" thickBot="1" x14ac:dyDescent="0.5">
      <c r="A336" s="102"/>
      <c r="B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90"/>
      <c r="AG336" s="190"/>
      <c r="AH336" s="102"/>
      <c r="AI336" s="190"/>
      <c r="AJ336" s="190"/>
      <c r="AK336" s="102"/>
      <c r="AN336" s="137"/>
      <c r="AO336" s="137"/>
      <c r="AR336" s="191"/>
    </row>
    <row r="337" spans="1:44" ht="27.75" hidden="1" customHeight="1" thickBot="1" x14ac:dyDescent="0.5">
      <c r="A337" s="102"/>
      <c r="B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90"/>
      <c r="AG337" s="106" t="s">
        <v>141</v>
      </c>
      <c r="AH337" s="159">
        <f>COUNTIF(AH26:AH335,"クリア")</f>
        <v>0</v>
      </c>
      <c r="AI337" s="190"/>
      <c r="AJ337" s="106" t="s">
        <v>143</v>
      </c>
      <c r="AK337" s="159">
        <f>COUNTIF(AK26:AK335,"達成")</f>
        <v>0</v>
      </c>
      <c r="AM337" s="106" t="s">
        <v>145</v>
      </c>
      <c r="AN337" s="159">
        <f>COUNTIF(AN19:AN323,"集計期間")</f>
        <v>0</v>
      </c>
      <c r="AO337" s="137"/>
      <c r="AR337" s="191"/>
    </row>
    <row r="338" spans="1:44" ht="26.4" hidden="1" thickBot="1" x14ac:dyDescent="0.5">
      <c r="A338" s="153"/>
      <c r="B338" s="153"/>
      <c r="C338" s="154"/>
      <c r="D338" s="154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92"/>
      <c r="AB338" s="192"/>
      <c r="AC338" s="192"/>
      <c r="AD338" s="192"/>
      <c r="AE338" s="192"/>
      <c r="AF338" s="193"/>
      <c r="AG338" s="193"/>
      <c r="AH338" s="194"/>
      <c r="AI338" s="195"/>
      <c r="AJ338" s="196"/>
      <c r="AK338" s="194"/>
      <c r="AN338" s="137"/>
      <c r="AO338" s="137"/>
    </row>
    <row r="339" spans="1:44" ht="25.8" x14ac:dyDescent="0.45">
      <c r="A339" s="153"/>
      <c r="B339" s="153"/>
      <c r="C339" s="197" t="str">
        <f>$B$20</f>
        <v>作業員A</v>
      </c>
      <c r="D339" s="198"/>
      <c r="E339" s="199"/>
      <c r="F339" s="199"/>
      <c r="G339" s="199"/>
      <c r="H339" s="559" t="s">
        <v>4</v>
      </c>
      <c r="I339" s="560"/>
      <c r="J339" s="561"/>
      <c r="K339" s="562" t="s">
        <v>5</v>
      </c>
      <c r="L339" s="563"/>
      <c r="M339" s="564"/>
      <c r="N339" s="153"/>
      <c r="O339" s="197" t="str">
        <f>$B$22</f>
        <v>作業員B</v>
      </c>
      <c r="P339" s="199"/>
      <c r="Q339" s="199"/>
      <c r="R339" s="199"/>
      <c r="S339" s="199"/>
      <c r="T339" s="559" t="s">
        <v>4</v>
      </c>
      <c r="U339" s="560"/>
      <c r="V339" s="561"/>
      <c r="W339" s="562" t="s">
        <v>5</v>
      </c>
      <c r="X339" s="563"/>
      <c r="Y339" s="564"/>
      <c r="Z339" s="153"/>
      <c r="AA339" s="200" t="str">
        <f>$B$24</f>
        <v>作業員C</v>
      </c>
      <c r="AB339" s="201"/>
      <c r="AC339" s="201"/>
      <c r="AD339" s="201"/>
      <c r="AE339" s="201"/>
      <c r="AF339" s="559" t="s">
        <v>4</v>
      </c>
      <c r="AG339" s="560"/>
      <c r="AH339" s="561"/>
      <c r="AI339" s="562" t="s">
        <v>5</v>
      </c>
      <c r="AJ339" s="563"/>
      <c r="AK339" s="564"/>
      <c r="AN339" s="137"/>
      <c r="AO339" s="137"/>
    </row>
    <row r="340" spans="1:44" ht="29.25" customHeight="1" x14ac:dyDescent="0.45">
      <c r="A340" s="153"/>
      <c r="B340" s="153"/>
      <c r="C340" s="202"/>
      <c r="D340" s="203"/>
      <c r="E340" s="551" t="s">
        <v>134</v>
      </c>
      <c r="F340" s="551"/>
      <c r="G340" s="552"/>
      <c r="H340" s="553">
        <f>AF20+AF36+AF52+AF68+AF84+AF100+AF116+AF132+AF148+AF164+AF180+AF196+AF212+AF228+AF244+AF260+AF276+AF292+AF308+AF324</f>
        <v>0</v>
      </c>
      <c r="I340" s="554"/>
      <c r="J340" s="555"/>
      <c r="K340" s="556">
        <f>AI20+AI36+AI52+AI68+AI84+AI100+AI116+AI132+AI148+AI164+AI180+AI196+AI212+AI228+AI244+AI260+AI276+AI292+AI308+AI324</f>
        <v>0</v>
      </c>
      <c r="L340" s="557"/>
      <c r="M340" s="558"/>
      <c r="N340" s="153"/>
      <c r="O340" s="202"/>
      <c r="P340" s="203"/>
      <c r="Q340" s="551" t="s">
        <v>134</v>
      </c>
      <c r="R340" s="551"/>
      <c r="S340" s="552"/>
      <c r="T340" s="553">
        <f>AF22+AF38+AF54+AF70+AF86+AF102+AF118+AF134+AF150+AF166+AF182+AF198+AF214+AF230+AF246+AF262+AF278+AF294+AF310+AF326</f>
        <v>0</v>
      </c>
      <c r="U340" s="554"/>
      <c r="V340" s="555"/>
      <c r="W340" s="556">
        <f>AI22+AI38+AI54+AI70+AI86+AI102+AI118+AI134+AI150+AI166+AI182+AI198+AI214+AI230+AI246+AI262+AI278+AI294+AI310+AI326</f>
        <v>0</v>
      </c>
      <c r="X340" s="557"/>
      <c r="Y340" s="558"/>
      <c r="Z340" s="153"/>
      <c r="AA340" s="202"/>
      <c r="AB340" s="203"/>
      <c r="AC340" s="551" t="s">
        <v>134</v>
      </c>
      <c r="AD340" s="551"/>
      <c r="AE340" s="552"/>
      <c r="AF340" s="553">
        <f>AF24+AF40+AF56+AF72+AF88+AF104+AF120+AF136+AF152+AF168+AF184+AF200+AF216+AF232+AF248+AF264+AF280+AF296+AF312+AF328</f>
        <v>0</v>
      </c>
      <c r="AG340" s="554"/>
      <c r="AH340" s="555"/>
      <c r="AI340" s="556">
        <f>AI24+AI40+AI56+AI72+AI88+AI104+AI120+AI136+AI152+AI168+AI184+AI200+AI216+AI232+AI248+AI264+AI280+AI296+AI312+AI328</f>
        <v>0</v>
      </c>
      <c r="AJ340" s="557"/>
      <c r="AK340" s="558"/>
      <c r="AN340" s="137"/>
      <c r="AO340" s="137"/>
    </row>
    <row r="341" spans="1:44" ht="29.25" customHeight="1" x14ac:dyDescent="0.45">
      <c r="A341" s="153"/>
      <c r="B341" s="153"/>
      <c r="C341" s="204"/>
      <c r="D341" s="205"/>
      <c r="E341" s="549" t="s">
        <v>135</v>
      </c>
      <c r="F341" s="549"/>
      <c r="G341" s="550"/>
      <c r="H341" s="539">
        <f>AG20+AG36+AG52+AG68+AG84+AG100+AG116+AG132+AG148+AG164+AG180+AG196+AG212+AG228+AG244+AG260+AG276+AG292+AG308+AG324</f>
        <v>0</v>
      </c>
      <c r="I341" s="540"/>
      <c r="J341" s="541"/>
      <c r="K341" s="542">
        <f>AJ20+AJ36+AJ52+AJ68+AJ84+AJ100+AJ116+AJ132+AJ148+AJ164+AJ180+AJ196+AJ212+AJ228+AJ244+AJ260+AJ276+AJ292+AJ308+AJ324</f>
        <v>0</v>
      </c>
      <c r="L341" s="543"/>
      <c r="M341" s="544"/>
      <c r="N341" s="153"/>
      <c r="O341" s="204"/>
      <c r="P341" s="205"/>
      <c r="Q341" s="549" t="s">
        <v>135</v>
      </c>
      <c r="R341" s="549"/>
      <c r="S341" s="550"/>
      <c r="T341" s="539">
        <f>AG22+AG38+AG54+AG70+AG86+AG102+AG118+AG134+AG150+AG166+AG182+AG198+AG214+AG230+AG246+AG262+AG278+AG294+AG310+AG326</f>
        <v>0</v>
      </c>
      <c r="U341" s="540"/>
      <c r="V341" s="541"/>
      <c r="W341" s="542">
        <f>AJ22+AJ38+AJ54+AJ70+AJ86+AJ102+AJ118+AJ134+AJ150+AJ166+AJ182+AJ198+AJ214+AJ230+AJ246+AJ262+AJ278+AJ294+AJ310+AJ326</f>
        <v>0</v>
      </c>
      <c r="X341" s="543"/>
      <c r="Y341" s="544"/>
      <c r="Z341" s="153"/>
      <c r="AA341" s="204"/>
      <c r="AB341" s="205"/>
      <c r="AC341" s="549" t="s">
        <v>135</v>
      </c>
      <c r="AD341" s="549"/>
      <c r="AE341" s="550"/>
      <c r="AF341" s="539">
        <f>AG24+AG40+AG56+AG72+AG88+AG104+AG120+AG136+AG152+AG168+AG184+AG200+AG216+AG232+AG248+AG264+AG280+AG296+AG312+AG328</f>
        <v>0</v>
      </c>
      <c r="AG341" s="540"/>
      <c r="AH341" s="541"/>
      <c r="AI341" s="542">
        <f>AJ24+AJ40+AJ56+AJ72+AJ88+AJ104+AJ120+AJ136+AJ152+AJ168+AJ184+AJ200+AJ216+AJ232+AJ248+AJ264+AJ280+AJ296+AJ312+AJ328</f>
        <v>0</v>
      </c>
      <c r="AJ341" s="543"/>
      <c r="AK341" s="544"/>
      <c r="AN341" s="137"/>
      <c r="AO341" s="137"/>
    </row>
    <row r="342" spans="1:44" ht="29.25" customHeight="1" thickBot="1" x14ac:dyDescent="0.5">
      <c r="A342" s="153"/>
      <c r="B342" s="153"/>
      <c r="C342" s="545"/>
      <c r="D342" s="546"/>
      <c r="E342" s="546"/>
      <c r="F342" s="547" t="s">
        <v>47</v>
      </c>
      <c r="G342" s="548"/>
      <c r="H342" s="533" t="e">
        <f>ROUND(H341/H340,3)</f>
        <v>#DIV/0!</v>
      </c>
      <c r="I342" s="534"/>
      <c r="J342" s="535"/>
      <c r="K342" s="536" t="e">
        <f>ROUND(K341/K340,3)</f>
        <v>#DIV/0!</v>
      </c>
      <c r="L342" s="537"/>
      <c r="M342" s="538"/>
      <c r="N342" s="153"/>
      <c r="O342" s="545"/>
      <c r="P342" s="546"/>
      <c r="Q342" s="546"/>
      <c r="R342" s="547" t="s">
        <v>47</v>
      </c>
      <c r="S342" s="548"/>
      <c r="T342" s="533" t="e">
        <f>ROUND(T341/T340,3)</f>
        <v>#DIV/0!</v>
      </c>
      <c r="U342" s="534"/>
      <c r="V342" s="535"/>
      <c r="W342" s="536" t="e">
        <f>ROUND(W341/W340,3)</f>
        <v>#DIV/0!</v>
      </c>
      <c r="X342" s="537"/>
      <c r="Y342" s="538"/>
      <c r="Z342" s="153"/>
      <c r="AA342" s="529"/>
      <c r="AB342" s="530"/>
      <c r="AC342" s="530"/>
      <c r="AD342" s="531" t="s">
        <v>47</v>
      </c>
      <c r="AE342" s="532"/>
      <c r="AF342" s="533" t="e">
        <f>ROUND(AF341/AF340,3)</f>
        <v>#DIV/0!</v>
      </c>
      <c r="AG342" s="534"/>
      <c r="AH342" s="535"/>
      <c r="AI342" s="536" t="e">
        <f>ROUND(AI341/AI340,3)</f>
        <v>#DIV/0!</v>
      </c>
      <c r="AJ342" s="537"/>
      <c r="AK342" s="538"/>
      <c r="AN342" s="137"/>
      <c r="AO342" s="137"/>
    </row>
    <row r="343" spans="1:44" ht="27.9" customHeight="1" x14ac:dyDescent="0.5">
      <c r="A343" s="153"/>
      <c r="B343" s="153"/>
      <c r="C343" s="503" t="s">
        <v>126</v>
      </c>
      <c r="D343" s="504"/>
      <c r="E343" s="504"/>
      <c r="F343" s="504"/>
      <c r="G343" s="505"/>
      <c r="H343" s="506" t="str">
        <f>IFERROR(H342,"")</f>
        <v/>
      </c>
      <c r="I343" s="507"/>
      <c r="J343" s="508"/>
      <c r="K343" s="512" t="str">
        <f>IFERROR(K342,"")</f>
        <v/>
      </c>
      <c r="L343" s="513"/>
      <c r="M343" s="514"/>
      <c r="N343" s="153"/>
      <c r="O343" s="503" t="s">
        <v>126</v>
      </c>
      <c r="P343" s="504"/>
      <c r="Q343" s="504"/>
      <c r="R343" s="504"/>
      <c r="S343" s="505"/>
      <c r="T343" s="506" t="str">
        <f>IFERROR(T342,"")</f>
        <v/>
      </c>
      <c r="U343" s="507"/>
      <c r="V343" s="508"/>
      <c r="W343" s="512" t="str">
        <f>IFERROR(W342,"")</f>
        <v/>
      </c>
      <c r="X343" s="513"/>
      <c r="Y343" s="514"/>
      <c r="Z343" s="153"/>
      <c r="AA343" s="503" t="s">
        <v>126</v>
      </c>
      <c r="AB343" s="504"/>
      <c r="AC343" s="504"/>
      <c r="AD343" s="504"/>
      <c r="AE343" s="505"/>
      <c r="AF343" s="506" t="str">
        <f>IFERROR(AF342,"")</f>
        <v/>
      </c>
      <c r="AG343" s="507"/>
      <c r="AH343" s="508"/>
      <c r="AI343" s="512" t="str">
        <f>IFERROR(AI342,"")</f>
        <v/>
      </c>
      <c r="AJ343" s="513"/>
      <c r="AK343" s="514"/>
      <c r="AN343" s="137"/>
      <c r="AO343" s="137"/>
    </row>
    <row r="344" spans="1:44" ht="27.75" customHeight="1" x14ac:dyDescent="0.5">
      <c r="A344" s="153"/>
      <c r="B344" s="153"/>
      <c r="C344" s="206"/>
      <c r="D344" s="519" t="s">
        <v>48</v>
      </c>
      <c r="E344" s="519"/>
      <c r="F344" s="519"/>
      <c r="G344" s="207"/>
      <c r="H344" s="509"/>
      <c r="I344" s="510"/>
      <c r="J344" s="511"/>
      <c r="K344" s="515"/>
      <c r="L344" s="516"/>
      <c r="M344" s="517"/>
      <c r="N344" s="153"/>
      <c r="O344" s="206"/>
      <c r="P344" s="519" t="s">
        <v>48</v>
      </c>
      <c r="Q344" s="519"/>
      <c r="R344" s="519"/>
      <c r="S344" s="207"/>
      <c r="T344" s="509"/>
      <c r="U344" s="510"/>
      <c r="V344" s="511"/>
      <c r="W344" s="515"/>
      <c r="X344" s="516"/>
      <c r="Y344" s="517"/>
      <c r="Z344" s="153"/>
      <c r="AA344" s="206"/>
      <c r="AB344" s="519" t="s">
        <v>48</v>
      </c>
      <c r="AC344" s="519"/>
      <c r="AD344" s="519"/>
      <c r="AE344" s="207"/>
      <c r="AF344" s="509"/>
      <c r="AG344" s="510"/>
      <c r="AH344" s="511"/>
      <c r="AI344" s="515"/>
      <c r="AJ344" s="516"/>
      <c r="AK344" s="517"/>
      <c r="AN344" s="137"/>
      <c r="AO344" s="137"/>
    </row>
    <row r="345" spans="1:44" ht="27" customHeight="1" thickBot="1" x14ac:dyDescent="0.5">
      <c r="A345" s="153"/>
      <c r="B345" s="153"/>
      <c r="C345" s="494" t="s">
        <v>44</v>
      </c>
      <c r="D345" s="495"/>
      <c r="E345" s="495"/>
      <c r="F345" s="495"/>
      <c r="G345" s="496"/>
      <c r="H345" s="497" t="str">
        <f>IF(H340&lt;7,"対象外",IF(H343&gt;=0.285,"クリア","休暇不足"))</f>
        <v>対象外</v>
      </c>
      <c r="I345" s="498"/>
      <c r="J345" s="499"/>
      <c r="K345" s="500" t="str">
        <f>IF(K340&lt;7,"対象外",IF(K343&gt;=0.285,"達成","未達成"))</f>
        <v>対象外</v>
      </c>
      <c r="L345" s="501"/>
      <c r="M345" s="502"/>
      <c r="N345" s="153"/>
      <c r="O345" s="494" t="s">
        <v>44</v>
      </c>
      <c r="P345" s="495"/>
      <c r="Q345" s="495"/>
      <c r="R345" s="495"/>
      <c r="S345" s="496"/>
      <c r="T345" s="497" t="str">
        <f>IF(T340&lt;7,"対象外",IF(T343&gt;=0.285,"クリア","休暇不足"))</f>
        <v>対象外</v>
      </c>
      <c r="U345" s="498"/>
      <c r="V345" s="499"/>
      <c r="W345" s="500" t="str">
        <f>IF(W340&lt;7,"対象外",IF(W343&gt;=0.285,"達成","未達成"))</f>
        <v>対象外</v>
      </c>
      <c r="X345" s="501"/>
      <c r="Y345" s="502"/>
      <c r="Z345" s="153"/>
      <c r="AA345" s="494" t="s">
        <v>44</v>
      </c>
      <c r="AB345" s="495"/>
      <c r="AC345" s="495"/>
      <c r="AD345" s="495"/>
      <c r="AE345" s="496"/>
      <c r="AF345" s="497" t="str">
        <f>IF(AF340&lt;7,"対象外",IF(AF343&gt;=0.285,"クリア","休暇不足"))</f>
        <v>対象外</v>
      </c>
      <c r="AG345" s="498"/>
      <c r="AH345" s="499"/>
      <c r="AI345" s="500" t="str">
        <f>IF(AI340&lt;7,"対象外",IF(AI343&gt;=0.285,"達成","未達成"))</f>
        <v>対象外</v>
      </c>
      <c r="AJ345" s="501"/>
      <c r="AK345" s="502"/>
      <c r="AN345" s="137"/>
      <c r="AO345" s="137"/>
    </row>
    <row r="346" spans="1:44" ht="27" customHeight="1" thickBot="1" x14ac:dyDescent="0.5">
      <c r="A346" s="153"/>
      <c r="B346" s="153"/>
      <c r="C346" s="208"/>
      <c r="D346" s="195"/>
      <c r="E346" s="195"/>
      <c r="F346" s="195"/>
      <c r="G346" s="195"/>
      <c r="H346" s="193"/>
      <c r="I346" s="193"/>
      <c r="J346" s="193"/>
      <c r="K346" s="195"/>
      <c r="L346" s="195"/>
      <c r="M346" s="195"/>
      <c r="O346" s="192"/>
      <c r="P346" s="196"/>
      <c r="Q346" s="196"/>
      <c r="R346" s="196"/>
      <c r="S346" s="196"/>
      <c r="T346" s="193"/>
      <c r="U346" s="193"/>
      <c r="V346" s="193"/>
      <c r="W346" s="195"/>
      <c r="X346" s="195"/>
      <c r="Y346" s="195"/>
      <c r="AA346" s="192"/>
      <c r="AB346" s="196"/>
      <c r="AC346" s="196"/>
      <c r="AD346" s="196"/>
      <c r="AE346" s="196"/>
      <c r="AF346" s="193"/>
      <c r="AG346" s="193"/>
      <c r="AH346" s="193"/>
      <c r="AI346" s="195"/>
      <c r="AJ346" s="195"/>
      <c r="AK346" s="195"/>
      <c r="AN346" s="137"/>
      <c r="AO346" s="137"/>
    </row>
    <row r="347" spans="1:44" ht="27" customHeight="1" x14ac:dyDescent="0.45">
      <c r="C347" s="197" t="str">
        <f>$B$26</f>
        <v>作業員D</v>
      </c>
      <c r="D347" s="209"/>
      <c r="E347" s="209"/>
      <c r="F347" s="209"/>
      <c r="G347" s="209"/>
      <c r="H347" s="559" t="s">
        <v>4</v>
      </c>
      <c r="I347" s="560"/>
      <c r="J347" s="561"/>
      <c r="K347" s="562" t="s">
        <v>5</v>
      </c>
      <c r="L347" s="563"/>
      <c r="M347" s="564"/>
      <c r="O347" s="197" t="str">
        <f>$B$28</f>
        <v>作業員E</v>
      </c>
      <c r="P347" s="209"/>
      <c r="Q347" s="209"/>
      <c r="R347" s="209"/>
      <c r="S347" s="209"/>
      <c r="T347" s="559" t="s">
        <v>4</v>
      </c>
      <c r="U347" s="560"/>
      <c r="V347" s="561"/>
      <c r="W347" s="562" t="s">
        <v>5</v>
      </c>
      <c r="X347" s="563"/>
      <c r="Y347" s="564"/>
      <c r="AA347" s="200" t="str">
        <f>$B$30</f>
        <v>作業員F</v>
      </c>
      <c r="AB347" s="210"/>
      <c r="AC347" s="210"/>
      <c r="AD347" s="210"/>
      <c r="AE347" s="210"/>
      <c r="AF347" s="559" t="s">
        <v>4</v>
      </c>
      <c r="AG347" s="560"/>
      <c r="AH347" s="561"/>
      <c r="AI347" s="562" t="s">
        <v>5</v>
      </c>
      <c r="AJ347" s="563"/>
      <c r="AK347" s="564"/>
      <c r="AN347" s="137"/>
      <c r="AO347" s="137"/>
    </row>
    <row r="348" spans="1:44" ht="27" customHeight="1" x14ac:dyDescent="0.45">
      <c r="C348" s="202"/>
      <c r="D348" s="203"/>
      <c r="E348" s="551" t="s">
        <v>134</v>
      </c>
      <c r="F348" s="551"/>
      <c r="G348" s="552"/>
      <c r="H348" s="553">
        <f>AF26+AF42+AF58+AF74+AF90+AF106+AF122+AF138+AF154+AF170+AF186+AF202+AF218+AF234+AF250+AF266+AF282+AF298+AF314+AF330</f>
        <v>0</v>
      </c>
      <c r="I348" s="554"/>
      <c r="J348" s="555"/>
      <c r="K348" s="556">
        <f>AI26+AI42+AI58+AI74+AI90+AI106+AI122+AI138+AI154+AI170+AI186+AI202+AI218+AI234+AI250+AI266+AI282+AI298+AI314+AI330</f>
        <v>0</v>
      </c>
      <c r="L348" s="557"/>
      <c r="M348" s="558"/>
      <c r="O348" s="202"/>
      <c r="P348" s="203"/>
      <c r="Q348" s="551" t="s">
        <v>134</v>
      </c>
      <c r="R348" s="551"/>
      <c r="S348" s="552"/>
      <c r="T348" s="553">
        <f>AF28+AF44+AF60+AF76+AF92+AF108+AF124+AF140+AF156+AF172+AF188+AF204+AF220+AF236+AF252+AF268+AF284+AF300+AF316+AF332</f>
        <v>0</v>
      </c>
      <c r="U348" s="554"/>
      <c r="V348" s="555"/>
      <c r="W348" s="556">
        <f>AI28+AI44+AI60+AI76+AI92+AI108+AI124+AI140+AI156+AI172+AI188+AI204+AI220+AI236+AI252+AI268+AI284+AI300+AI316+AI332</f>
        <v>0</v>
      </c>
      <c r="X348" s="557"/>
      <c r="Y348" s="558"/>
      <c r="AA348" s="202"/>
      <c r="AB348" s="203"/>
      <c r="AC348" s="551" t="s">
        <v>134</v>
      </c>
      <c r="AD348" s="551"/>
      <c r="AE348" s="552"/>
      <c r="AF348" s="553">
        <f>AF30+AF46+AF62+AF78+AF94+AF110+AF126+AF142+AF158+AF174+AF190+AF206+AF222+AF238+AF254+AF270+AF286+AF302+AF318+AF334</f>
        <v>0</v>
      </c>
      <c r="AG348" s="554"/>
      <c r="AH348" s="555"/>
      <c r="AI348" s="556">
        <f>AI30+AI46+AI62+AI78+AI94+AI110+AI126+AI142+AI158+AI174+AI190+AI206+AI222+AI238+AI254+AI270+AI286+AI302+AI318+AI334</f>
        <v>0</v>
      </c>
      <c r="AJ348" s="557"/>
      <c r="AK348" s="558"/>
      <c r="AN348" s="137"/>
      <c r="AO348" s="137"/>
    </row>
    <row r="349" spans="1:44" ht="27" customHeight="1" x14ac:dyDescent="0.45">
      <c r="C349" s="204"/>
      <c r="D349" s="205"/>
      <c r="E349" s="549" t="s">
        <v>135</v>
      </c>
      <c r="F349" s="549"/>
      <c r="G349" s="550"/>
      <c r="H349" s="539">
        <f>AG26+AG42+AG58+AG74+AG90+AG106+AG122+AG138+AG154+AG170+AG186+AG202+AG218+AG234+AG250+AG266+AG282+AG298+AG314+AG330</f>
        <v>0</v>
      </c>
      <c r="I349" s="540"/>
      <c r="J349" s="541"/>
      <c r="K349" s="542">
        <f>AJ26+AJ42+AJ58+AJ74+AJ90+AJ106+AJ122+AJ138+AJ154+AJ170+AJ186+AJ202+AJ218+AJ234+AJ250+AJ266+AJ282+AJ298+AJ314+AJ330</f>
        <v>0</v>
      </c>
      <c r="L349" s="543"/>
      <c r="M349" s="544"/>
      <c r="O349" s="204"/>
      <c r="P349" s="205"/>
      <c r="Q349" s="549" t="s">
        <v>135</v>
      </c>
      <c r="R349" s="549"/>
      <c r="S349" s="550"/>
      <c r="T349" s="539">
        <f>AG28+AG44+AG60+AG76+AG92+AG108+AG124+AG140+AG156+AG172+AG188+AG204+AG220+AG236+AG252+AG268+AG284+AG300+AG316+AG332</f>
        <v>0</v>
      </c>
      <c r="U349" s="540"/>
      <c r="V349" s="541"/>
      <c r="W349" s="542">
        <f>AJ28+AJ44+AJ60+AJ76+AJ92+AJ108+AJ124+AJ140+AJ156+AJ172+AJ188+AJ204+AJ220+AJ236+AJ252+AJ268+AJ284+AJ300+AJ316+AJ332</f>
        <v>0</v>
      </c>
      <c r="X349" s="543"/>
      <c r="Y349" s="544"/>
      <c r="AA349" s="204"/>
      <c r="AB349" s="205"/>
      <c r="AC349" s="549" t="s">
        <v>135</v>
      </c>
      <c r="AD349" s="549"/>
      <c r="AE349" s="550"/>
      <c r="AF349" s="539">
        <f>AG30+AG46+AG62+AG78+AG94+AG110+AG126+AG142+AG158+AG174+AG190+AG206+AG222+AG238+AG254+AG270+AG286+AG302+AG318+AG334</f>
        <v>0</v>
      </c>
      <c r="AG349" s="540"/>
      <c r="AH349" s="541"/>
      <c r="AI349" s="542">
        <f>AJ30+AJ46+AJ62+AJ78+AJ94+AJ110+AJ126+AJ142+AJ158+AJ174+AJ190+AJ206+AJ222+AJ238+AJ254+AJ270+AJ286+AJ302+AJ318+AJ334</f>
        <v>0</v>
      </c>
      <c r="AJ349" s="543"/>
      <c r="AK349" s="544"/>
      <c r="AN349" s="137"/>
      <c r="AO349" s="137"/>
    </row>
    <row r="350" spans="1:44" ht="34.5" customHeight="1" thickBot="1" x14ac:dyDescent="0.5">
      <c r="A350" s="153"/>
      <c r="B350" s="153"/>
      <c r="C350" s="545"/>
      <c r="D350" s="546"/>
      <c r="E350" s="546"/>
      <c r="F350" s="547" t="s">
        <v>47</v>
      </c>
      <c r="G350" s="548"/>
      <c r="H350" s="533" t="e">
        <f>ROUND(H349/H348,3)</f>
        <v>#DIV/0!</v>
      </c>
      <c r="I350" s="534"/>
      <c r="J350" s="535"/>
      <c r="K350" s="536" t="e">
        <f>ROUND(K349/K348,3)</f>
        <v>#DIV/0!</v>
      </c>
      <c r="L350" s="537"/>
      <c r="M350" s="538"/>
      <c r="O350" s="545"/>
      <c r="P350" s="546"/>
      <c r="Q350" s="546"/>
      <c r="R350" s="547" t="s">
        <v>47</v>
      </c>
      <c r="S350" s="548"/>
      <c r="T350" s="533" t="e">
        <f>ROUND(T349/T348,3)</f>
        <v>#DIV/0!</v>
      </c>
      <c r="U350" s="534"/>
      <c r="V350" s="535"/>
      <c r="W350" s="536" t="e">
        <f>ROUND(W349/W348,3)</f>
        <v>#DIV/0!</v>
      </c>
      <c r="X350" s="537"/>
      <c r="Y350" s="538"/>
      <c r="AA350" s="529"/>
      <c r="AB350" s="530"/>
      <c r="AC350" s="530"/>
      <c r="AD350" s="531" t="s">
        <v>47</v>
      </c>
      <c r="AE350" s="532"/>
      <c r="AF350" s="533" t="e">
        <f>ROUND(AF349/AF348,3)</f>
        <v>#DIV/0!</v>
      </c>
      <c r="AG350" s="534"/>
      <c r="AH350" s="535"/>
      <c r="AI350" s="536" t="e">
        <f>ROUND(AI349/AI348,3)</f>
        <v>#DIV/0!</v>
      </c>
      <c r="AJ350" s="537"/>
      <c r="AK350" s="538"/>
      <c r="AN350" s="137"/>
      <c r="AO350" s="137"/>
    </row>
    <row r="351" spans="1:44" ht="27.9" customHeight="1" thickBot="1" x14ac:dyDescent="0.55000000000000004">
      <c r="A351" s="153"/>
      <c r="B351" s="153"/>
      <c r="C351" s="503" t="s">
        <v>126</v>
      </c>
      <c r="D351" s="504"/>
      <c r="E351" s="504"/>
      <c r="F351" s="504"/>
      <c r="G351" s="505"/>
      <c r="H351" s="506" t="str">
        <f>IFERROR(H350,"")</f>
        <v/>
      </c>
      <c r="I351" s="507"/>
      <c r="J351" s="508"/>
      <c r="K351" s="512" t="str">
        <f>IFERROR(K350,"")</f>
        <v/>
      </c>
      <c r="L351" s="513"/>
      <c r="M351" s="514"/>
      <c r="N351" s="153"/>
      <c r="O351" s="503" t="s">
        <v>126</v>
      </c>
      <c r="P351" s="504"/>
      <c r="Q351" s="504"/>
      <c r="R351" s="504"/>
      <c r="S351" s="505"/>
      <c r="T351" s="506" t="str">
        <f>IFERROR(T350,"")</f>
        <v/>
      </c>
      <c r="U351" s="507"/>
      <c r="V351" s="508"/>
      <c r="W351" s="512" t="str">
        <f>IFERROR(W350,"")</f>
        <v/>
      </c>
      <c r="X351" s="513"/>
      <c r="Y351" s="514"/>
      <c r="Z351" s="153"/>
      <c r="AA351" s="503" t="s">
        <v>126</v>
      </c>
      <c r="AB351" s="504"/>
      <c r="AC351" s="504"/>
      <c r="AD351" s="504"/>
      <c r="AE351" s="505"/>
      <c r="AF351" s="506" t="str">
        <f>IFERROR(AF350,"")</f>
        <v/>
      </c>
      <c r="AG351" s="507"/>
      <c r="AH351" s="508"/>
      <c r="AI351" s="512" t="str">
        <f>IFERROR(AI350,"")</f>
        <v/>
      </c>
      <c r="AJ351" s="513"/>
      <c r="AK351" s="514"/>
      <c r="AN351" s="137"/>
      <c r="AO351" s="518" t="s">
        <v>4</v>
      </c>
      <c r="AP351" s="518"/>
      <c r="AQ351" s="498" t="s">
        <v>5</v>
      </c>
      <c r="AR351" s="498"/>
    </row>
    <row r="352" spans="1:44" ht="27.75" customHeight="1" x14ac:dyDescent="0.5">
      <c r="A352" s="153"/>
      <c r="B352" s="153"/>
      <c r="C352" s="206"/>
      <c r="D352" s="519" t="s">
        <v>48</v>
      </c>
      <c r="E352" s="519"/>
      <c r="F352" s="519"/>
      <c r="G352" s="207"/>
      <c r="H352" s="509"/>
      <c r="I352" s="510"/>
      <c r="J352" s="511"/>
      <c r="K352" s="515"/>
      <c r="L352" s="516"/>
      <c r="M352" s="517"/>
      <c r="N352" s="153"/>
      <c r="O352" s="206"/>
      <c r="P352" s="519" t="s">
        <v>48</v>
      </c>
      <c r="Q352" s="519"/>
      <c r="R352" s="519"/>
      <c r="S352" s="207"/>
      <c r="T352" s="509"/>
      <c r="U352" s="510"/>
      <c r="V352" s="511"/>
      <c r="W352" s="515"/>
      <c r="X352" s="516"/>
      <c r="Y352" s="517"/>
      <c r="Z352" s="153"/>
      <c r="AA352" s="206"/>
      <c r="AB352" s="519" t="s">
        <v>48</v>
      </c>
      <c r="AC352" s="519"/>
      <c r="AD352" s="519"/>
      <c r="AE352" s="207"/>
      <c r="AF352" s="509"/>
      <c r="AG352" s="510"/>
      <c r="AH352" s="511"/>
      <c r="AI352" s="515"/>
      <c r="AJ352" s="516"/>
      <c r="AK352" s="517"/>
      <c r="AM352" s="522" t="s">
        <v>132</v>
      </c>
      <c r="AN352" s="523"/>
      <c r="AO352" s="525" t="e">
        <f>ROUND(AVERAGE(H343,T343,AF343,H351,T351,AF351),3)</f>
        <v>#DIV/0!</v>
      </c>
      <c r="AP352" s="526"/>
      <c r="AQ352" s="490" t="e">
        <f>ROUND(AVERAGE(K343,W343,AI343,K351,W351,AI351),3)</f>
        <v>#DIV/0!</v>
      </c>
      <c r="AR352" s="491"/>
    </row>
    <row r="353" spans="1:44" ht="27" customHeight="1" thickBot="1" x14ac:dyDescent="0.5">
      <c r="A353" s="153"/>
      <c r="B353" s="153"/>
      <c r="C353" s="494" t="s">
        <v>44</v>
      </c>
      <c r="D353" s="495"/>
      <c r="E353" s="495"/>
      <c r="F353" s="495"/>
      <c r="G353" s="496"/>
      <c r="H353" s="497" t="str">
        <f>IF(H348&lt;7,"対象外",IF(H351&gt;=0.285,"クリア","休暇不足"))</f>
        <v>対象外</v>
      </c>
      <c r="I353" s="498"/>
      <c r="J353" s="499"/>
      <c r="K353" s="500" t="str">
        <f>IF(K348&lt;7,"対象外",IF(K351&gt;=0.285,"達成","未達成"))</f>
        <v>対象外</v>
      </c>
      <c r="L353" s="501"/>
      <c r="M353" s="502"/>
      <c r="N353" s="153"/>
      <c r="O353" s="494" t="s">
        <v>44</v>
      </c>
      <c r="P353" s="495"/>
      <c r="Q353" s="495"/>
      <c r="R353" s="495"/>
      <c r="S353" s="496"/>
      <c r="T353" s="497" t="str">
        <f>IF(T348&lt;7,"対象外",IF(T351&gt;=0.285,"クリア","休暇不足"))</f>
        <v>対象外</v>
      </c>
      <c r="U353" s="498"/>
      <c r="V353" s="499"/>
      <c r="W353" s="500" t="str">
        <f>IF(W348&lt;7,"対象外",IF(W351&gt;=0.285,"達成","未達成"))</f>
        <v>対象外</v>
      </c>
      <c r="X353" s="501"/>
      <c r="Y353" s="502"/>
      <c r="Z353" s="153"/>
      <c r="AA353" s="494" t="s">
        <v>44</v>
      </c>
      <c r="AB353" s="495"/>
      <c r="AC353" s="495"/>
      <c r="AD353" s="495"/>
      <c r="AE353" s="496"/>
      <c r="AF353" s="497" t="str">
        <f>IF(AF348&lt;7,"対象外",IF(AF351&gt;=0.285,"クリア","休暇不足"))</f>
        <v>対象外</v>
      </c>
      <c r="AG353" s="498"/>
      <c r="AH353" s="499"/>
      <c r="AI353" s="500" t="str">
        <f>IF(AI348&lt;7,"対象外",IF(AI351&gt;=0.285,"達成","未達成"))</f>
        <v>対象外</v>
      </c>
      <c r="AJ353" s="501"/>
      <c r="AK353" s="502"/>
      <c r="AM353" s="524"/>
      <c r="AN353" s="498"/>
      <c r="AO353" s="527"/>
      <c r="AP353" s="528"/>
      <c r="AQ353" s="492"/>
      <c r="AR353" s="493"/>
    </row>
    <row r="354" spans="1:44" ht="25.8" hidden="1" x14ac:dyDescent="0.45">
      <c r="A354" s="153"/>
      <c r="B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60"/>
      <c r="AB354" s="161"/>
      <c r="AC354" s="161"/>
      <c r="AD354" s="161"/>
      <c r="AE354" s="161"/>
      <c r="AF354" s="162"/>
      <c r="AG354" s="162"/>
      <c r="AH354" s="162"/>
      <c r="AI354" s="161"/>
      <c r="AJ354" s="161"/>
      <c r="AK354" s="161"/>
      <c r="AN354" s="137"/>
      <c r="AO354" s="137"/>
    </row>
    <row r="355" spans="1:44" hidden="1" x14ac:dyDescent="0.45"/>
    <row r="356" spans="1:44" hidden="1" x14ac:dyDescent="0.45">
      <c r="A356" s="163"/>
      <c r="B356" s="166"/>
      <c r="C356" s="164"/>
      <c r="D356" s="141"/>
      <c r="E356" s="165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7"/>
    </row>
    <row r="357" spans="1:44" ht="21" hidden="1" x14ac:dyDescent="0.45">
      <c r="A357" s="168"/>
      <c r="D357" s="169" t="s">
        <v>87</v>
      </c>
      <c r="E357" s="169" t="s">
        <v>87</v>
      </c>
      <c r="G357" s="165" t="s">
        <v>82</v>
      </c>
      <c r="AA357" s="106" t="s">
        <v>49</v>
      </c>
      <c r="AB357" s="106">
        <v>0</v>
      </c>
      <c r="AF357" s="111"/>
      <c r="AJ357" s="170"/>
    </row>
    <row r="358" spans="1:44" ht="31.2" hidden="1" x14ac:dyDescent="0.45">
      <c r="A358" s="168"/>
      <c r="D358" s="169" t="s">
        <v>19</v>
      </c>
      <c r="E358" s="169" t="s">
        <v>19</v>
      </c>
      <c r="G358" s="165" t="s">
        <v>14</v>
      </c>
      <c r="K358" s="171" t="s">
        <v>122</v>
      </c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  <c r="AA358" s="106" t="s">
        <v>50</v>
      </c>
      <c r="AB358" s="106">
        <v>1</v>
      </c>
      <c r="AF358" s="111"/>
      <c r="AJ358" s="170"/>
    </row>
    <row r="359" spans="1:44" ht="18.75" hidden="1" customHeight="1" x14ac:dyDescent="0.45">
      <c r="A359" s="168"/>
      <c r="D359" s="169" t="s">
        <v>99</v>
      </c>
      <c r="E359" s="169" t="s">
        <v>99</v>
      </c>
      <c r="G359" s="165" t="s">
        <v>105</v>
      </c>
      <c r="K359" s="171" t="s">
        <v>123</v>
      </c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3"/>
      <c r="AA359" s="106" t="s">
        <v>51</v>
      </c>
      <c r="AB359" s="106">
        <v>2</v>
      </c>
      <c r="AF359" s="111"/>
      <c r="AJ359" s="170"/>
    </row>
    <row r="360" spans="1:44" ht="19.5" hidden="1" customHeight="1" x14ac:dyDescent="0.45">
      <c r="A360" s="168"/>
      <c r="D360" s="169" t="s">
        <v>88</v>
      </c>
      <c r="E360" s="169" t="s">
        <v>88</v>
      </c>
      <c r="G360" s="165" t="s">
        <v>104</v>
      </c>
      <c r="K360" s="171" t="s">
        <v>124</v>
      </c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  <c r="AA360" s="106" t="s">
        <v>52</v>
      </c>
      <c r="AB360" s="106">
        <v>3</v>
      </c>
      <c r="AJ360" s="170"/>
    </row>
    <row r="361" spans="1:44" ht="19.5" hidden="1" customHeight="1" x14ac:dyDescent="0.45">
      <c r="A361" s="168"/>
      <c r="D361" s="169" t="s">
        <v>89</v>
      </c>
      <c r="E361" s="169" t="s">
        <v>89</v>
      </c>
      <c r="K361" s="171" t="s">
        <v>125</v>
      </c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3"/>
      <c r="AA361" s="106" t="s">
        <v>53</v>
      </c>
      <c r="AB361" s="106">
        <v>4</v>
      </c>
      <c r="AJ361" s="170"/>
    </row>
    <row r="362" spans="1:44" ht="19.5" hidden="1" customHeight="1" x14ac:dyDescent="0.45">
      <c r="A362" s="168"/>
      <c r="D362" s="169"/>
      <c r="E362" s="169"/>
      <c r="K362" s="174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3"/>
      <c r="AA362" s="106" t="s">
        <v>54</v>
      </c>
      <c r="AB362" s="106">
        <v>5</v>
      </c>
      <c r="AJ362" s="170"/>
    </row>
    <row r="363" spans="1:44" ht="19.5" hidden="1" customHeight="1" x14ac:dyDescent="0.45">
      <c r="A363" s="168"/>
      <c r="D363" s="169"/>
      <c r="E363" s="169"/>
      <c r="K363" s="174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3"/>
      <c r="AA363" s="106" t="s">
        <v>55</v>
      </c>
      <c r="AB363" s="106">
        <v>6</v>
      </c>
      <c r="AJ363" s="170"/>
    </row>
    <row r="364" spans="1:44" ht="19.5" hidden="1" customHeight="1" x14ac:dyDescent="0.45">
      <c r="A364" s="168"/>
      <c r="D364" s="169"/>
      <c r="E364" s="169"/>
      <c r="K364" s="174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3"/>
      <c r="AJ364" s="170"/>
    </row>
    <row r="365" spans="1:44" ht="19.5" hidden="1" customHeight="1" x14ac:dyDescent="0.45">
      <c r="A365" s="168"/>
      <c r="D365" s="103"/>
      <c r="E365" s="169"/>
      <c r="K365" s="174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3"/>
      <c r="AJ365" s="170"/>
    </row>
    <row r="366" spans="1:44" ht="19.5" hidden="1" customHeight="1" x14ac:dyDescent="0.45">
      <c r="A366" s="168"/>
      <c r="AJ366" s="170"/>
    </row>
    <row r="367" spans="1:44" ht="19.5" hidden="1" customHeight="1" x14ac:dyDescent="0.45">
      <c r="A367" s="168"/>
      <c r="AJ367" s="170"/>
    </row>
    <row r="368" spans="1:44" ht="19.5" hidden="1" customHeight="1" x14ac:dyDescent="0.45">
      <c r="A368" s="168"/>
      <c r="AJ368" s="170"/>
    </row>
    <row r="369" spans="1:53" hidden="1" x14ac:dyDescent="0.45">
      <c r="A369" s="168"/>
      <c r="AJ369" s="170"/>
    </row>
    <row r="370" spans="1:53" hidden="1" x14ac:dyDescent="0.45">
      <c r="A370" s="168"/>
      <c r="D370" s="140">
        <v>1</v>
      </c>
      <c r="E370" s="140">
        <v>2</v>
      </c>
      <c r="F370" s="140">
        <v>3</v>
      </c>
      <c r="G370" s="140">
        <v>4</v>
      </c>
      <c r="H370" s="140">
        <v>5</v>
      </c>
      <c r="I370" s="140">
        <v>6</v>
      </c>
      <c r="J370" s="140">
        <v>7</v>
      </c>
      <c r="K370" s="140">
        <v>8</v>
      </c>
      <c r="L370" s="140">
        <v>9</v>
      </c>
      <c r="M370" s="140">
        <v>10</v>
      </c>
      <c r="N370" s="140">
        <v>11</v>
      </c>
      <c r="O370" s="140">
        <v>12</v>
      </c>
      <c r="P370" s="140">
        <v>13</v>
      </c>
      <c r="Q370" s="140">
        <v>14</v>
      </c>
      <c r="R370" s="140">
        <v>15</v>
      </c>
      <c r="S370" s="140">
        <v>16</v>
      </c>
      <c r="T370" s="140">
        <v>17</v>
      </c>
      <c r="U370" s="140">
        <v>18</v>
      </c>
      <c r="V370" s="140">
        <v>19</v>
      </c>
      <c r="W370" s="140">
        <v>20</v>
      </c>
      <c r="X370" s="140">
        <v>21</v>
      </c>
      <c r="Y370" s="140">
        <v>22</v>
      </c>
      <c r="Z370" s="140">
        <v>23</v>
      </c>
      <c r="AA370" s="140">
        <v>24</v>
      </c>
      <c r="AB370" s="140">
        <v>25</v>
      </c>
      <c r="AC370" s="140">
        <v>26</v>
      </c>
      <c r="AD370" s="140">
        <v>27</v>
      </c>
      <c r="AE370" s="140">
        <v>28</v>
      </c>
      <c r="AJ370" s="170"/>
    </row>
    <row r="371" spans="1:53" hidden="1" x14ac:dyDescent="0.45">
      <c r="A371" s="175"/>
      <c r="B371" s="178"/>
      <c r="C371" s="176">
        <v>1</v>
      </c>
      <c r="D371" s="177">
        <f>H4</f>
        <v>45931</v>
      </c>
      <c r="E371" s="177">
        <f>D371+1</f>
        <v>45932</v>
      </c>
      <c r="F371" s="177">
        <f>E371+1</f>
        <v>45933</v>
      </c>
      <c r="G371" s="177">
        <f t="shared" ref="G371:V386" si="0">F371+1</f>
        <v>45934</v>
      </c>
      <c r="H371" s="177">
        <f t="shared" si="0"/>
        <v>45935</v>
      </c>
      <c r="I371" s="177">
        <f t="shared" si="0"/>
        <v>45936</v>
      </c>
      <c r="J371" s="177">
        <f t="shared" si="0"/>
        <v>45937</v>
      </c>
      <c r="K371" s="177">
        <f t="shared" si="0"/>
        <v>45938</v>
      </c>
      <c r="L371" s="177">
        <f t="shared" si="0"/>
        <v>45939</v>
      </c>
      <c r="M371" s="177">
        <f t="shared" si="0"/>
        <v>45940</v>
      </c>
      <c r="N371" s="177">
        <f t="shared" si="0"/>
        <v>45941</v>
      </c>
      <c r="O371" s="177">
        <f t="shared" si="0"/>
        <v>45942</v>
      </c>
      <c r="P371" s="177">
        <f t="shared" si="0"/>
        <v>45943</v>
      </c>
      <c r="Q371" s="177">
        <f t="shared" si="0"/>
        <v>45944</v>
      </c>
      <c r="R371" s="177">
        <f t="shared" si="0"/>
        <v>45945</v>
      </c>
      <c r="S371" s="177">
        <f t="shared" si="0"/>
        <v>45946</v>
      </c>
      <c r="T371" s="177">
        <f t="shared" si="0"/>
        <v>45947</v>
      </c>
      <c r="U371" s="177">
        <f t="shared" si="0"/>
        <v>45948</v>
      </c>
      <c r="V371" s="177">
        <f t="shared" si="0"/>
        <v>45949</v>
      </c>
      <c r="W371" s="177">
        <f t="shared" ref="W371:AE386" si="1">V371+1</f>
        <v>45950</v>
      </c>
      <c r="X371" s="177">
        <f t="shared" si="1"/>
        <v>45951</v>
      </c>
      <c r="Y371" s="177">
        <f t="shared" si="1"/>
        <v>45952</v>
      </c>
      <c r="Z371" s="177">
        <f t="shared" si="1"/>
        <v>45953</v>
      </c>
      <c r="AA371" s="177">
        <f t="shared" si="1"/>
        <v>45954</v>
      </c>
      <c r="AB371" s="177">
        <f t="shared" si="1"/>
        <v>45955</v>
      </c>
      <c r="AC371" s="177">
        <f t="shared" si="1"/>
        <v>45956</v>
      </c>
      <c r="AD371" s="177">
        <f t="shared" si="1"/>
        <v>45957</v>
      </c>
      <c r="AE371" s="177">
        <f>AD371+1</f>
        <v>45958</v>
      </c>
      <c r="AF371" s="178"/>
      <c r="AG371" s="178"/>
      <c r="AH371" s="178"/>
      <c r="AI371" s="178"/>
      <c r="AJ371" s="179"/>
      <c r="AK371" s="178"/>
      <c r="AN371" s="178"/>
      <c r="AO371" s="178"/>
    </row>
    <row r="372" spans="1:53" hidden="1" x14ac:dyDescent="0.45">
      <c r="A372" s="175"/>
      <c r="B372" s="178"/>
      <c r="C372" s="176">
        <v>2</v>
      </c>
      <c r="D372" s="177">
        <f>AE371+1</f>
        <v>45959</v>
      </c>
      <c r="E372" s="177">
        <f>D372+1</f>
        <v>45960</v>
      </c>
      <c r="F372" s="177">
        <f>E372+1</f>
        <v>45961</v>
      </c>
      <c r="G372" s="177">
        <f t="shared" si="0"/>
        <v>45962</v>
      </c>
      <c r="H372" s="177">
        <f t="shared" si="0"/>
        <v>45963</v>
      </c>
      <c r="I372" s="177">
        <f t="shared" si="0"/>
        <v>45964</v>
      </c>
      <c r="J372" s="177">
        <f t="shared" si="0"/>
        <v>45965</v>
      </c>
      <c r="K372" s="177">
        <f t="shared" si="0"/>
        <v>45966</v>
      </c>
      <c r="L372" s="177">
        <f t="shared" si="0"/>
        <v>45967</v>
      </c>
      <c r="M372" s="177">
        <f t="shared" si="0"/>
        <v>45968</v>
      </c>
      <c r="N372" s="177">
        <f t="shared" si="0"/>
        <v>45969</v>
      </c>
      <c r="O372" s="177">
        <f t="shared" si="0"/>
        <v>45970</v>
      </c>
      <c r="P372" s="177">
        <f t="shared" si="0"/>
        <v>45971</v>
      </c>
      <c r="Q372" s="177">
        <f t="shared" si="0"/>
        <v>45972</v>
      </c>
      <c r="R372" s="177">
        <f t="shared" si="0"/>
        <v>45973</v>
      </c>
      <c r="S372" s="177">
        <f t="shared" si="0"/>
        <v>45974</v>
      </c>
      <c r="T372" s="177">
        <f t="shared" si="0"/>
        <v>45975</v>
      </c>
      <c r="U372" s="177">
        <f t="shared" si="0"/>
        <v>45976</v>
      </c>
      <c r="V372" s="177">
        <f t="shared" si="0"/>
        <v>45977</v>
      </c>
      <c r="W372" s="177">
        <f t="shared" si="1"/>
        <v>45978</v>
      </c>
      <c r="X372" s="177">
        <f t="shared" si="1"/>
        <v>45979</v>
      </c>
      <c r="Y372" s="177">
        <f t="shared" si="1"/>
        <v>45980</v>
      </c>
      <c r="Z372" s="177">
        <f t="shared" si="1"/>
        <v>45981</v>
      </c>
      <c r="AA372" s="177">
        <f t="shared" si="1"/>
        <v>45982</v>
      </c>
      <c r="AB372" s="177">
        <f t="shared" si="1"/>
        <v>45983</v>
      </c>
      <c r="AC372" s="177">
        <f t="shared" si="1"/>
        <v>45984</v>
      </c>
      <c r="AD372" s="177">
        <f t="shared" si="1"/>
        <v>45985</v>
      </c>
      <c r="AE372" s="177">
        <f t="shared" si="1"/>
        <v>45986</v>
      </c>
      <c r="AF372" s="178"/>
      <c r="AG372" s="178"/>
      <c r="AH372" s="178"/>
      <c r="AI372" s="178"/>
      <c r="AJ372" s="179"/>
      <c r="AK372" s="178"/>
      <c r="AM372" s="178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8"/>
      <c r="AY372" s="178"/>
      <c r="AZ372" s="178"/>
      <c r="BA372" s="178"/>
    </row>
    <row r="373" spans="1:53" hidden="1" x14ac:dyDescent="0.45">
      <c r="A373" s="175"/>
      <c r="B373" s="178"/>
      <c r="C373" s="176">
        <v>3</v>
      </c>
      <c r="D373" s="177">
        <f t="shared" ref="D373:D410" si="2">AE372+1</f>
        <v>45987</v>
      </c>
      <c r="E373" s="177">
        <f t="shared" ref="E373:T388" si="3">D373+1</f>
        <v>45988</v>
      </c>
      <c r="F373" s="177">
        <f t="shared" si="3"/>
        <v>45989</v>
      </c>
      <c r="G373" s="177">
        <f t="shared" si="3"/>
        <v>45990</v>
      </c>
      <c r="H373" s="177">
        <f t="shared" si="3"/>
        <v>45991</v>
      </c>
      <c r="I373" s="177">
        <f t="shared" si="3"/>
        <v>45992</v>
      </c>
      <c r="J373" s="177">
        <f t="shared" si="3"/>
        <v>45993</v>
      </c>
      <c r="K373" s="177">
        <f t="shared" si="3"/>
        <v>45994</v>
      </c>
      <c r="L373" s="177">
        <f t="shared" si="3"/>
        <v>45995</v>
      </c>
      <c r="M373" s="177">
        <f t="shared" si="3"/>
        <v>45996</v>
      </c>
      <c r="N373" s="177">
        <f t="shared" si="3"/>
        <v>45997</v>
      </c>
      <c r="O373" s="177">
        <f t="shared" si="3"/>
        <v>45998</v>
      </c>
      <c r="P373" s="177">
        <f t="shared" si="3"/>
        <v>45999</v>
      </c>
      <c r="Q373" s="177">
        <f t="shared" si="3"/>
        <v>46000</v>
      </c>
      <c r="R373" s="177">
        <f t="shared" si="3"/>
        <v>46001</v>
      </c>
      <c r="S373" s="177">
        <f t="shared" si="3"/>
        <v>46002</v>
      </c>
      <c r="T373" s="177">
        <f t="shared" si="3"/>
        <v>46003</v>
      </c>
      <c r="U373" s="177">
        <f t="shared" si="0"/>
        <v>46004</v>
      </c>
      <c r="V373" s="177">
        <f t="shared" si="0"/>
        <v>46005</v>
      </c>
      <c r="W373" s="177">
        <f t="shared" si="1"/>
        <v>46006</v>
      </c>
      <c r="X373" s="177">
        <f t="shared" si="1"/>
        <v>46007</v>
      </c>
      <c r="Y373" s="177">
        <f t="shared" si="1"/>
        <v>46008</v>
      </c>
      <c r="Z373" s="177">
        <f t="shared" si="1"/>
        <v>46009</v>
      </c>
      <c r="AA373" s="177">
        <f t="shared" si="1"/>
        <v>46010</v>
      </c>
      <c r="AB373" s="177">
        <f t="shared" si="1"/>
        <v>46011</v>
      </c>
      <c r="AC373" s="177">
        <f t="shared" si="1"/>
        <v>46012</v>
      </c>
      <c r="AD373" s="177">
        <f t="shared" si="1"/>
        <v>46013</v>
      </c>
      <c r="AE373" s="177">
        <f t="shared" si="1"/>
        <v>46014</v>
      </c>
      <c r="AF373" s="178"/>
      <c r="AG373" s="178"/>
      <c r="AH373" s="178"/>
      <c r="AI373" s="178"/>
      <c r="AJ373" s="179"/>
      <c r="AK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</row>
    <row r="374" spans="1:53" s="178" customFormat="1" ht="17.25" hidden="1" customHeight="1" x14ac:dyDescent="0.45">
      <c r="A374" s="175"/>
      <c r="C374" s="176">
        <v>4</v>
      </c>
      <c r="D374" s="177">
        <f t="shared" si="2"/>
        <v>46015</v>
      </c>
      <c r="E374" s="177">
        <f t="shared" si="3"/>
        <v>46016</v>
      </c>
      <c r="F374" s="177">
        <f t="shared" si="3"/>
        <v>46017</v>
      </c>
      <c r="G374" s="177">
        <f t="shared" si="3"/>
        <v>46018</v>
      </c>
      <c r="H374" s="177">
        <f t="shared" si="3"/>
        <v>46019</v>
      </c>
      <c r="I374" s="177">
        <f t="shared" si="3"/>
        <v>46020</v>
      </c>
      <c r="J374" s="177">
        <f t="shared" si="3"/>
        <v>46021</v>
      </c>
      <c r="K374" s="177">
        <f t="shared" si="3"/>
        <v>46022</v>
      </c>
      <c r="L374" s="177">
        <f t="shared" si="3"/>
        <v>46023</v>
      </c>
      <c r="M374" s="177">
        <f t="shared" si="3"/>
        <v>46024</v>
      </c>
      <c r="N374" s="177">
        <f t="shared" si="3"/>
        <v>46025</v>
      </c>
      <c r="O374" s="177">
        <f t="shared" si="3"/>
        <v>46026</v>
      </c>
      <c r="P374" s="177">
        <f t="shared" si="3"/>
        <v>46027</v>
      </c>
      <c r="Q374" s="177">
        <f t="shared" si="3"/>
        <v>46028</v>
      </c>
      <c r="R374" s="177">
        <f t="shared" si="3"/>
        <v>46029</v>
      </c>
      <c r="S374" s="177">
        <f t="shared" si="3"/>
        <v>46030</v>
      </c>
      <c r="T374" s="177">
        <f t="shared" si="3"/>
        <v>46031</v>
      </c>
      <c r="U374" s="177">
        <f t="shared" si="0"/>
        <v>46032</v>
      </c>
      <c r="V374" s="177">
        <f t="shared" si="0"/>
        <v>46033</v>
      </c>
      <c r="W374" s="177">
        <f t="shared" si="1"/>
        <v>46034</v>
      </c>
      <c r="X374" s="177">
        <f t="shared" si="1"/>
        <v>46035</v>
      </c>
      <c r="Y374" s="177">
        <f t="shared" si="1"/>
        <v>46036</v>
      </c>
      <c r="Z374" s="177">
        <f t="shared" si="1"/>
        <v>46037</v>
      </c>
      <c r="AA374" s="177">
        <f t="shared" si="1"/>
        <v>46038</v>
      </c>
      <c r="AB374" s="177">
        <f t="shared" si="1"/>
        <v>46039</v>
      </c>
      <c r="AC374" s="177">
        <f t="shared" si="1"/>
        <v>46040</v>
      </c>
      <c r="AD374" s="177">
        <f t="shared" si="1"/>
        <v>46041</v>
      </c>
      <c r="AE374" s="177">
        <f t="shared" si="1"/>
        <v>46042</v>
      </c>
      <c r="AJ374" s="179"/>
    </row>
    <row r="375" spans="1:53" s="178" customFormat="1" ht="17.25" hidden="1" customHeight="1" x14ac:dyDescent="0.45">
      <c r="A375" s="175"/>
      <c r="C375" s="176">
        <v>5</v>
      </c>
      <c r="D375" s="177">
        <f t="shared" si="2"/>
        <v>46043</v>
      </c>
      <c r="E375" s="177">
        <f t="shared" si="3"/>
        <v>46044</v>
      </c>
      <c r="F375" s="177">
        <f t="shared" si="3"/>
        <v>46045</v>
      </c>
      <c r="G375" s="177">
        <f t="shared" si="3"/>
        <v>46046</v>
      </c>
      <c r="H375" s="177">
        <f t="shared" si="3"/>
        <v>46047</v>
      </c>
      <c r="I375" s="177">
        <f t="shared" si="3"/>
        <v>46048</v>
      </c>
      <c r="J375" s="177">
        <f t="shared" si="3"/>
        <v>46049</v>
      </c>
      <c r="K375" s="177">
        <f t="shared" si="3"/>
        <v>46050</v>
      </c>
      <c r="L375" s="177">
        <f t="shared" si="3"/>
        <v>46051</v>
      </c>
      <c r="M375" s="177">
        <f t="shared" si="3"/>
        <v>46052</v>
      </c>
      <c r="N375" s="177">
        <f t="shared" si="3"/>
        <v>46053</v>
      </c>
      <c r="O375" s="177">
        <f t="shared" si="3"/>
        <v>46054</v>
      </c>
      <c r="P375" s="177">
        <f t="shared" si="3"/>
        <v>46055</v>
      </c>
      <c r="Q375" s="177">
        <f t="shared" si="3"/>
        <v>46056</v>
      </c>
      <c r="R375" s="177">
        <f t="shared" si="3"/>
        <v>46057</v>
      </c>
      <c r="S375" s="177">
        <f t="shared" si="3"/>
        <v>46058</v>
      </c>
      <c r="T375" s="177">
        <f t="shared" si="3"/>
        <v>46059</v>
      </c>
      <c r="U375" s="177">
        <f t="shared" si="0"/>
        <v>46060</v>
      </c>
      <c r="V375" s="177">
        <f t="shared" si="0"/>
        <v>46061</v>
      </c>
      <c r="W375" s="177">
        <f t="shared" si="1"/>
        <v>46062</v>
      </c>
      <c r="X375" s="177">
        <f t="shared" si="1"/>
        <v>46063</v>
      </c>
      <c r="Y375" s="177">
        <f t="shared" si="1"/>
        <v>46064</v>
      </c>
      <c r="Z375" s="177">
        <f t="shared" si="1"/>
        <v>46065</v>
      </c>
      <c r="AA375" s="177">
        <f t="shared" si="1"/>
        <v>46066</v>
      </c>
      <c r="AB375" s="177">
        <f t="shared" si="1"/>
        <v>46067</v>
      </c>
      <c r="AC375" s="177">
        <f t="shared" si="1"/>
        <v>46068</v>
      </c>
      <c r="AD375" s="177">
        <f t="shared" si="1"/>
        <v>46069</v>
      </c>
      <c r="AE375" s="177">
        <f t="shared" si="1"/>
        <v>46070</v>
      </c>
      <c r="AJ375" s="179"/>
    </row>
    <row r="376" spans="1:53" s="178" customFormat="1" ht="17.25" hidden="1" customHeight="1" x14ac:dyDescent="0.45">
      <c r="A376" s="175"/>
      <c r="C376" s="176">
        <v>6</v>
      </c>
      <c r="D376" s="177">
        <f t="shared" si="2"/>
        <v>46071</v>
      </c>
      <c r="E376" s="177">
        <f t="shared" si="3"/>
        <v>46072</v>
      </c>
      <c r="F376" s="177">
        <f t="shared" si="3"/>
        <v>46073</v>
      </c>
      <c r="G376" s="177">
        <f t="shared" si="3"/>
        <v>46074</v>
      </c>
      <c r="H376" s="177">
        <f t="shared" si="3"/>
        <v>46075</v>
      </c>
      <c r="I376" s="177">
        <f t="shared" si="3"/>
        <v>46076</v>
      </c>
      <c r="J376" s="177">
        <f t="shared" si="3"/>
        <v>46077</v>
      </c>
      <c r="K376" s="177">
        <f t="shared" si="3"/>
        <v>46078</v>
      </c>
      <c r="L376" s="177">
        <f t="shared" si="3"/>
        <v>46079</v>
      </c>
      <c r="M376" s="177">
        <f t="shared" si="3"/>
        <v>46080</v>
      </c>
      <c r="N376" s="177">
        <f t="shared" si="3"/>
        <v>46081</v>
      </c>
      <c r="O376" s="177">
        <f t="shared" si="3"/>
        <v>46082</v>
      </c>
      <c r="P376" s="177">
        <f t="shared" si="3"/>
        <v>46083</v>
      </c>
      <c r="Q376" s="177">
        <f t="shared" si="3"/>
        <v>46084</v>
      </c>
      <c r="R376" s="177">
        <f t="shared" si="3"/>
        <v>46085</v>
      </c>
      <c r="S376" s="177">
        <f t="shared" si="3"/>
        <v>46086</v>
      </c>
      <c r="T376" s="177">
        <f t="shared" si="3"/>
        <v>46087</v>
      </c>
      <c r="U376" s="177">
        <f t="shared" si="0"/>
        <v>46088</v>
      </c>
      <c r="V376" s="177">
        <f t="shared" si="0"/>
        <v>46089</v>
      </c>
      <c r="W376" s="177">
        <f t="shared" si="1"/>
        <v>46090</v>
      </c>
      <c r="X376" s="177">
        <f t="shared" si="1"/>
        <v>46091</v>
      </c>
      <c r="Y376" s="177">
        <f t="shared" si="1"/>
        <v>46092</v>
      </c>
      <c r="Z376" s="177">
        <f t="shared" si="1"/>
        <v>46093</v>
      </c>
      <c r="AA376" s="177">
        <f t="shared" si="1"/>
        <v>46094</v>
      </c>
      <c r="AB376" s="177">
        <f t="shared" si="1"/>
        <v>46095</v>
      </c>
      <c r="AC376" s="177">
        <f t="shared" si="1"/>
        <v>46096</v>
      </c>
      <c r="AD376" s="177">
        <f t="shared" si="1"/>
        <v>46097</v>
      </c>
      <c r="AE376" s="177">
        <f t="shared" si="1"/>
        <v>46098</v>
      </c>
      <c r="AJ376" s="179"/>
    </row>
    <row r="377" spans="1:53" s="178" customFormat="1" ht="17.25" hidden="1" customHeight="1" x14ac:dyDescent="0.45">
      <c r="A377" s="175"/>
      <c r="C377" s="176">
        <v>7</v>
      </c>
      <c r="D377" s="177">
        <f t="shared" si="2"/>
        <v>46099</v>
      </c>
      <c r="E377" s="177">
        <f t="shared" si="3"/>
        <v>46100</v>
      </c>
      <c r="F377" s="177">
        <f t="shared" si="3"/>
        <v>46101</v>
      </c>
      <c r="G377" s="177">
        <f t="shared" si="3"/>
        <v>46102</v>
      </c>
      <c r="H377" s="177">
        <f t="shared" si="3"/>
        <v>46103</v>
      </c>
      <c r="I377" s="177">
        <f t="shared" si="3"/>
        <v>46104</v>
      </c>
      <c r="J377" s="177">
        <f t="shared" si="3"/>
        <v>46105</v>
      </c>
      <c r="K377" s="177">
        <f t="shared" si="3"/>
        <v>46106</v>
      </c>
      <c r="L377" s="177">
        <f t="shared" si="3"/>
        <v>46107</v>
      </c>
      <c r="M377" s="177">
        <f t="shared" si="3"/>
        <v>46108</v>
      </c>
      <c r="N377" s="177">
        <f t="shared" si="3"/>
        <v>46109</v>
      </c>
      <c r="O377" s="177">
        <f t="shared" si="3"/>
        <v>46110</v>
      </c>
      <c r="P377" s="177">
        <f t="shared" si="3"/>
        <v>46111</v>
      </c>
      <c r="Q377" s="177">
        <f t="shared" si="3"/>
        <v>46112</v>
      </c>
      <c r="R377" s="177">
        <f t="shared" si="3"/>
        <v>46113</v>
      </c>
      <c r="S377" s="177">
        <f t="shared" si="3"/>
        <v>46114</v>
      </c>
      <c r="T377" s="177">
        <f t="shared" si="3"/>
        <v>46115</v>
      </c>
      <c r="U377" s="177">
        <f t="shared" si="0"/>
        <v>46116</v>
      </c>
      <c r="V377" s="177">
        <f t="shared" si="0"/>
        <v>46117</v>
      </c>
      <c r="W377" s="177">
        <f t="shared" si="1"/>
        <v>46118</v>
      </c>
      <c r="X377" s="177">
        <f t="shared" si="1"/>
        <v>46119</v>
      </c>
      <c r="Y377" s="177">
        <f t="shared" si="1"/>
        <v>46120</v>
      </c>
      <c r="Z377" s="177">
        <f t="shared" si="1"/>
        <v>46121</v>
      </c>
      <c r="AA377" s="177">
        <f t="shared" si="1"/>
        <v>46122</v>
      </c>
      <c r="AB377" s="177">
        <f t="shared" si="1"/>
        <v>46123</v>
      </c>
      <c r="AC377" s="177">
        <f t="shared" si="1"/>
        <v>46124</v>
      </c>
      <c r="AD377" s="177">
        <f t="shared" si="1"/>
        <v>46125</v>
      </c>
      <c r="AE377" s="177">
        <f t="shared" si="1"/>
        <v>46126</v>
      </c>
      <c r="AJ377" s="179"/>
    </row>
    <row r="378" spans="1:53" s="178" customFormat="1" ht="17.25" hidden="1" customHeight="1" x14ac:dyDescent="0.45">
      <c r="A378" s="175"/>
      <c r="C378" s="176">
        <v>8</v>
      </c>
      <c r="D378" s="177">
        <f t="shared" si="2"/>
        <v>46127</v>
      </c>
      <c r="E378" s="177">
        <f t="shared" si="3"/>
        <v>46128</v>
      </c>
      <c r="F378" s="177">
        <f t="shared" si="3"/>
        <v>46129</v>
      </c>
      <c r="G378" s="177">
        <f t="shared" si="3"/>
        <v>46130</v>
      </c>
      <c r="H378" s="177">
        <f t="shared" si="3"/>
        <v>46131</v>
      </c>
      <c r="I378" s="177">
        <f t="shared" si="3"/>
        <v>46132</v>
      </c>
      <c r="J378" s="177">
        <f t="shared" si="3"/>
        <v>46133</v>
      </c>
      <c r="K378" s="177">
        <f t="shared" si="3"/>
        <v>46134</v>
      </c>
      <c r="L378" s="177">
        <f t="shared" si="3"/>
        <v>46135</v>
      </c>
      <c r="M378" s="177">
        <f t="shared" si="3"/>
        <v>46136</v>
      </c>
      <c r="N378" s="177">
        <f t="shared" si="3"/>
        <v>46137</v>
      </c>
      <c r="O378" s="177">
        <f t="shared" si="3"/>
        <v>46138</v>
      </c>
      <c r="P378" s="177">
        <f t="shared" si="3"/>
        <v>46139</v>
      </c>
      <c r="Q378" s="177">
        <f t="shared" si="3"/>
        <v>46140</v>
      </c>
      <c r="R378" s="177">
        <f t="shared" si="3"/>
        <v>46141</v>
      </c>
      <c r="S378" s="177">
        <f t="shared" si="3"/>
        <v>46142</v>
      </c>
      <c r="T378" s="177">
        <f t="shared" si="3"/>
        <v>46143</v>
      </c>
      <c r="U378" s="177">
        <f t="shared" si="0"/>
        <v>46144</v>
      </c>
      <c r="V378" s="177">
        <f t="shared" si="0"/>
        <v>46145</v>
      </c>
      <c r="W378" s="177">
        <f t="shared" si="1"/>
        <v>46146</v>
      </c>
      <c r="X378" s="177">
        <f t="shared" si="1"/>
        <v>46147</v>
      </c>
      <c r="Y378" s="177">
        <f t="shared" si="1"/>
        <v>46148</v>
      </c>
      <c r="Z378" s="177">
        <f t="shared" si="1"/>
        <v>46149</v>
      </c>
      <c r="AA378" s="177">
        <f t="shared" si="1"/>
        <v>46150</v>
      </c>
      <c r="AB378" s="177">
        <f t="shared" si="1"/>
        <v>46151</v>
      </c>
      <c r="AC378" s="177">
        <f t="shared" si="1"/>
        <v>46152</v>
      </c>
      <c r="AD378" s="177">
        <f t="shared" si="1"/>
        <v>46153</v>
      </c>
      <c r="AE378" s="177">
        <f t="shared" si="1"/>
        <v>46154</v>
      </c>
      <c r="AJ378" s="179"/>
    </row>
    <row r="379" spans="1:53" s="178" customFormat="1" ht="17.25" hidden="1" customHeight="1" x14ac:dyDescent="0.45">
      <c r="A379" s="175"/>
      <c r="C379" s="176">
        <v>9</v>
      </c>
      <c r="D379" s="177">
        <f t="shared" si="2"/>
        <v>46155</v>
      </c>
      <c r="E379" s="177">
        <f t="shared" si="3"/>
        <v>46156</v>
      </c>
      <c r="F379" s="177">
        <f t="shared" si="3"/>
        <v>46157</v>
      </c>
      <c r="G379" s="177">
        <f t="shared" si="3"/>
        <v>46158</v>
      </c>
      <c r="H379" s="177">
        <f t="shared" si="3"/>
        <v>46159</v>
      </c>
      <c r="I379" s="177">
        <f t="shared" si="3"/>
        <v>46160</v>
      </c>
      <c r="J379" s="177">
        <f t="shared" si="3"/>
        <v>46161</v>
      </c>
      <c r="K379" s="177">
        <f t="shared" si="3"/>
        <v>46162</v>
      </c>
      <c r="L379" s="177">
        <f t="shared" si="3"/>
        <v>46163</v>
      </c>
      <c r="M379" s="177">
        <f t="shared" si="3"/>
        <v>46164</v>
      </c>
      <c r="N379" s="177">
        <f t="shared" si="3"/>
        <v>46165</v>
      </c>
      <c r="O379" s="177">
        <f t="shared" si="3"/>
        <v>46166</v>
      </c>
      <c r="P379" s="177">
        <f t="shared" si="3"/>
        <v>46167</v>
      </c>
      <c r="Q379" s="177">
        <f t="shared" si="3"/>
        <v>46168</v>
      </c>
      <c r="R379" s="177">
        <f t="shared" si="3"/>
        <v>46169</v>
      </c>
      <c r="S379" s="177">
        <f t="shared" si="3"/>
        <v>46170</v>
      </c>
      <c r="T379" s="177">
        <f t="shared" si="3"/>
        <v>46171</v>
      </c>
      <c r="U379" s="177">
        <f t="shared" si="0"/>
        <v>46172</v>
      </c>
      <c r="V379" s="177">
        <f t="shared" si="0"/>
        <v>46173</v>
      </c>
      <c r="W379" s="177">
        <f t="shared" si="1"/>
        <v>46174</v>
      </c>
      <c r="X379" s="177">
        <f t="shared" si="1"/>
        <v>46175</v>
      </c>
      <c r="Y379" s="177">
        <f t="shared" si="1"/>
        <v>46176</v>
      </c>
      <c r="Z379" s="177">
        <f t="shared" si="1"/>
        <v>46177</v>
      </c>
      <c r="AA379" s="177">
        <f t="shared" si="1"/>
        <v>46178</v>
      </c>
      <c r="AB379" s="177">
        <f t="shared" si="1"/>
        <v>46179</v>
      </c>
      <c r="AC379" s="177">
        <f t="shared" si="1"/>
        <v>46180</v>
      </c>
      <c r="AD379" s="177">
        <f t="shared" si="1"/>
        <v>46181</v>
      </c>
      <c r="AE379" s="177">
        <f t="shared" si="1"/>
        <v>46182</v>
      </c>
      <c r="AJ379" s="179"/>
    </row>
    <row r="380" spans="1:53" s="178" customFormat="1" ht="17.25" hidden="1" customHeight="1" x14ac:dyDescent="0.45">
      <c r="A380" s="175"/>
      <c r="C380" s="176">
        <v>10</v>
      </c>
      <c r="D380" s="177">
        <f t="shared" si="2"/>
        <v>46183</v>
      </c>
      <c r="E380" s="177">
        <f t="shared" si="3"/>
        <v>46184</v>
      </c>
      <c r="F380" s="177">
        <f t="shared" si="3"/>
        <v>46185</v>
      </c>
      <c r="G380" s="177">
        <f t="shared" si="3"/>
        <v>46186</v>
      </c>
      <c r="H380" s="177">
        <f t="shared" si="3"/>
        <v>46187</v>
      </c>
      <c r="I380" s="177">
        <f t="shared" si="3"/>
        <v>46188</v>
      </c>
      <c r="J380" s="177">
        <f t="shared" si="3"/>
        <v>46189</v>
      </c>
      <c r="K380" s="177">
        <f t="shared" si="3"/>
        <v>46190</v>
      </c>
      <c r="L380" s="177">
        <f t="shared" si="3"/>
        <v>46191</v>
      </c>
      <c r="M380" s="177">
        <f t="shared" si="3"/>
        <v>46192</v>
      </c>
      <c r="N380" s="177">
        <f t="shared" si="3"/>
        <v>46193</v>
      </c>
      <c r="O380" s="177">
        <f t="shared" si="3"/>
        <v>46194</v>
      </c>
      <c r="P380" s="177">
        <f t="shared" si="3"/>
        <v>46195</v>
      </c>
      <c r="Q380" s="177">
        <f t="shared" si="3"/>
        <v>46196</v>
      </c>
      <c r="R380" s="177">
        <f t="shared" si="3"/>
        <v>46197</v>
      </c>
      <c r="S380" s="177">
        <f t="shared" si="3"/>
        <v>46198</v>
      </c>
      <c r="T380" s="177">
        <f t="shared" si="3"/>
        <v>46199</v>
      </c>
      <c r="U380" s="177">
        <f t="shared" si="0"/>
        <v>46200</v>
      </c>
      <c r="V380" s="177">
        <f t="shared" si="0"/>
        <v>46201</v>
      </c>
      <c r="W380" s="177">
        <f t="shared" si="1"/>
        <v>46202</v>
      </c>
      <c r="X380" s="177">
        <f t="shared" si="1"/>
        <v>46203</v>
      </c>
      <c r="Y380" s="177">
        <f t="shared" si="1"/>
        <v>46204</v>
      </c>
      <c r="Z380" s="177">
        <f t="shared" si="1"/>
        <v>46205</v>
      </c>
      <c r="AA380" s="177">
        <f t="shared" si="1"/>
        <v>46206</v>
      </c>
      <c r="AB380" s="177">
        <f t="shared" si="1"/>
        <v>46207</v>
      </c>
      <c r="AC380" s="177">
        <f t="shared" si="1"/>
        <v>46208</v>
      </c>
      <c r="AD380" s="177">
        <f t="shared" si="1"/>
        <v>46209</v>
      </c>
      <c r="AE380" s="177">
        <f t="shared" si="1"/>
        <v>46210</v>
      </c>
      <c r="AJ380" s="179"/>
    </row>
    <row r="381" spans="1:53" s="178" customFormat="1" ht="17.25" hidden="1" customHeight="1" x14ac:dyDescent="0.45">
      <c r="A381" s="175"/>
      <c r="C381" s="176">
        <v>11</v>
      </c>
      <c r="D381" s="177">
        <f t="shared" si="2"/>
        <v>46211</v>
      </c>
      <c r="E381" s="177">
        <f t="shared" si="3"/>
        <v>46212</v>
      </c>
      <c r="F381" s="177">
        <f t="shared" si="3"/>
        <v>46213</v>
      </c>
      <c r="G381" s="177">
        <f t="shared" si="3"/>
        <v>46214</v>
      </c>
      <c r="H381" s="177">
        <f t="shared" si="3"/>
        <v>46215</v>
      </c>
      <c r="I381" s="177">
        <f t="shared" si="3"/>
        <v>46216</v>
      </c>
      <c r="J381" s="177">
        <f t="shared" si="3"/>
        <v>46217</v>
      </c>
      <c r="K381" s="177">
        <f t="shared" si="3"/>
        <v>46218</v>
      </c>
      <c r="L381" s="177">
        <f t="shared" si="3"/>
        <v>46219</v>
      </c>
      <c r="M381" s="177">
        <f t="shared" si="3"/>
        <v>46220</v>
      </c>
      <c r="N381" s="177">
        <f t="shared" si="3"/>
        <v>46221</v>
      </c>
      <c r="O381" s="177">
        <f t="shared" si="3"/>
        <v>46222</v>
      </c>
      <c r="P381" s="177">
        <f t="shared" si="3"/>
        <v>46223</v>
      </c>
      <c r="Q381" s="177">
        <f t="shared" si="3"/>
        <v>46224</v>
      </c>
      <c r="R381" s="177">
        <f t="shared" si="3"/>
        <v>46225</v>
      </c>
      <c r="S381" s="177">
        <f t="shared" si="3"/>
        <v>46226</v>
      </c>
      <c r="T381" s="177">
        <f t="shared" si="3"/>
        <v>46227</v>
      </c>
      <c r="U381" s="177">
        <f t="shared" si="0"/>
        <v>46228</v>
      </c>
      <c r="V381" s="177">
        <f t="shared" si="0"/>
        <v>46229</v>
      </c>
      <c r="W381" s="177">
        <f t="shared" si="1"/>
        <v>46230</v>
      </c>
      <c r="X381" s="177">
        <f t="shared" si="1"/>
        <v>46231</v>
      </c>
      <c r="Y381" s="177">
        <f t="shared" si="1"/>
        <v>46232</v>
      </c>
      <c r="Z381" s="177">
        <f t="shared" si="1"/>
        <v>46233</v>
      </c>
      <c r="AA381" s="177">
        <f t="shared" si="1"/>
        <v>46234</v>
      </c>
      <c r="AB381" s="177">
        <f t="shared" si="1"/>
        <v>46235</v>
      </c>
      <c r="AC381" s="177">
        <f t="shared" si="1"/>
        <v>46236</v>
      </c>
      <c r="AD381" s="177">
        <f t="shared" si="1"/>
        <v>46237</v>
      </c>
      <c r="AE381" s="177">
        <f t="shared" si="1"/>
        <v>46238</v>
      </c>
      <c r="AJ381" s="179"/>
    </row>
    <row r="382" spans="1:53" s="178" customFormat="1" ht="17.25" hidden="1" customHeight="1" x14ac:dyDescent="0.45">
      <c r="A382" s="175"/>
      <c r="C382" s="176">
        <v>12</v>
      </c>
      <c r="D382" s="177">
        <f t="shared" si="2"/>
        <v>46239</v>
      </c>
      <c r="E382" s="177">
        <f t="shared" si="3"/>
        <v>46240</v>
      </c>
      <c r="F382" s="177">
        <f t="shared" si="3"/>
        <v>46241</v>
      </c>
      <c r="G382" s="177">
        <f t="shared" si="3"/>
        <v>46242</v>
      </c>
      <c r="H382" s="177">
        <f t="shared" si="3"/>
        <v>46243</v>
      </c>
      <c r="I382" s="177">
        <f t="shared" si="3"/>
        <v>46244</v>
      </c>
      <c r="J382" s="177">
        <f t="shared" si="3"/>
        <v>46245</v>
      </c>
      <c r="K382" s="177">
        <f t="shared" si="3"/>
        <v>46246</v>
      </c>
      <c r="L382" s="177">
        <f t="shared" si="3"/>
        <v>46247</v>
      </c>
      <c r="M382" s="177">
        <f t="shared" si="3"/>
        <v>46248</v>
      </c>
      <c r="N382" s="177">
        <f t="shared" si="3"/>
        <v>46249</v>
      </c>
      <c r="O382" s="177">
        <f t="shared" si="3"/>
        <v>46250</v>
      </c>
      <c r="P382" s="177">
        <f t="shared" si="3"/>
        <v>46251</v>
      </c>
      <c r="Q382" s="177">
        <f t="shared" si="3"/>
        <v>46252</v>
      </c>
      <c r="R382" s="177">
        <f t="shared" si="3"/>
        <v>46253</v>
      </c>
      <c r="S382" s="177">
        <f t="shared" si="3"/>
        <v>46254</v>
      </c>
      <c r="T382" s="177">
        <f t="shared" si="3"/>
        <v>46255</v>
      </c>
      <c r="U382" s="177">
        <f t="shared" si="0"/>
        <v>46256</v>
      </c>
      <c r="V382" s="177">
        <f t="shared" si="0"/>
        <v>46257</v>
      </c>
      <c r="W382" s="177">
        <f t="shared" si="1"/>
        <v>46258</v>
      </c>
      <c r="X382" s="177">
        <f t="shared" si="1"/>
        <v>46259</v>
      </c>
      <c r="Y382" s="177">
        <f t="shared" si="1"/>
        <v>46260</v>
      </c>
      <c r="Z382" s="177">
        <f t="shared" si="1"/>
        <v>46261</v>
      </c>
      <c r="AA382" s="177">
        <f t="shared" si="1"/>
        <v>46262</v>
      </c>
      <c r="AB382" s="177">
        <f t="shared" si="1"/>
        <v>46263</v>
      </c>
      <c r="AC382" s="177">
        <f t="shared" si="1"/>
        <v>46264</v>
      </c>
      <c r="AD382" s="177">
        <f t="shared" si="1"/>
        <v>46265</v>
      </c>
      <c r="AE382" s="177">
        <f t="shared" si="1"/>
        <v>46266</v>
      </c>
      <c r="AJ382" s="179"/>
    </row>
    <row r="383" spans="1:53" s="178" customFormat="1" ht="17.25" hidden="1" customHeight="1" x14ac:dyDescent="0.45">
      <c r="A383" s="175"/>
      <c r="C383" s="176">
        <v>13</v>
      </c>
      <c r="D383" s="177">
        <f t="shared" si="2"/>
        <v>46267</v>
      </c>
      <c r="E383" s="177">
        <f t="shared" si="3"/>
        <v>46268</v>
      </c>
      <c r="F383" s="177">
        <f t="shared" si="3"/>
        <v>46269</v>
      </c>
      <c r="G383" s="177">
        <f t="shared" si="3"/>
        <v>46270</v>
      </c>
      <c r="H383" s="177">
        <f t="shared" si="3"/>
        <v>46271</v>
      </c>
      <c r="I383" s="177">
        <f t="shared" si="3"/>
        <v>46272</v>
      </c>
      <c r="J383" s="177">
        <f t="shared" si="3"/>
        <v>46273</v>
      </c>
      <c r="K383" s="177">
        <f t="shared" si="3"/>
        <v>46274</v>
      </c>
      <c r="L383" s="177">
        <f t="shared" si="3"/>
        <v>46275</v>
      </c>
      <c r="M383" s="177">
        <f t="shared" si="3"/>
        <v>46276</v>
      </c>
      <c r="N383" s="177">
        <f t="shared" si="3"/>
        <v>46277</v>
      </c>
      <c r="O383" s="177">
        <f t="shared" si="3"/>
        <v>46278</v>
      </c>
      <c r="P383" s="177">
        <f t="shared" si="3"/>
        <v>46279</v>
      </c>
      <c r="Q383" s="177">
        <f t="shared" si="3"/>
        <v>46280</v>
      </c>
      <c r="R383" s="177">
        <f t="shared" si="3"/>
        <v>46281</v>
      </c>
      <c r="S383" s="177">
        <f t="shared" si="3"/>
        <v>46282</v>
      </c>
      <c r="T383" s="177">
        <f t="shared" si="3"/>
        <v>46283</v>
      </c>
      <c r="U383" s="177">
        <f t="shared" si="0"/>
        <v>46284</v>
      </c>
      <c r="V383" s="177">
        <f t="shared" si="0"/>
        <v>46285</v>
      </c>
      <c r="W383" s="177">
        <f t="shared" si="1"/>
        <v>46286</v>
      </c>
      <c r="X383" s="177">
        <f t="shared" si="1"/>
        <v>46287</v>
      </c>
      <c r="Y383" s="177">
        <f t="shared" si="1"/>
        <v>46288</v>
      </c>
      <c r="Z383" s="177">
        <f t="shared" si="1"/>
        <v>46289</v>
      </c>
      <c r="AA383" s="177">
        <f t="shared" si="1"/>
        <v>46290</v>
      </c>
      <c r="AB383" s="177">
        <f t="shared" si="1"/>
        <v>46291</v>
      </c>
      <c r="AC383" s="177">
        <f t="shared" si="1"/>
        <v>46292</v>
      </c>
      <c r="AD383" s="177">
        <f t="shared" si="1"/>
        <v>46293</v>
      </c>
      <c r="AE383" s="177">
        <f t="shared" si="1"/>
        <v>46294</v>
      </c>
      <c r="AJ383" s="179"/>
    </row>
    <row r="384" spans="1:53" s="178" customFormat="1" ht="17.25" hidden="1" customHeight="1" x14ac:dyDescent="0.45">
      <c r="A384" s="175"/>
      <c r="C384" s="176">
        <v>14</v>
      </c>
      <c r="D384" s="177">
        <f t="shared" si="2"/>
        <v>46295</v>
      </c>
      <c r="E384" s="177">
        <f t="shared" si="3"/>
        <v>46296</v>
      </c>
      <c r="F384" s="177">
        <f t="shared" si="3"/>
        <v>46297</v>
      </c>
      <c r="G384" s="177">
        <f t="shared" si="3"/>
        <v>46298</v>
      </c>
      <c r="H384" s="177">
        <f t="shared" si="3"/>
        <v>46299</v>
      </c>
      <c r="I384" s="177">
        <f t="shared" si="3"/>
        <v>46300</v>
      </c>
      <c r="J384" s="177">
        <f t="shared" si="3"/>
        <v>46301</v>
      </c>
      <c r="K384" s="177">
        <f t="shared" si="3"/>
        <v>46302</v>
      </c>
      <c r="L384" s="177">
        <f t="shared" si="3"/>
        <v>46303</v>
      </c>
      <c r="M384" s="177">
        <f t="shared" si="3"/>
        <v>46304</v>
      </c>
      <c r="N384" s="177">
        <f t="shared" si="3"/>
        <v>46305</v>
      </c>
      <c r="O384" s="177">
        <f t="shared" si="3"/>
        <v>46306</v>
      </c>
      <c r="P384" s="177">
        <f t="shared" si="3"/>
        <v>46307</v>
      </c>
      <c r="Q384" s="177">
        <f t="shared" si="3"/>
        <v>46308</v>
      </c>
      <c r="R384" s="177">
        <f t="shared" si="3"/>
        <v>46309</v>
      </c>
      <c r="S384" s="177">
        <f t="shared" si="3"/>
        <v>46310</v>
      </c>
      <c r="T384" s="177">
        <f t="shared" si="3"/>
        <v>46311</v>
      </c>
      <c r="U384" s="177">
        <f t="shared" si="0"/>
        <v>46312</v>
      </c>
      <c r="V384" s="177">
        <f t="shared" si="0"/>
        <v>46313</v>
      </c>
      <c r="W384" s="177">
        <f t="shared" si="1"/>
        <v>46314</v>
      </c>
      <c r="X384" s="177">
        <f t="shared" si="1"/>
        <v>46315</v>
      </c>
      <c r="Y384" s="177">
        <f t="shared" si="1"/>
        <v>46316</v>
      </c>
      <c r="Z384" s="177">
        <f t="shared" si="1"/>
        <v>46317</v>
      </c>
      <c r="AA384" s="177">
        <f t="shared" si="1"/>
        <v>46318</v>
      </c>
      <c r="AB384" s="177">
        <f t="shared" si="1"/>
        <v>46319</v>
      </c>
      <c r="AC384" s="177">
        <f t="shared" si="1"/>
        <v>46320</v>
      </c>
      <c r="AD384" s="177">
        <f t="shared" si="1"/>
        <v>46321</v>
      </c>
      <c r="AE384" s="177">
        <f t="shared" si="1"/>
        <v>46322</v>
      </c>
      <c r="AJ384" s="179"/>
    </row>
    <row r="385" spans="1:53" s="178" customFormat="1" ht="17.25" hidden="1" customHeight="1" x14ac:dyDescent="0.45">
      <c r="A385" s="175"/>
      <c r="C385" s="176">
        <v>15</v>
      </c>
      <c r="D385" s="177">
        <f t="shared" si="2"/>
        <v>46323</v>
      </c>
      <c r="E385" s="177">
        <f t="shared" si="3"/>
        <v>46324</v>
      </c>
      <c r="F385" s="177">
        <f t="shared" si="3"/>
        <v>46325</v>
      </c>
      <c r="G385" s="177">
        <f t="shared" si="3"/>
        <v>46326</v>
      </c>
      <c r="H385" s="177">
        <f t="shared" si="3"/>
        <v>46327</v>
      </c>
      <c r="I385" s="177">
        <f t="shared" si="3"/>
        <v>46328</v>
      </c>
      <c r="J385" s="177">
        <f t="shared" si="3"/>
        <v>46329</v>
      </c>
      <c r="K385" s="177">
        <f t="shared" si="3"/>
        <v>46330</v>
      </c>
      <c r="L385" s="177">
        <f t="shared" si="3"/>
        <v>46331</v>
      </c>
      <c r="M385" s="177">
        <f t="shared" si="3"/>
        <v>46332</v>
      </c>
      <c r="N385" s="177">
        <f t="shared" si="3"/>
        <v>46333</v>
      </c>
      <c r="O385" s="177">
        <f t="shared" si="3"/>
        <v>46334</v>
      </c>
      <c r="P385" s="177">
        <f t="shared" si="3"/>
        <v>46335</v>
      </c>
      <c r="Q385" s="177">
        <f t="shared" si="3"/>
        <v>46336</v>
      </c>
      <c r="R385" s="177">
        <f t="shared" si="3"/>
        <v>46337</v>
      </c>
      <c r="S385" s="177">
        <f t="shared" si="3"/>
        <v>46338</v>
      </c>
      <c r="T385" s="177">
        <f t="shared" si="3"/>
        <v>46339</v>
      </c>
      <c r="U385" s="177">
        <f t="shared" si="0"/>
        <v>46340</v>
      </c>
      <c r="V385" s="177">
        <f t="shared" si="0"/>
        <v>46341</v>
      </c>
      <c r="W385" s="177">
        <f t="shared" si="1"/>
        <v>46342</v>
      </c>
      <c r="X385" s="177">
        <f t="shared" si="1"/>
        <v>46343</v>
      </c>
      <c r="Y385" s="177">
        <f t="shared" si="1"/>
        <v>46344</v>
      </c>
      <c r="Z385" s="177">
        <f t="shared" si="1"/>
        <v>46345</v>
      </c>
      <c r="AA385" s="177">
        <f t="shared" si="1"/>
        <v>46346</v>
      </c>
      <c r="AB385" s="177">
        <f t="shared" si="1"/>
        <v>46347</v>
      </c>
      <c r="AC385" s="177">
        <f t="shared" si="1"/>
        <v>46348</v>
      </c>
      <c r="AD385" s="177">
        <f t="shared" si="1"/>
        <v>46349</v>
      </c>
      <c r="AE385" s="177">
        <f t="shared" si="1"/>
        <v>46350</v>
      </c>
      <c r="AJ385" s="179"/>
    </row>
    <row r="386" spans="1:53" s="178" customFormat="1" ht="17.25" hidden="1" customHeight="1" x14ac:dyDescent="0.45">
      <c r="A386" s="175"/>
      <c r="C386" s="176">
        <v>16</v>
      </c>
      <c r="D386" s="177">
        <f t="shared" si="2"/>
        <v>46351</v>
      </c>
      <c r="E386" s="177">
        <f t="shared" si="3"/>
        <v>46352</v>
      </c>
      <c r="F386" s="177">
        <f t="shared" si="3"/>
        <v>46353</v>
      </c>
      <c r="G386" s="177">
        <f t="shared" si="3"/>
        <v>46354</v>
      </c>
      <c r="H386" s="177">
        <f t="shared" si="3"/>
        <v>46355</v>
      </c>
      <c r="I386" s="177">
        <f t="shared" si="3"/>
        <v>46356</v>
      </c>
      <c r="J386" s="177">
        <f t="shared" si="3"/>
        <v>46357</v>
      </c>
      <c r="K386" s="177">
        <f t="shared" si="3"/>
        <v>46358</v>
      </c>
      <c r="L386" s="177">
        <f t="shared" si="3"/>
        <v>46359</v>
      </c>
      <c r="M386" s="177">
        <f t="shared" si="3"/>
        <v>46360</v>
      </c>
      <c r="N386" s="177">
        <f t="shared" si="3"/>
        <v>46361</v>
      </c>
      <c r="O386" s="177">
        <f t="shared" si="3"/>
        <v>46362</v>
      </c>
      <c r="P386" s="177">
        <f t="shared" si="3"/>
        <v>46363</v>
      </c>
      <c r="Q386" s="177">
        <f t="shared" si="3"/>
        <v>46364</v>
      </c>
      <c r="R386" s="177">
        <f t="shared" si="3"/>
        <v>46365</v>
      </c>
      <c r="S386" s="177">
        <f t="shared" si="3"/>
        <v>46366</v>
      </c>
      <c r="T386" s="177">
        <f t="shared" si="3"/>
        <v>46367</v>
      </c>
      <c r="U386" s="177">
        <f t="shared" si="0"/>
        <v>46368</v>
      </c>
      <c r="V386" s="177">
        <f t="shared" si="0"/>
        <v>46369</v>
      </c>
      <c r="W386" s="177">
        <f t="shared" si="1"/>
        <v>46370</v>
      </c>
      <c r="X386" s="177">
        <f t="shared" si="1"/>
        <v>46371</v>
      </c>
      <c r="Y386" s="177">
        <f t="shared" si="1"/>
        <v>46372</v>
      </c>
      <c r="Z386" s="177">
        <f t="shared" si="1"/>
        <v>46373</v>
      </c>
      <c r="AA386" s="177">
        <f t="shared" si="1"/>
        <v>46374</v>
      </c>
      <c r="AB386" s="177">
        <f t="shared" si="1"/>
        <v>46375</v>
      </c>
      <c r="AC386" s="177">
        <f t="shared" si="1"/>
        <v>46376</v>
      </c>
      <c r="AD386" s="177">
        <f t="shared" si="1"/>
        <v>46377</v>
      </c>
      <c r="AE386" s="177">
        <f t="shared" si="1"/>
        <v>46378</v>
      </c>
      <c r="AJ386" s="179"/>
    </row>
    <row r="387" spans="1:53" s="178" customFormat="1" ht="17.25" hidden="1" customHeight="1" x14ac:dyDescent="0.45">
      <c r="A387" s="175"/>
      <c r="C387" s="176">
        <v>17</v>
      </c>
      <c r="D387" s="177">
        <f t="shared" si="2"/>
        <v>46379</v>
      </c>
      <c r="E387" s="177">
        <f t="shared" si="3"/>
        <v>46380</v>
      </c>
      <c r="F387" s="177">
        <f t="shared" si="3"/>
        <v>46381</v>
      </c>
      <c r="G387" s="177">
        <f t="shared" si="3"/>
        <v>46382</v>
      </c>
      <c r="H387" s="177">
        <f t="shared" si="3"/>
        <v>46383</v>
      </c>
      <c r="I387" s="177">
        <f t="shared" si="3"/>
        <v>46384</v>
      </c>
      <c r="J387" s="177">
        <f t="shared" si="3"/>
        <v>46385</v>
      </c>
      <c r="K387" s="177">
        <f t="shared" si="3"/>
        <v>46386</v>
      </c>
      <c r="L387" s="177">
        <f t="shared" si="3"/>
        <v>46387</v>
      </c>
      <c r="M387" s="177">
        <f t="shared" si="3"/>
        <v>46388</v>
      </c>
      <c r="N387" s="177">
        <f t="shared" si="3"/>
        <v>46389</v>
      </c>
      <c r="O387" s="177">
        <f t="shared" si="3"/>
        <v>46390</v>
      </c>
      <c r="P387" s="177">
        <f t="shared" si="3"/>
        <v>46391</v>
      </c>
      <c r="Q387" s="177">
        <f t="shared" si="3"/>
        <v>46392</v>
      </c>
      <c r="R387" s="177">
        <f t="shared" si="3"/>
        <v>46393</v>
      </c>
      <c r="S387" s="177">
        <f t="shared" si="3"/>
        <v>46394</v>
      </c>
      <c r="T387" s="177">
        <f t="shared" si="3"/>
        <v>46395</v>
      </c>
      <c r="U387" s="177">
        <f t="shared" ref="U387:AE387" si="4">T387+1</f>
        <v>46396</v>
      </c>
      <c r="V387" s="177">
        <f t="shared" si="4"/>
        <v>46397</v>
      </c>
      <c r="W387" s="177">
        <f t="shared" si="4"/>
        <v>46398</v>
      </c>
      <c r="X387" s="177">
        <f t="shared" si="4"/>
        <v>46399</v>
      </c>
      <c r="Y387" s="177">
        <f t="shared" si="4"/>
        <v>46400</v>
      </c>
      <c r="Z387" s="177">
        <f t="shared" si="4"/>
        <v>46401</v>
      </c>
      <c r="AA387" s="177">
        <f t="shared" si="4"/>
        <v>46402</v>
      </c>
      <c r="AB387" s="177">
        <f t="shared" si="4"/>
        <v>46403</v>
      </c>
      <c r="AC387" s="177">
        <f t="shared" si="4"/>
        <v>46404</v>
      </c>
      <c r="AD387" s="177">
        <f t="shared" si="4"/>
        <v>46405</v>
      </c>
      <c r="AE387" s="177">
        <f t="shared" si="4"/>
        <v>46406</v>
      </c>
      <c r="AJ387" s="179"/>
    </row>
    <row r="388" spans="1:53" s="178" customFormat="1" ht="17.25" hidden="1" customHeight="1" x14ac:dyDescent="0.45">
      <c r="A388" s="175"/>
      <c r="C388" s="176">
        <v>18</v>
      </c>
      <c r="D388" s="177">
        <f t="shared" si="2"/>
        <v>46407</v>
      </c>
      <c r="E388" s="177">
        <f t="shared" si="3"/>
        <v>46408</v>
      </c>
      <c r="F388" s="177">
        <f t="shared" si="3"/>
        <v>46409</v>
      </c>
      <c r="G388" s="177">
        <f t="shared" si="3"/>
        <v>46410</v>
      </c>
      <c r="H388" s="177">
        <f t="shared" si="3"/>
        <v>46411</v>
      </c>
      <c r="I388" s="177">
        <f t="shared" si="3"/>
        <v>46412</v>
      </c>
      <c r="J388" s="177">
        <f t="shared" si="3"/>
        <v>46413</v>
      </c>
      <c r="K388" s="177">
        <f t="shared" si="3"/>
        <v>46414</v>
      </c>
      <c r="L388" s="177">
        <f t="shared" si="3"/>
        <v>46415</v>
      </c>
      <c r="M388" s="177">
        <f t="shared" si="3"/>
        <v>46416</v>
      </c>
      <c r="N388" s="177">
        <f t="shared" si="3"/>
        <v>46417</v>
      </c>
      <c r="O388" s="177">
        <f t="shared" si="3"/>
        <v>46418</v>
      </c>
      <c r="P388" s="177">
        <f t="shared" si="3"/>
        <v>46419</v>
      </c>
      <c r="Q388" s="177">
        <f t="shared" si="3"/>
        <v>46420</v>
      </c>
      <c r="R388" s="177">
        <f t="shared" si="3"/>
        <v>46421</v>
      </c>
      <c r="S388" s="177">
        <f t="shared" si="3"/>
        <v>46422</v>
      </c>
      <c r="T388" s="177">
        <f t="shared" ref="Q388:AE403" si="5">S388+1</f>
        <v>46423</v>
      </c>
      <c r="U388" s="177">
        <f t="shared" si="5"/>
        <v>46424</v>
      </c>
      <c r="V388" s="177">
        <f t="shared" si="5"/>
        <v>46425</v>
      </c>
      <c r="W388" s="177">
        <f t="shared" si="5"/>
        <v>46426</v>
      </c>
      <c r="X388" s="177">
        <f t="shared" si="5"/>
        <v>46427</v>
      </c>
      <c r="Y388" s="177">
        <f t="shared" si="5"/>
        <v>46428</v>
      </c>
      <c r="Z388" s="177">
        <f t="shared" si="5"/>
        <v>46429</v>
      </c>
      <c r="AA388" s="177">
        <f t="shared" si="5"/>
        <v>46430</v>
      </c>
      <c r="AB388" s="177">
        <f t="shared" si="5"/>
        <v>46431</v>
      </c>
      <c r="AC388" s="177">
        <f t="shared" si="5"/>
        <v>46432</v>
      </c>
      <c r="AD388" s="177">
        <f t="shared" si="5"/>
        <v>46433</v>
      </c>
      <c r="AE388" s="177">
        <f t="shared" si="5"/>
        <v>46434</v>
      </c>
      <c r="AJ388" s="179"/>
    </row>
    <row r="389" spans="1:53" s="178" customFormat="1" ht="17.25" hidden="1" customHeight="1" x14ac:dyDescent="0.45">
      <c r="A389" s="175"/>
      <c r="C389" s="176">
        <v>19</v>
      </c>
      <c r="D389" s="177">
        <f t="shared" si="2"/>
        <v>46435</v>
      </c>
      <c r="E389" s="177">
        <f t="shared" ref="E389:T404" si="6">D389+1</f>
        <v>46436</v>
      </c>
      <c r="F389" s="177">
        <f t="shared" si="6"/>
        <v>46437</v>
      </c>
      <c r="G389" s="177">
        <f t="shared" si="6"/>
        <v>46438</v>
      </c>
      <c r="H389" s="177">
        <f t="shared" si="6"/>
        <v>46439</v>
      </c>
      <c r="I389" s="177">
        <f t="shared" si="6"/>
        <v>46440</v>
      </c>
      <c r="J389" s="177">
        <f t="shared" si="6"/>
        <v>46441</v>
      </c>
      <c r="K389" s="177">
        <f t="shared" si="6"/>
        <v>46442</v>
      </c>
      <c r="L389" s="177">
        <f t="shared" si="6"/>
        <v>46443</v>
      </c>
      <c r="M389" s="177">
        <f t="shared" si="6"/>
        <v>46444</v>
      </c>
      <c r="N389" s="177">
        <f t="shared" si="6"/>
        <v>46445</v>
      </c>
      <c r="O389" s="177">
        <f t="shared" si="6"/>
        <v>46446</v>
      </c>
      <c r="P389" s="177">
        <f t="shared" si="6"/>
        <v>46447</v>
      </c>
      <c r="Q389" s="177">
        <f t="shared" si="6"/>
        <v>46448</v>
      </c>
      <c r="R389" s="177">
        <f t="shared" si="6"/>
        <v>46449</v>
      </c>
      <c r="S389" s="177">
        <f t="shared" si="6"/>
        <v>46450</v>
      </c>
      <c r="T389" s="177">
        <f t="shared" si="6"/>
        <v>46451</v>
      </c>
      <c r="U389" s="177">
        <f t="shared" si="5"/>
        <v>46452</v>
      </c>
      <c r="V389" s="177">
        <f t="shared" si="5"/>
        <v>46453</v>
      </c>
      <c r="W389" s="177">
        <f t="shared" si="5"/>
        <v>46454</v>
      </c>
      <c r="X389" s="177">
        <f t="shared" si="5"/>
        <v>46455</v>
      </c>
      <c r="Y389" s="177">
        <f t="shared" si="5"/>
        <v>46456</v>
      </c>
      <c r="Z389" s="177">
        <f t="shared" si="5"/>
        <v>46457</v>
      </c>
      <c r="AA389" s="177">
        <f t="shared" si="5"/>
        <v>46458</v>
      </c>
      <c r="AB389" s="177">
        <f t="shared" si="5"/>
        <v>46459</v>
      </c>
      <c r="AC389" s="177">
        <f t="shared" si="5"/>
        <v>46460</v>
      </c>
      <c r="AD389" s="177">
        <f t="shared" si="5"/>
        <v>46461</v>
      </c>
      <c r="AE389" s="177">
        <f t="shared" si="5"/>
        <v>46462</v>
      </c>
      <c r="AJ389" s="179"/>
    </row>
    <row r="390" spans="1:53" s="178" customFormat="1" ht="17.25" hidden="1" customHeight="1" x14ac:dyDescent="0.45">
      <c r="A390" s="175"/>
      <c r="C390" s="176">
        <v>20</v>
      </c>
      <c r="D390" s="177">
        <f t="shared" si="2"/>
        <v>46463</v>
      </c>
      <c r="E390" s="177">
        <f t="shared" si="6"/>
        <v>46464</v>
      </c>
      <c r="F390" s="177">
        <f t="shared" si="6"/>
        <v>46465</v>
      </c>
      <c r="G390" s="177">
        <f t="shared" si="6"/>
        <v>46466</v>
      </c>
      <c r="H390" s="177">
        <f t="shared" si="6"/>
        <v>46467</v>
      </c>
      <c r="I390" s="177">
        <f t="shared" si="6"/>
        <v>46468</v>
      </c>
      <c r="J390" s="177">
        <f t="shared" si="6"/>
        <v>46469</v>
      </c>
      <c r="K390" s="177">
        <f t="shared" si="6"/>
        <v>46470</v>
      </c>
      <c r="L390" s="177">
        <f t="shared" si="6"/>
        <v>46471</v>
      </c>
      <c r="M390" s="177">
        <f t="shared" si="6"/>
        <v>46472</v>
      </c>
      <c r="N390" s="177">
        <f t="shared" si="6"/>
        <v>46473</v>
      </c>
      <c r="O390" s="177">
        <f t="shared" si="6"/>
        <v>46474</v>
      </c>
      <c r="P390" s="177">
        <f t="shared" si="6"/>
        <v>46475</v>
      </c>
      <c r="Q390" s="177">
        <f t="shared" si="6"/>
        <v>46476</v>
      </c>
      <c r="R390" s="177">
        <f t="shared" si="6"/>
        <v>46477</v>
      </c>
      <c r="S390" s="177">
        <f t="shared" si="6"/>
        <v>46478</v>
      </c>
      <c r="T390" s="177">
        <f t="shared" si="6"/>
        <v>46479</v>
      </c>
      <c r="U390" s="177">
        <f t="shared" si="5"/>
        <v>46480</v>
      </c>
      <c r="V390" s="177">
        <f t="shared" si="5"/>
        <v>46481</v>
      </c>
      <c r="W390" s="177">
        <f t="shared" si="5"/>
        <v>46482</v>
      </c>
      <c r="X390" s="177">
        <f t="shared" si="5"/>
        <v>46483</v>
      </c>
      <c r="Y390" s="177">
        <f t="shared" si="5"/>
        <v>46484</v>
      </c>
      <c r="Z390" s="177">
        <f t="shared" si="5"/>
        <v>46485</v>
      </c>
      <c r="AA390" s="177">
        <f t="shared" si="5"/>
        <v>46486</v>
      </c>
      <c r="AB390" s="177">
        <f t="shared" si="5"/>
        <v>46487</v>
      </c>
      <c r="AC390" s="177">
        <f t="shared" si="5"/>
        <v>46488</v>
      </c>
      <c r="AD390" s="177">
        <f t="shared" si="5"/>
        <v>46489</v>
      </c>
      <c r="AE390" s="177">
        <f t="shared" si="5"/>
        <v>46490</v>
      </c>
      <c r="AJ390" s="179"/>
    </row>
    <row r="391" spans="1:53" s="178" customFormat="1" ht="17.25" hidden="1" customHeight="1" x14ac:dyDescent="0.45">
      <c r="A391" s="175"/>
      <c r="C391" s="176">
        <v>21</v>
      </c>
      <c r="D391" s="177">
        <f t="shared" si="2"/>
        <v>46491</v>
      </c>
      <c r="E391" s="177">
        <f t="shared" si="6"/>
        <v>46492</v>
      </c>
      <c r="F391" s="177">
        <f t="shared" si="6"/>
        <v>46493</v>
      </c>
      <c r="G391" s="177">
        <f t="shared" si="6"/>
        <v>46494</v>
      </c>
      <c r="H391" s="177">
        <f t="shared" si="6"/>
        <v>46495</v>
      </c>
      <c r="I391" s="177">
        <f t="shared" si="6"/>
        <v>46496</v>
      </c>
      <c r="J391" s="177">
        <f t="shared" si="6"/>
        <v>46497</v>
      </c>
      <c r="K391" s="177">
        <f t="shared" si="6"/>
        <v>46498</v>
      </c>
      <c r="L391" s="177">
        <f t="shared" si="6"/>
        <v>46499</v>
      </c>
      <c r="M391" s="177">
        <f t="shared" si="6"/>
        <v>46500</v>
      </c>
      <c r="N391" s="177">
        <f t="shared" si="6"/>
        <v>46501</v>
      </c>
      <c r="O391" s="177">
        <f t="shared" si="6"/>
        <v>46502</v>
      </c>
      <c r="P391" s="177">
        <f t="shared" si="6"/>
        <v>46503</v>
      </c>
      <c r="Q391" s="177">
        <f t="shared" si="6"/>
        <v>46504</v>
      </c>
      <c r="R391" s="177">
        <f t="shared" si="6"/>
        <v>46505</v>
      </c>
      <c r="S391" s="177">
        <f t="shared" si="6"/>
        <v>46506</v>
      </c>
      <c r="T391" s="177">
        <f t="shared" si="6"/>
        <v>46507</v>
      </c>
      <c r="U391" s="177">
        <f t="shared" si="5"/>
        <v>46508</v>
      </c>
      <c r="V391" s="177">
        <f t="shared" si="5"/>
        <v>46509</v>
      </c>
      <c r="W391" s="177">
        <f t="shared" si="5"/>
        <v>46510</v>
      </c>
      <c r="X391" s="177">
        <f t="shared" si="5"/>
        <v>46511</v>
      </c>
      <c r="Y391" s="177">
        <f t="shared" si="5"/>
        <v>46512</v>
      </c>
      <c r="Z391" s="177">
        <f t="shared" si="5"/>
        <v>46513</v>
      </c>
      <c r="AA391" s="177">
        <f t="shared" si="5"/>
        <v>46514</v>
      </c>
      <c r="AB391" s="177">
        <f t="shared" si="5"/>
        <v>46515</v>
      </c>
      <c r="AC391" s="177">
        <f t="shared" si="5"/>
        <v>46516</v>
      </c>
      <c r="AD391" s="177">
        <f t="shared" si="5"/>
        <v>46517</v>
      </c>
      <c r="AE391" s="177">
        <f t="shared" si="5"/>
        <v>46518</v>
      </c>
      <c r="AJ391" s="179"/>
    </row>
    <row r="392" spans="1:53" s="178" customFormat="1" ht="17.25" hidden="1" customHeight="1" x14ac:dyDescent="0.45">
      <c r="A392" s="168"/>
      <c r="B392" s="106"/>
      <c r="C392" s="176">
        <v>22</v>
      </c>
      <c r="D392" s="177">
        <f t="shared" si="2"/>
        <v>46519</v>
      </c>
      <c r="E392" s="177">
        <f t="shared" si="6"/>
        <v>46520</v>
      </c>
      <c r="F392" s="177">
        <f t="shared" si="6"/>
        <v>46521</v>
      </c>
      <c r="G392" s="177">
        <f t="shared" si="6"/>
        <v>46522</v>
      </c>
      <c r="H392" s="177">
        <f t="shared" si="6"/>
        <v>46523</v>
      </c>
      <c r="I392" s="177">
        <f t="shared" si="6"/>
        <v>46524</v>
      </c>
      <c r="J392" s="177">
        <f t="shared" si="6"/>
        <v>46525</v>
      </c>
      <c r="K392" s="177">
        <f t="shared" si="6"/>
        <v>46526</v>
      </c>
      <c r="L392" s="177">
        <f t="shared" si="6"/>
        <v>46527</v>
      </c>
      <c r="M392" s="177">
        <f t="shared" si="6"/>
        <v>46528</v>
      </c>
      <c r="N392" s="177">
        <f t="shared" si="6"/>
        <v>46529</v>
      </c>
      <c r="O392" s="177">
        <f t="shared" si="6"/>
        <v>46530</v>
      </c>
      <c r="P392" s="177">
        <f t="shared" si="6"/>
        <v>46531</v>
      </c>
      <c r="Q392" s="177">
        <f t="shared" si="6"/>
        <v>46532</v>
      </c>
      <c r="R392" s="177">
        <f t="shared" si="6"/>
        <v>46533</v>
      </c>
      <c r="S392" s="177">
        <f t="shared" si="6"/>
        <v>46534</v>
      </c>
      <c r="T392" s="177">
        <f t="shared" si="6"/>
        <v>46535</v>
      </c>
      <c r="U392" s="177">
        <f t="shared" si="5"/>
        <v>46536</v>
      </c>
      <c r="V392" s="177">
        <f t="shared" si="5"/>
        <v>46537</v>
      </c>
      <c r="W392" s="177">
        <f t="shared" si="5"/>
        <v>46538</v>
      </c>
      <c r="X392" s="177">
        <f t="shared" si="5"/>
        <v>46539</v>
      </c>
      <c r="Y392" s="177">
        <f t="shared" si="5"/>
        <v>46540</v>
      </c>
      <c r="Z392" s="177">
        <f t="shared" si="5"/>
        <v>46541</v>
      </c>
      <c r="AA392" s="177">
        <f t="shared" si="5"/>
        <v>46542</v>
      </c>
      <c r="AB392" s="177">
        <f t="shared" si="5"/>
        <v>46543</v>
      </c>
      <c r="AC392" s="177">
        <f t="shared" si="5"/>
        <v>46544</v>
      </c>
      <c r="AD392" s="177">
        <f t="shared" si="5"/>
        <v>46545</v>
      </c>
      <c r="AE392" s="177">
        <f t="shared" si="5"/>
        <v>46546</v>
      </c>
      <c r="AF392" s="106"/>
      <c r="AG392" s="106"/>
      <c r="AH392" s="106"/>
      <c r="AI392" s="106"/>
      <c r="AJ392" s="170"/>
      <c r="AK392" s="106"/>
      <c r="AN392" s="106"/>
      <c r="AO392" s="106"/>
    </row>
    <row r="393" spans="1:53" s="178" customFormat="1" ht="17.25" hidden="1" customHeight="1" x14ac:dyDescent="0.45">
      <c r="A393" s="168"/>
      <c r="B393" s="106"/>
      <c r="C393" s="176">
        <v>23</v>
      </c>
      <c r="D393" s="177">
        <f t="shared" si="2"/>
        <v>46547</v>
      </c>
      <c r="E393" s="177">
        <f t="shared" si="6"/>
        <v>46548</v>
      </c>
      <c r="F393" s="177">
        <f t="shared" si="6"/>
        <v>46549</v>
      </c>
      <c r="G393" s="177">
        <f t="shared" si="6"/>
        <v>46550</v>
      </c>
      <c r="H393" s="177">
        <f t="shared" si="6"/>
        <v>46551</v>
      </c>
      <c r="I393" s="177">
        <f t="shared" si="6"/>
        <v>46552</v>
      </c>
      <c r="J393" s="177">
        <f t="shared" si="6"/>
        <v>46553</v>
      </c>
      <c r="K393" s="177">
        <f t="shared" si="6"/>
        <v>46554</v>
      </c>
      <c r="L393" s="177">
        <f t="shared" si="6"/>
        <v>46555</v>
      </c>
      <c r="M393" s="177">
        <f t="shared" si="6"/>
        <v>46556</v>
      </c>
      <c r="N393" s="177">
        <f t="shared" si="6"/>
        <v>46557</v>
      </c>
      <c r="O393" s="177">
        <f t="shared" si="6"/>
        <v>46558</v>
      </c>
      <c r="P393" s="177">
        <f t="shared" si="6"/>
        <v>46559</v>
      </c>
      <c r="Q393" s="177">
        <f t="shared" si="5"/>
        <v>46560</v>
      </c>
      <c r="R393" s="177">
        <f t="shared" si="5"/>
        <v>46561</v>
      </c>
      <c r="S393" s="177">
        <f t="shared" si="5"/>
        <v>46562</v>
      </c>
      <c r="T393" s="177">
        <f t="shared" si="5"/>
        <v>46563</v>
      </c>
      <c r="U393" s="177">
        <f t="shared" si="5"/>
        <v>46564</v>
      </c>
      <c r="V393" s="177">
        <f t="shared" si="5"/>
        <v>46565</v>
      </c>
      <c r="W393" s="177">
        <f t="shared" si="5"/>
        <v>46566</v>
      </c>
      <c r="X393" s="177">
        <f t="shared" si="5"/>
        <v>46567</v>
      </c>
      <c r="Y393" s="177">
        <f t="shared" si="5"/>
        <v>46568</v>
      </c>
      <c r="Z393" s="177">
        <f t="shared" si="5"/>
        <v>46569</v>
      </c>
      <c r="AA393" s="177">
        <f t="shared" si="5"/>
        <v>46570</v>
      </c>
      <c r="AB393" s="177">
        <f t="shared" si="5"/>
        <v>46571</v>
      </c>
      <c r="AC393" s="177">
        <f t="shared" si="5"/>
        <v>46572</v>
      </c>
      <c r="AD393" s="177">
        <f t="shared" si="5"/>
        <v>46573</v>
      </c>
      <c r="AE393" s="177">
        <f t="shared" si="5"/>
        <v>46574</v>
      </c>
      <c r="AF393" s="106"/>
      <c r="AG393" s="106"/>
      <c r="AH393" s="106"/>
      <c r="AI393" s="106"/>
      <c r="AJ393" s="170"/>
      <c r="AK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</row>
    <row r="394" spans="1:53" s="178" customFormat="1" hidden="1" x14ac:dyDescent="0.45">
      <c r="A394" s="168"/>
      <c r="B394" s="106"/>
      <c r="C394" s="176">
        <v>24</v>
      </c>
      <c r="D394" s="177">
        <f t="shared" si="2"/>
        <v>46575</v>
      </c>
      <c r="E394" s="177">
        <f t="shared" si="6"/>
        <v>46576</v>
      </c>
      <c r="F394" s="177">
        <f t="shared" si="6"/>
        <v>46577</v>
      </c>
      <c r="G394" s="177">
        <f t="shared" si="6"/>
        <v>46578</v>
      </c>
      <c r="H394" s="177">
        <f t="shared" si="6"/>
        <v>46579</v>
      </c>
      <c r="I394" s="177">
        <f t="shared" si="6"/>
        <v>46580</v>
      </c>
      <c r="J394" s="177">
        <f t="shared" si="6"/>
        <v>46581</v>
      </c>
      <c r="K394" s="177">
        <f t="shared" si="6"/>
        <v>46582</v>
      </c>
      <c r="L394" s="177">
        <f t="shared" si="6"/>
        <v>46583</v>
      </c>
      <c r="M394" s="177">
        <f t="shared" si="6"/>
        <v>46584</v>
      </c>
      <c r="N394" s="177">
        <f t="shared" si="6"/>
        <v>46585</v>
      </c>
      <c r="O394" s="177">
        <f t="shared" si="6"/>
        <v>46586</v>
      </c>
      <c r="P394" s="177">
        <f t="shared" si="6"/>
        <v>46587</v>
      </c>
      <c r="Q394" s="177">
        <f t="shared" si="5"/>
        <v>46588</v>
      </c>
      <c r="R394" s="177">
        <f t="shared" si="5"/>
        <v>46589</v>
      </c>
      <c r="S394" s="177">
        <f t="shared" si="5"/>
        <v>46590</v>
      </c>
      <c r="T394" s="177">
        <f t="shared" si="5"/>
        <v>46591</v>
      </c>
      <c r="U394" s="177">
        <f t="shared" si="5"/>
        <v>46592</v>
      </c>
      <c r="V394" s="177">
        <f t="shared" si="5"/>
        <v>46593</v>
      </c>
      <c r="W394" s="177">
        <f t="shared" si="5"/>
        <v>46594</v>
      </c>
      <c r="X394" s="177">
        <f t="shared" si="5"/>
        <v>46595</v>
      </c>
      <c r="Y394" s="177">
        <f t="shared" si="5"/>
        <v>46596</v>
      </c>
      <c r="Z394" s="177">
        <f t="shared" si="5"/>
        <v>46597</v>
      </c>
      <c r="AA394" s="177">
        <f t="shared" si="5"/>
        <v>46598</v>
      </c>
      <c r="AB394" s="177">
        <f t="shared" si="5"/>
        <v>46599</v>
      </c>
      <c r="AC394" s="177">
        <f t="shared" si="5"/>
        <v>46600</v>
      </c>
      <c r="AD394" s="177">
        <f t="shared" si="5"/>
        <v>46601</v>
      </c>
      <c r="AE394" s="177">
        <f t="shared" si="5"/>
        <v>46602</v>
      </c>
      <c r="AF394" s="106"/>
      <c r="AG394" s="106"/>
      <c r="AH394" s="106"/>
      <c r="AI394" s="106"/>
      <c r="AJ394" s="170"/>
      <c r="AK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</row>
    <row r="395" spans="1:53" hidden="1" x14ac:dyDescent="0.45">
      <c r="A395" s="168"/>
      <c r="C395" s="176">
        <v>25</v>
      </c>
      <c r="D395" s="177">
        <f t="shared" si="2"/>
        <v>46603</v>
      </c>
      <c r="E395" s="177">
        <f t="shared" si="6"/>
        <v>46604</v>
      </c>
      <c r="F395" s="177">
        <f t="shared" si="6"/>
        <v>46605</v>
      </c>
      <c r="G395" s="177">
        <f t="shared" si="6"/>
        <v>46606</v>
      </c>
      <c r="H395" s="177">
        <f t="shared" si="6"/>
        <v>46607</v>
      </c>
      <c r="I395" s="177">
        <f t="shared" si="6"/>
        <v>46608</v>
      </c>
      <c r="J395" s="177">
        <f t="shared" si="6"/>
        <v>46609</v>
      </c>
      <c r="K395" s="177">
        <f t="shared" si="6"/>
        <v>46610</v>
      </c>
      <c r="L395" s="177">
        <f t="shared" si="6"/>
        <v>46611</v>
      </c>
      <c r="M395" s="177">
        <f t="shared" si="6"/>
        <v>46612</v>
      </c>
      <c r="N395" s="177">
        <f t="shared" si="6"/>
        <v>46613</v>
      </c>
      <c r="O395" s="177">
        <f t="shared" si="6"/>
        <v>46614</v>
      </c>
      <c r="P395" s="177">
        <f t="shared" si="6"/>
        <v>46615</v>
      </c>
      <c r="Q395" s="177">
        <f t="shared" si="5"/>
        <v>46616</v>
      </c>
      <c r="R395" s="177">
        <f t="shared" si="5"/>
        <v>46617</v>
      </c>
      <c r="S395" s="177">
        <f t="shared" si="5"/>
        <v>46618</v>
      </c>
      <c r="T395" s="177">
        <f t="shared" si="5"/>
        <v>46619</v>
      </c>
      <c r="U395" s="177">
        <f t="shared" si="5"/>
        <v>46620</v>
      </c>
      <c r="V395" s="177">
        <f t="shared" si="5"/>
        <v>46621</v>
      </c>
      <c r="W395" s="177">
        <f t="shared" si="5"/>
        <v>46622</v>
      </c>
      <c r="X395" s="177">
        <f t="shared" si="5"/>
        <v>46623</v>
      </c>
      <c r="Y395" s="177">
        <f t="shared" si="5"/>
        <v>46624</v>
      </c>
      <c r="Z395" s="177">
        <f t="shared" si="5"/>
        <v>46625</v>
      </c>
      <c r="AA395" s="177">
        <f t="shared" si="5"/>
        <v>46626</v>
      </c>
      <c r="AB395" s="177">
        <f t="shared" si="5"/>
        <v>46627</v>
      </c>
      <c r="AC395" s="177">
        <f t="shared" si="5"/>
        <v>46628</v>
      </c>
      <c r="AD395" s="177">
        <f t="shared" si="5"/>
        <v>46629</v>
      </c>
      <c r="AE395" s="177">
        <f t="shared" si="5"/>
        <v>46630</v>
      </c>
      <c r="AJ395" s="170"/>
    </row>
    <row r="396" spans="1:53" hidden="1" x14ac:dyDescent="0.45">
      <c r="A396" s="168"/>
      <c r="C396" s="176">
        <v>26</v>
      </c>
      <c r="D396" s="177">
        <f t="shared" si="2"/>
        <v>46631</v>
      </c>
      <c r="E396" s="177">
        <f t="shared" si="6"/>
        <v>46632</v>
      </c>
      <c r="F396" s="177">
        <f t="shared" si="6"/>
        <v>46633</v>
      </c>
      <c r="G396" s="177">
        <f t="shared" si="6"/>
        <v>46634</v>
      </c>
      <c r="H396" s="177">
        <f t="shared" si="6"/>
        <v>46635</v>
      </c>
      <c r="I396" s="177">
        <f t="shared" si="6"/>
        <v>46636</v>
      </c>
      <c r="J396" s="177">
        <f t="shared" si="6"/>
        <v>46637</v>
      </c>
      <c r="K396" s="177">
        <f t="shared" si="6"/>
        <v>46638</v>
      </c>
      <c r="L396" s="177">
        <f t="shared" si="6"/>
        <v>46639</v>
      </c>
      <c r="M396" s="177">
        <f t="shared" si="6"/>
        <v>46640</v>
      </c>
      <c r="N396" s="177">
        <f t="shared" si="6"/>
        <v>46641</v>
      </c>
      <c r="O396" s="177">
        <f t="shared" si="6"/>
        <v>46642</v>
      </c>
      <c r="P396" s="177">
        <f t="shared" si="6"/>
        <v>46643</v>
      </c>
      <c r="Q396" s="177">
        <f t="shared" si="5"/>
        <v>46644</v>
      </c>
      <c r="R396" s="177">
        <f t="shared" si="5"/>
        <v>46645</v>
      </c>
      <c r="S396" s="177">
        <f t="shared" si="5"/>
        <v>46646</v>
      </c>
      <c r="T396" s="177">
        <f t="shared" si="5"/>
        <v>46647</v>
      </c>
      <c r="U396" s="177">
        <f t="shared" si="5"/>
        <v>46648</v>
      </c>
      <c r="V396" s="177">
        <f t="shared" si="5"/>
        <v>46649</v>
      </c>
      <c r="W396" s="177">
        <f t="shared" si="5"/>
        <v>46650</v>
      </c>
      <c r="X396" s="177">
        <f t="shared" si="5"/>
        <v>46651</v>
      </c>
      <c r="Y396" s="177">
        <f t="shared" si="5"/>
        <v>46652</v>
      </c>
      <c r="Z396" s="177">
        <f t="shared" si="5"/>
        <v>46653</v>
      </c>
      <c r="AA396" s="177">
        <f t="shared" si="5"/>
        <v>46654</v>
      </c>
      <c r="AB396" s="177">
        <f t="shared" si="5"/>
        <v>46655</v>
      </c>
      <c r="AC396" s="177">
        <f t="shared" si="5"/>
        <v>46656</v>
      </c>
      <c r="AD396" s="177">
        <f t="shared" si="5"/>
        <v>46657</v>
      </c>
      <c r="AE396" s="177">
        <f t="shared" si="5"/>
        <v>46658</v>
      </c>
      <c r="AJ396" s="170"/>
    </row>
    <row r="397" spans="1:53" hidden="1" x14ac:dyDescent="0.45">
      <c r="A397" s="168"/>
      <c r="C397" s="176">
        <v>27</v>
      </c>
      <c r="D397" s="177">
        <f t="shared" si="2"/>
        <v>46659</v>
      </c>
      <c r="E397" s="177">
        <f t="shared" si="6"/>
        <v>46660</v>
      </c>
      <c r="F397" s="177">
        <f t="shared" si="6"/>
        <v>46661</v>
      </c>
      <c r="G397" s="177">
        <f t="shared" si="6"/>
        <v>46662</v>
      </c>
      <c r="H397" s="177">
        <f t="shared" si="6"/>
        <v>46663</v>
      </c>
      <c r="I397" s="177">
        <f t="shared" si="6"/>
        <v>46664</v>
      </c>
      <c r="J397" s="177">
        <f t="shared" si="6"/>
        <v>46665</v>
      </c>
      <c r="K397" s="177">
        <f t="shared" si="6"/>
        <v>46666</v>
      </c>
      <c r="L397" s="177">
        <f t="shared" si="6"/>
        <v>46667</v>
      </c>
      <c r="M397" s="177">
        <f t="shared" si="6"/>
        <v>46668</v>
      </c>
      <c r="N397" s="177">
        <f t="shared" si="6"/>
        <v>46669</v>
      </c>
      <c r="O397" s="177">
        <f t="shared" si="6"/>
        <v>46670</v>
      </c>
      <c r="P397" s="177">
        <f t="shared" si="6"/>
        <v>46671</v>
      </c>
      <c r="Q397" s="177">
        <f t="shared" si="5"/>
        <v>46672</v>
      </c>
      <c r="R397" s="177">
        <f t="shared" si="5"/>
        <v>46673</v>
      </c>
      <c r="S397" s="177">
        <f t="shared" si="5"/>
        <v>46674</v>
      </c>
      <c r="T397" s="177">
        <f t="shared" si="5"/>
        <v>46675</v>
      </c>
      <c r="U397" s="177">
        <f t="shared" si="5"/>
        <v>46676</v>
      </c>
      <c r="V397" s="177">
        <f t="shared" si="5"/>
        <v>46677</v>
      </c>
      <c r="W397" s="177">
        <f t="shared" si="5"/>
        <v>46678</v>
      </c>
      <c r="X397" s="177">
        <f t="shared" si="5"/>
        <v>46679</v>
      </c>
      <c r="Y397" s="177">
        <f t="shared" si="5"/>
        <v>46680</v>
      </c>
      <c r="Z397" s="177">
        <f t="shared" si="5"/>
        <v>46681</v>
      </c>
      <c r="AA397" s="177">
        <f t="shared" si="5"/>
        <v>46682</v>
      </c>
      <c r="AB397" s="177">
        <f t="shared" si="5"/>
        <v>46683</v>
      </c>
      <c r="AC397" s="177">
        <f t="shared" si="5"/>
        <v>46684</v>
      </c>
      <c r="AD397" s="177">
        <f t="shared" si="5"/>
        <v>46685</v>
      </c>
      <c r="AE397" s="177">
        <f t="shared" si="5"/>
        <v>46686</v>
      </c>
      <c r="AJ397" s="170"/>
    </row>
    <row r="398" spans="1:53" hidden="1" x14ac:dyDescent="0.45">
      <c r="A398" s="168"/>
      <c r="C398" s="176">
        <v>28</v>
      </c>
      <c r="D398" s="177">
        <f t="shared" si="2"/>
        <v>46687</v>
      </c>
      <c r="E398" s="177">
        <f t="shared" si="6"/>
        <v>46688</v>
      </c>
      <c r="F398" s="177">
        <f t="shared" si="6"/>
        <v>46689</v>
      </c>
      <c r="G398" s="177">
        <f t="shared" si="6"/>
        <v>46690</v>
      </c>
      <c r="H398" s="177">
        <f t="shared" si="6"/>
        <v>46691</v>
      </c>
      <c r="I398" s="177">
        <f t="shared" si="6"/>
        <v>46692</v>
      </c>
      <c r="J398" s="177">
        <f t="shared" si="6"/>
        <v>46693</v>
      </c>
      <c r="K398" s="177">
        <f t="shared" si="6"/>
        <v>46694</v>
      </c>
      <c r="L398" s="177">
        <f t="shared" si="6"/>
        <v>46695</v>
      </c>
      <c r="M398" s="177">
        <f t="shared" si="6"/>
        <v>46696</v>
      </c>
      <c r="N398" s="177">
        <f t="shared" si="6"/>
        <v>46697</v>
      </c>
      <c r="O398" s="177">
        <f t="shared" si="6"/>
        <v>46698</v>
      </c>
      <c r="P398" s="177">
        <f t="shared" si="6"/>
        <v>46699</v>
      </c>
      <c r="Q398" s="177">
        <f t="shared" si="5"/>
        <v>46700</v>
      </c>
      <c r="R398" s="177">
        <f t="shared" si="5"/>
        <v>46701</v>
      </c>
      <c r="S398" s="177">
        <f t="shared" si="5"/>
        <v>46702</v>
      </c>
      <c r="T398" s="177">
        <f t="shared" si="5"/>
        <v>46703</v>
      </c>
      <c r="U398" s="177">
        <f t="shared" si="5"/>
        <v>46704</v>
      </c>
      <c r="V398" s="177">
        <f t="shared" si="5"/>
        <v>46705</v>
      </c>
      <c r="W398" s="177">
        <f t="shared" si="5"/>
        <v>46706</v>
      </c>
      <c r="X398" s="177">
        <f t="shared" si="5"/>
        <v>46707</v>
      </c>
      <c r="Y398" s="177">
        <f t="shared" si="5"/>
        <v>46708</v>
      </c>
      <c r="Z398" s="177">
        <f t="shared" si="5"/>
        <v>46709</v>
      </c>
      <c r="AA398" s="177">
        <f t="shared" si="5"/>
        <v>46710</v>
      </c>
      <c r="AB398" s="177">
        <f t="shared" si="5"/>
        <v>46711</v>
      </c>
      <c r="AC398" s="177">
        <f t="shared" si="5"/>
        <v>46712</v>
      </c>
      <c r="AD398" s="177">
        <f t="shared" si="5"/>
        <v>46713</v>
      </c>
      <c r="AE398" s="177">
        <f t="shared" si="5"/>
        <v>46714</v>
      </c>
      <c r="AJ398" s="170"/>
    </row>
    <row r="399" spans="1:53" hidden="1" x14ac:dyDescent="0.45">
      <c r="A399" s="168"/>
      <c r="C399" s="176">
        <v>29</v>
      </c>
      <c r="D399" s="177">
        <f t="shared" si="2"/>
        <v>46715</v>
      </c>
      <c r="E399" s="177">
        <f t="shared" si="6"/>
        <v>46716</v>
      </c>
      <c r="F399" s="177">
        <f t="shared" si="6"/>
        <v>46717</v>
      </c>
      <c r="G399" s="177">
        <f t="shared" si="6"/>
        <v>46718</v>
      </c>
      <c r="H399" s="177">
        <f t="shared" si="6"/>
        <v>46719</v>
      </c>
      <c r="I399" s="177">
        <f t="shared" si="6"/>
        <v>46720</v>
      </c>
      <c r="J399" s="177">
        <f t="shared" si="6"/>
        <v>46721</v>
      </c>
      <c r="K399" s="177">
        <f t="shared" si="6"/>
        <v>46722</v>
      </c>
      <c r="L399" s="177">
        <f t="shared" si="6"/>
        <v>46723</v>
      </c>
      <c r="M399" s="177">
        <f t="shared" si="6"/>
        <v>46724</v>
      </c>
      <c r="N399" s="177">
        <f t="shared" si="6"/>
        <v>46725</v>
      </c>
      <c r="O399" s="177">
        <f t="shared" si="6"/>
        <v>46726</v>
      </c>
      <c r="P399" s="177">
        <f t="shared" si="6"/>
        <v>46727</v>
      </c>
      <c r="Q399" s="177">
        <f t="shared" si="5"/>
        <v>46728</v>
      </c>
      <c r="R399" s="177">
        <f t="shared" si="5"/>
        <v>46729</v>
      </c>
      <c r="S399" s="177">
        <f t="shared" si="5"/>
        <v>46730</v>
      </c>
      <c r="T399" s="177">
        <f t="shared" si="5"/>
        <v>46731</v>
      </c>
      <c r="U399" s="177">
        <f t="shared" si="5"/>
        <v>46732</v>
      </c>
      <c r="V399" s="177">
        <f t="shared" si="5"/>
        <v>46733</v>
      </c>
      <c r="W399" s="177">
        <f t="shared" si="5"/>
        <v>46734</v>
      </c>
      <c r="X399" s="177">
        <f t="shared" si="5"/>
        <v>46735</v>
      </c>
      <c r="Y399" s="177">
        <f t="shared" si="5"/>
        <v>46736</v>
      </c>
      <c r="Z399" s="177">
        <f t="shared" si="5"/>
        <v>46737</v>
      </c>
      <c r="AA399" s="177">
        <f t="shared" si="5"/>
        <v>46738</v>
      </c>
      <c r="AB399" s="177">
        <f t="shared" si="5"/>
        <v>46739</v>
      </c>
      <c r="AC399" s="177">
        <f t="shared" si="5"/>
        <v>46740</v>
      </c>
      <c r="AD399" s="177">
        <f t="shared" si="5"/>
        <v>46741</v>
      </c>
      <c r="AE399" s="177">
        <f t="shared" si="5"/>
        <v>46742</v>
      </c>
      <c r="AJ399" s="170"/>
    </row>
    <row r="400" spans="1:53" hidden="1" x14ac:dyDescent="0.45">
      <c r="A400" s="168"/>
      <c r="C400" s="176">
        <v>30</v>
      </c>
      <c r="D400" s="177">
        <f t="shared" si="2"/>
        <v>46743</v>
      </c>
      <c r="E400" s="177">
        <f t="shared" si="6"/>
        <v>46744</v>
      </c>
      <c r="F400" s="177">
        <f t="shared" si="6"/>
        <v>46745</v>
      </c>
      <c r="G400" s="177">
        <f t="shared" si="6"/>
        <v>46746</v>
      </c>
      <c r="H400" s="177">
        <f t="shared" si="6"/>
        <v>46747</v>
      </c>
      <c r="I400" s="177">
        <f t="shared" si="6"/>
        <v>46748</v>
      </c>
      <c r="J400" s="177">
        <f t="shared" si="6"/>
        <v>46749</v>
      </c>
      <c r="K400" s="177">
        <f t="shared" si="6"/>
        <v>46750</v>
      </c>
      <c r="L400" s="177">
        <f t="shared" si="6"/>
        <v>46751</v>
      </c>
      <c r="M400" s="177">
        <f t="shared" si="6"/>
        <v>46752</v>
      </c>
      <c r="N400" s="177">
        <f t="shared" si="6"/>
        <v>46753</v>
      </c>
      <c r="O400" s="177">
        <f t="shared" si="6"/>
        <v>46754</v>
      </c>
      <c r="P400" s="177">
        <f t="shared" si="6"/>
        <v>46755</v>
      </c>
      <c r="Q400" s="177">
        <f t="shared" si="5"/>
        <v>46756</v>
      </c>
      <c r="R400" s="177">
        <f t="shared" si="5"/>
        <v>46757</v>
      </c>
      <c r="S400" s="177">
        <f t="shared" si="5"/>
        <v>46758</v>
      </c>
      <c r="T400" s="177">
        <f t="shared" si="5"/>
        <v>46759</v>
      </c>
      <c r="U400" s="177">
        <f t="shared" si="5"/>
        <v>46760</v>
      </c>
      <c r="V400" s="177">
        <f t="shared" si="5"/>
        <v>46761</v>
      </c>
      <c r="W400" s="177">
        <f t="shared" si="5"/>
        <v>46762</v>
      </c>
      <c r="X400" s="177">
        <f t="shared" si="5"/>
        <v>46763</v>
      </c>
      <c r="Y400" s="177">
        <f t="shared" si="5"/>
        <v>46764</v>
      </c>
      <c r="Z400" s="177">
        <f t="shared" si="5"/>
        <v>46765</v>
      </c>
      <c r="AA400" s="177">
        <f t="shared" si="5"/>
        <v>46766</v>
      </c>
      <c r="AB400" s="177">
        <f t="shared" si="5"/>
        <v>46767</v>
      </c>
      <c r="AC400" s="177">
        <f t="shared" si="5"/>
        <v>46768</v>
      </c>
      <c r="AD400" s="177">
        <f t="shared" si="5"/>
        <v>46769</v>
      </c>
      <c r="AE400" s="177">
        <f t="shared" si="5"/>
        <v>46770</v>
      </c>
      <c r="AJ400" s="170"/>
    </row>
    <row r="401" spans="1:36" hidden="1" x14ac:dyDescent="0.45">
      <c r="A401" s="168"/>
      <c r="C401" s="176">
        <v>31</v>
      </c>
      <c r="D401" s="177">
        <f t="shared" si="2"/>
        <v>46771</v>
      </c>
      <c r="E401" s="177">
        <f t="shared" si="6"/>
        <v>46772</v>
      </c>
      <c r="F401" s="177">
        <f t="shared" si="6"/>
        <v>46773</v>
      </c>
      <c r="G401" s="177">
        <f t="shared" si="6"/>
        <v>46774</v>
      </c>
      <c r="H401" s="177">
        <f t="shared" si="6"/>
        <v>46775</v>
      </c>
      <c r="I401" s="177">
        <f t="shared" si="6"/>
        <v>46776</v>
      </c>
      <c r="J401" s="177">
        <f t="shared" si="6"/>
        <v>46777</v>
      </c>
      <c r="K401" s="177">
        <f t="shared" si="6"/>
        <v>46778</v>
      </c>
      <c r="L401" s="177">
        <f t="shared" si="6"/>
        <v>46779</v>
      </c>
      <c r="M401" s="177">
        <f t="shared" si="6"/>
        <v>46780</v>
      </c>
      <c r="N401" s="177">
        <f t="shared" si="6"/>
        <v>46781</v>
      </c>
      <c r="O401" s="177">
        <f t="shared" si="6"/>
        <v>46782</v>
      </c>
      <c r="P401" s="177">
        <f t="shared" si="6"/>
        <v>46783</v>
      </c>
      <c r="Q401" s="177">
        <f t="shared" si="5"/>
        <v>46784</v>
      </c>
      <c r="R401" s="177">
        <f t="shared" si="5"/>
        <v>46785</v>
      </c>
      <c r="S401" s="177">
        <f t="shared" si="5"/>
        <v>46786</v>
      </c>
      <c r="T401" s="177">
        <f t="shared" si="5"/>
        <v>46787</v>
      </c>
      <c r="U401" s="177">
        <f t="shared" si="5"/>
        <v>46788</v>
      </c>
      <c r="V401" s="177">
        <f t="shared" si="5"/>
        <v>46789</v>
      </c>
      <c r="W401" s="177">
        <f t="shared" si="5"/>
        <v>46790</v>
      </c>
      <c r="X401" s="177">
        <f t="shared" si="5"/>
        <v>46791</v>
      </c>
      <c r="Y401" s="177">
        <f t="shared" si="5"/>
        <v>46792</v>
      </c>
      <c r="Z401" s="177">
        <f t="shared" si="5"/>
        <v>46793</v>
      </c>
      <c r="AA401" s="177">
        <f t="shared" si="5"/>
        <v>46794</v>
      </c>
      <c r="AB401" s="177">
        <f t="shared" si="5"/>
        <v>46795</v>
      </c>
      <c r="AC401" s="177">
        <f t="shared" si="5"/>
        <v>46796</v>
      </c>
      <c r="AD401" s="177">
        <f t="shared" si="5"/>
        <v>46797</v>
      </c>
      <c r="AE401" s="177">
        <f t="shared" si="5"/>
        <v>46798</v>
      </c>
      <c r="AJ401" s="170"/>
    </row>
    <row r="402" spans="1:36" hidden="1" x14ac:dyDescent="0.45">
      <c r="A402" s="168"/>
      <c r="C402" s="176">
        <v>32</v>
      </c>
      <c r="D402" s="177">
        <f t="shared" si="2"/>
        <v>46799</v>
      </c>
      <c r="E402" s="177">
        <f t="shared" si="6"/>
        <v>46800</v>
      </c>
      <c r="F402" s="177">
        <f t="shared" si="6"/>
        <v>46801</v>
      </c>
      <c r="G402" s="177">
        <f t="shared" si="6"/>
        <v>46802</v>
      </c>
      <c r="H402" s="177">
        <f t="shared" si="6"/>
        <v>46803</v>
      </c>
      <c r="I402" s="177">
        <f t="shared" si="6"/>
        <v>46804</v>
      </c>
      <c r="J402" s="177">
        <f t="shared" si="6"/>
        <v>46805</v>
      </c>
      <c r="K402" s="177">
        <f t="shared" si="6"/>
        <v>46806</v>
      </c>
      <c r="L402" s="177">
        <f t="shared" si="6"/>
        <v>46807</v>
      </c>
      <c r="M402" s="177">
        <f t="shared" si="6"/>
        <v>46808</v>
      </c>
      <c r="N402" s="177">
        <f t="shared" si="6"/>
        <v>46809</v>
      </c>
      <c r="O402" s="177">
        <f t="shared" si="6"/>
        <v>46810</v>
      </c>
      <c r="P402" s="177">
        <f t="shared" si="6"/>
        <v>46811</v>
      </c>
      <c r="Q402" s="177">
        <f t="shared" si="5"/>
        <v>46812</v>
      </c>
      <c r="R402" s="177">
        <f t="shared" si="5"/>
        <v>46813</v>
      </c>
      <c r="S402" s="177">
        <f t="shared" si="5"/>
        <v>46814</v>
      </c>
      <c r="T402" s="177">
        <f t="shared" si="5"/>
        <v>46815</v>
      </c>
      <c r="U402" s="177">
        <f t="shared" si="5"/>
        <v>46816</v>
      </c>
      <c r="V402" s="177">
        <f t="shared" si="5"/>
        <v>46817</v>
      </c>
      <c r="W402" s="177">
        <f t="shared" si="5"/>
        <v>46818</v>
      </c>
      <c r="X402" s="177">
        <f t="shared" si="5"/>
        <v>46819</v>
      </c>
      <c r="Y402" s="177">
        <f t="shared" si="5"/>
        <v>46820</v>
      </c>
      <c r="Z402" s="177">
        <f t="shared" si="5"/>
        <v>46821</v>
      </c>
      <c r="AA402" s="177">
        <f t="shared" si="5"/>
        <v>46822</v>
      </c>
      <c r="AB402" s="177">
        <f t="shared" si="5"/>
        <v>46823</v>
      </c>
      <c r="AC402" s="177">
        <f t="shared" si="5"/>
        <v>46824</v>
      </c>
      <c r="AD402" s="177">
        <f t="shared" si="5"/>
        <v>46825</v>
      </c>
      <c r="AE402" s="177">
        <f t="shared" si="5"/>
        <v>46826</v>
      </c>
      <c r="AJ402" s="170"/>
    </row>
    <row r="403" spans="1:36" hidden="1" x14ac:dyDescent="0.45">
      <c r="A403" s="168"/>
      <c r="C403" s="176">
        <v>33</v>
      </c>
      <c r="D403" s="177">
        <f t="shared" si="2"/>
        <v>46827</v>
      </c>
      <c r="E403" s="177">
        <f t="shared" si="6"/>
        <v>46828</v>
      </c>
      <c r="F403" s="177">
        <f t="shared" si="6"/>
        <v>46829</v>
      </c>
      <c r="G403" s="177">
        <f t="shared" si="6"/>
        <v>46830</v>
      </c>
      <c r="H403" s="177">
        <f t="shared" si="6"/>
        <v>46831</v>
      </c>
      <c r="I403" s="177">
        <f t="shared" si="6"/>
        <v>46832</v>
      </c>
      <c r="J403" s="177">
        <f t="shared" si="6"/>
        <v>46833</v>
      </c>
      <c r="K403" s="177">
        <f t="shared" si="6"/>
        <v>46834</v>
      </c>
      <c r="L403" s="177">
        <f t="shared" si="6"/>
        <v>46835</v>
      </c>
      <c r="M403" s="177">
        <f t="shared" si="6"/>
        <v>46836</v>
      </c>
      <c r="N403" s="177">
        <f t="shared" si="6"/>
        <v>46837</v>
      </c>
      <c r="O403" s="177">
        <f t="shared" si="6"/>
        <v>46838</v>
      </c>
      <c r="P403" s="177">
        <f t="shared" si="6"/>
        <v>46839</v>
      </c>
      <c r="Q403" s="177">
        <f t="shared" si="5"/>
        <v>46840</v>
      </c>
      <c r="R403" s="177">
        <f t="shared" si="5"/>
        <v>46841</v>
      </c>
      <c r="S403" s="177">
        <f t="shared" si="5"/>
        <v>46842</v>
      </c>
      <c r="T403" s="177">
        <f t="shared" si="5"/>
        <v>46843</v>
      </c>
      <c r="U403" s="177">
        <f t="shared" si="5"/>
        <v>46844</v>
      </c>
      <c r="V403" s="177">
        <f t="shared" si="5"/>
        <v>46845</v>
      </c>
      <c r="W403" s="177">
        <f t="shared" si="5"/>
        <v>46846</v>
      </c>
      <c r="X403" s="177">
        <f t="shared" si="5"/>
        <v>46847</v>
      </c>
      <c r="Y403" s="177">
        <f t="shared" si="5"/>
        <v>46848</v>
      </c>
      <c r="Z403" s="177">
        <f t="shared" si="5"/>
        <v>46849</v>
      </c>
      <c r="AA403" s="177">
        <f t="shared" si="5"/>
        <v>46850</v>
      </c>
      <c r="AB403" s="177">
        <f t="shared" si="5"/>
        <v>46851</v>
      </c>
      <c r="AC403" s="177">
        <f t="shared" si="5"/>
        <v>46852</v>
      </c>
      <c r="AD403" s="177">
        <f t="shared" si="5"/>
        <v>46853</v>
      </c>
      <c r="AE403" s="177">
        <f t="shared" si="5"/>
        <v>46854</v>
      </c>
      <c r="AJ403" s="170"/>
    </row>
    <row r="404" spans="1:36" hidden="1" x14ac:dyDescent="0.45">
      <c r="A404" s="168"/>
      <c r="C404" s="176">
        <v>34</v>
      </c>
      <c r="D404" s="177">
        <f t="shared" si="2"/>
        <v>46855</v>
      </c>
      <c r="E404" s="177">
        <f t="shared" si="6"/>
        <v>46856</v>
      </c>
      <c r="F404" s="177">
        <f t="shared" si="6"/>
        <v>46857</v>
      </c>
      <c r="G404" s="177">
        <f t="shared" si="6"/>
        <v>46858</v>
      </c>
      <c r="H404" s="177">
        <f t="shared" si="6"/>
        <v>46859</v>
      </c>
      <c r="I404" s="177">
        <f t="shared" si="6"/>
        <v>46860</v>
      </c>
      <c r="J404" s="177">
        <f t="shared" si="6"/>
        <v>46861</v>
      </c>
      <c r="K404" s="177">
        <f t="shared" si="6"/>
        <v>46862</v>
      </c>
      <c r="L404" s="177">
        <f t="shared" si="6"/>
        <v>46863</v>
      </c>
      <c r="M404" s="177">
        <f t="shared" si="6"/>
        <v>46864</v>
      </c>
      <c r="N404" s="177">
        <f t="shared" si="6"/>
        <v>46865</v>
      </c>
      <c r="O404" s="177">
        <f t="shared" si="6"/>
        <v>46866</v>
      </c>
      <c r="P404" s="177">
        <f t="shared" si="6"/>
        <v>46867</v>
      </c>
      <c r="Q404" s="177">
        <f t="shared" si="6"/>
        <v>46868</v>
      </c>
      <c r="R404" s="177">
        <f t="shared" si="6"/>
        <v>46869</v>
      </c>
      <c r="S404" s="177">
        <f t="shared" si="6"/>
        <v>46870</v>
      </c>
      <c r="T404" s="177">
        <f t="shared" si="6"/>
        <v>46871</v>
      </c>
      <c r="U404" s="177">
        <f t="shared" ref="Q404:AE410" si="7">T404+1</f>
        <v>46872</v>
      </c>
      <c r="V404" s="177">
        <f t="shared" si="7"/>
        <v>46873</v>
      </c>
      <c r="W404" s="177">
        <f t="shared" si="7"/>
        <v>46874</v>
      </c>
      <c r="X404" s="177">
        <f t="shared" si="7"/>
        <v>46875</v>
      </c>
      <c r="Y404" s="177">
        <f t="shared" si="7"/>
        <v>46876</v>
      </c>
      <c r="Z404" s="177">
        <f t="shared" si="7"/>
        <v>46877</v>
      </c>
      <c r="AA404" s="177">
        <f t="shared" si="7"/>
        <v>46878</v>
      </c>
      <c r="AB404" s="177">
        <f t="shared" si="7"/>
        <v>46879</v>
      </c>
      <c r="AC404" s="177">
        <f t="shared" si="7"/>
        <v>46880</v>
      </c>
      <c r="AD404" s="177">
        <f t="shared" si="7"/>
        <v>46881</v>
      </c>
      <c r="AE404" s="177">
        <f t="shared" si="7"/>
        <v>46882</v>
      </c>
      <c r="AJ404" s="170"/>
    </row>
    <row r="405" spans="1:36" hidden="1" x14ac:dyDescent="0.45">
      <c r="A405" s="168"/>
      <c r="C405" s="176">
        <v>35</v>
      </c>
      <c r="D405" s="177">
        <f t="shared" si="2"/>
        <v>46883</v>
      </c>
      <c r="E405" s="177">
        <f t="shared" ref="E405:T410" si="8">D405+1</f>
        <v>46884</v>
      </c>
      <c r="F405" s="177">
        <f t="shared" si="8"/>
        <v>46885</v>
      </c>
      <c r="G405" s="177">
        <f t="shared" si="8"/>
        <v>46886</v>
      </c>
      <c r="H405" s="177">
        <f t="shared" si="8"/>
        <v>46887</v>
      </c>
      <c r="I405" s="177">
        <f t="shared" si="8"/>
        <v>46888</v>
      </c>
      <c r="J405" s="177">
        <f t="shared" si="8"/>
        <v>46889</v>
      </c>
      <c r="K405" s="177">
        <f t="shared" si="8"/>
        <v>46890</v>
      </c>
      <c r="L405" s="177">
        <f t="shared" si="8"/>
        <v>46891</v>
      </c>
      <c r="M405" s="177">
        <f t="shared" si="8"/>
        <v>46892</v>
      </c>
      <c r="N405" s="177">
        <f t="shared" si="8"/>
        <v>46893</v>
      </c>
      <c r="O405" s="177">
        <f t="shared" si="8"/>
        <v>46894</v>
      </c>
      <c r="P405" s="177">
        <f t="shared" si="8"/>
        <v>46895</v>
      </c>
      <c r="Q405" s="177">
        <f t="shared" si="7"/>
        <v>46896</v>
      </c>
      <c r="R405" s="177">
        <f t="shared" si="7"/>
        <v>46897</v>
      </c>
      <c r="S405" s="177">
        <f t="shared" si="7"/>
        <v>46898</v>
      </c>
      <c r="T405" s="177">
        <f t="shared" si="7"/>
        <v>46899</v>
      </c>
      <c r="U405" s="177">
        <f t="shared" si="7"/>
        <v>46900</v>
      </c>
      <c r="V405" s="177">
        <f t="shared" si="7"/>
        <v>46901</v>
      </c>
      <c r="W405" s="177">
        <f t="shared" si="7"/>
        <v>46902</v>
      </c>
      <c r="X405" s="177">
        <f t="shared" si="7"/>
        <v>46903</v>
      </c>
      <c r="Y405" s="177">
        <f t="shared" si="7"/>
        <v>46904</v>
      </c>
      <c r="Z405" s="177">
        <f t="shared" si="7"/>
        <v>46905</v>
      </c>
      <c r="AA405" s="177">
        <f t="shared" si="7"/>
        <v>46906</v>
      </c>
      <c r="AB405" s="177">
        <f t="shared" si="7"/>
        <v>46907</v>
      </c>
      <c r="AC405" s="177">
        <f t="shared" si="7"/>
        <v>46908</v>
      </c>
      <c r="AD405" s="177">
        <f t="shared" si="7"/>
        <v>46909</v>
      </c>
      <c r="AE405" s="177">
        <f t="shared" si="7"/>
        <v>46910</v>
      </c>
      <c r="AJ405" s="170"/>
    </row>
    <row r="406" spans="1:36" hidden="1" x14ac:dyDescent="0.45">
      <c r="A406" s="168"/>
      <c r="C406" s="176">
        <v>36</v>
      </c>
      <c r="D406" s="177">
        <f t="shared" si="2"/>
        <v>46911</v>
      </c>
      <c r="E406" s="177">
        <f t="shared" si="8"/>
        <v>46912</v>
      </c>
      <c r="F406" s="177">
        <f t="shared" si="8"/>
        <v>46913</v>
      </c>
      <c r="G406" s="177">
        <f t="shared" si="8"/>
        <v>46914</v>
      </c>
      <c r="H406" s="177">
        <f t="shared" si="8"/>
        <v>46915</v>
      </c>
      <c r="I406" s="177">
        <f t="shared" si="8"/>
        <v>46916</v>
      </c>
      <c r="J406" s="177">
        <f t="shared" si="8"/>
        <v>46917</v>
      </c>
      <c r="K406" s="177">
        <f t="shared" si="8"/>
        <v>46918</v>
      </c>
      <c r="L406" s="177">
        <f t="shared" si="8"/>
        <v>46919</v>
      </c>
      <c r="M406" s="177">
        <f t="shared" si="8"/>
        <v>46920</v>
      </c>
      <c r="N406" s="177">
        <f t="shared" si="8"/>
        <v>46921</v>
      </c>
      <c r="O406" s="177">
        <f t="shared" si="8"/>
        <v>46922</v>
      </c>
      <c r="P406" s="177">
        <f t="shared" si="8"/>
        <v>46923</v>
      </c>
      <c r="Q406" s="177">
        <f t="shared" si="7"/>
        <v>46924</v>
      </c>
      <c r="R406" s="177">
        <f t="shared" si="7"/>
        <v>46925</v>
      </c>
      <c r="S406" s="177">
        <f t="shared" si="7"/>
        <v>46926</v>
      </c>
      <c r="T406" s="177">
        <f t="shared" si="7"/>
        <v>46927</v>
      </c>
      <c r="U406" s="177">
        <f t="shared" si="7"/>
        <v>46928</v>
      </c>
      <c r="V406" s="177">
        <f t="shared" si="7"/>
        <v>46929</v>
      </c>
      <c r="W406" s="177">
        <f t="shared" si="7"/>
        <v>46930</v>
      </c>
      <c r="X406" s="177">
        <f t="shared" si="7"/>
        <v>46931</v>
      </c>
      <c r="Y406" s="177">
        <f t="shared" si="7"/>
        <v>46932</v>
      </c>
      <c r="Z406" s="177">
        <f t="shared" si="7"/>
        <v>46933</v>
      </c>
      <c r="AA406" s="177">
        <f t="shared" si="7"/>
        <v>46934</v>
      </c>
      <c r="AB406" s="177">
        <f t="shared" si="7"/>
        <v>46935</v>
      </c>
      <c r="AC406" s="177">
        <f t="shared" si="7"/>
        <v>46936</v>
      </c>
      <c r="AD406" s="177">
        <f t="shared" si="7"/>
        <v>46937</v>
      </c>
      <c r="AE406" s="177">
        <f t="shared" si="7"/>
        <v>46938</v>
      </c>
      <c r="AJ406" s="170"/>
    </row>
    <row r="407" spans="1:36" hidden="1" x14ac:dyDescent="0.45">
      <c r="A407" s="168"/>
      <c r="C407" s="176">
        <v>37</v>
      </c>
      <c r="D407" s="177">
        <f t="shared" si="2"/>
        <v>46939</v>
      </c>
      <c r="E407" s="177">
        <f t="shared" si="8"/>
        <v>46940</v>
      </c>
      <c r="F407" s="177">
        <f t="shared" si="8"/>
        <v>46941</v>
      </c>
      <c r="G407" s="177">
        <f t="shared" si="8"/>
        <v>46942</v>
      </c>
      <c r="H407" s="177">
        <f t="shared" si="8"/>
        <v>46943</v>
      </c>
      <c r="I407" s="177">
        <f t="shared" si="8"/>
        <v>46944</v>
      </c>
      <c r="J407" s="177">
        <f t="shared" si="8"/>
        <v>46945</v>
      </c>
      <c r="K407" s="177">
        <f t="shared" si="8"/>
        <v>46946</v>
      </c>
      <c r="L407" s="177">
        <f t="shared" si="8"/>
        <v>46947</v>
      </c>
      <c r="M407" s="177">
        <f t="shared" si="8"/>
        <v>46948</v>
      </c>
      <c r="N407" s="177">
        <f t="shared" si="8"/>
        <v>46949</v>
      </c>
      <c r="O407" s="177">
        <f t="shared" si="8"/>
        <v>46950</v>
      </c>
      <c r="P407" s="177">
        <f t="shared" si="8"/>
        <v>46951</v>
      </c>
      <c r="Q407" s="177">
        <f t="shared" si="7"/>
        <v>46952</v>
      </c>
      <c r="R407" s="177">
        <f t="shared" si="7"/>
        <v>46953</v>
      </c>
      <c r="S407" s="177">
        <f t="shared" si="7"/>
        <v>46954</v>
      </c>
      <c r="T407" s="177">
        <f t="shared" si="7"/>
        <v>46955</v>
      </c>
      <c r="U407" s="177">
        <f t="shared" si="7"/>
        <v>46956</v>
      </c>
      <c r="V407" s="177">
        <f t="shared" si="7"/>
        <v>46957</v>
      </c>
      <c r="W407" s="177">
        <f t="shared" si="7"/>
        <v>46958</v>
      </c>
      <c r="X407" s="177">
        <f t="shared" si="7"/>
        <v>46959</v>
      </c>
      <c r="Y407" s="177">
        <f t="shared" si="7"/>
        <v>46960</v>
      </c>
      <c r="Z407" s="177">
        <f t="shared" si="7"/>
        <v>46961</v>
      </c>
      <c r="AA407" s="177">
        <f t="shared" si="7"/>
        <v>46962</v>
      </c>
      <c r="AB407" s="177">
        <f t="shared" si="7"/>
        <v>46963</v>
      </c>
      <c r="AC407" s="177">
        <f t="shared" si="7"/>
        <v>46964</v>
      </c>
      <c r="AD407" s="177">
        <f t="shared" si="7"/>
        <v>46965</v>
      </c>
      <c r="AE407" s="177">
        <f t="shared" si="7"/>
        <v>46966</v>
      </c>
      <c r="AJ407" s="170"/>
    </row>
    <row r="408" spans="1:36" hidden="1" x14ac:dyDescent="0.45">
      <c r="A408" s="168"/>
      <c r="C408" s="176">
        <v>38</v>
      </c>
      <c r="D408" s="177">
        <f t="shared" si="2"/>
        <v>46967</v>
      </c>
      <c r="E408" s="177">
        <f t="shared" si="8"/>
        <v>46968</v>
      </c>
      <c r="F408" s="177">
        <f t="shared" si="8"/>
        <v>46969</v>
      </c>
      <c r="G408" s="177">
        <f t="shared" si="8"/>
        <v>46970</v>
      </c>
      <c r="H408" s="177">
        <f t="shared" si="8"/>
        <v>46971</v>
      </c>
      <c r="I408" s="177">
        <f t="shared" si="8"/>
        <v>46972</v>
      </c>
      <c r="J408" s="177">
        <f t="shared" si="8"/>
        <v>46973</v>
      </c>
      <c r="K408" s="177">
        <f t="shared" si="8"/>
        <v>46974</v>
      </c>
      <c r="L408" s="177">
        <f t="shared" si="8"/>
        <v>46975</v>
      </c>
      <c r="M408" s="177">
        <f t="shared" si="8"/>
        <v>46976</v>
      </c>
      <c r="N408" s="177">
        <f t="shared" si="8"/>
        <v>46977</v>
      </c>
      <c r="O408" s="177">
        <f t="shared" si="8"/>
        <v>46978</v>
      </c>
      <c r="P408" s="177">
        <f t="shared" si="8"/>
        <v>46979</v>
      </c>
      <c r="Q408" s="177">
        <f t="shared" si="7"/>
        <v>46980</v>
      </c>
      <c r="R408" s="177">
        <f t="shared" si="7"/>
        <v>46981</v>
      </c>
      <c r="S408" s="177">
        <f t="shared" si="7"/>
        <v>46982</v>
      </c>
      <c r="T408" s="177">
        <f t="shared" si="7"/>
        <v>46983</v>
      </c>
      <c r="U408" s="177">
        <f t="shared" si="7"/>
        <v>46984</v>
      </c>
      <c r="V408" s="177">
        <f t="shared" si="7"/>
        <v>46985</v>
      </c>
      <c r="W408" s="177">
        <f t="shared" si="7"/>
        <v>46986</v>
      </c>
      <c r="X408" s="177">
        <f t="shared" si="7"/>
        <v>46987</v>
      </c>
      <c r="Y408" s="177">
        <f t="shared" si="7"/>
        <v>46988</v>
      </c>
      <c r="Z408" s="177">
        <f t="shared" si="7"/>
        <v>46989</v>
      </c>
      <c r="AA408" s="177">
        <f t="shared" si="7"/>
        <v>46990</v>
      </c>
      <c r="AB408" s="177">
        <f t="shared" si="7"/>
        <v>46991</v>
      </c>
      <c r="AC408" s="177">
        <f t="shared" si="7"/>
        <v>46992</v>
      </c>
      <c r="AD408" s="177">
        <f t="shared" si="7"/>
        <v>46993</v>
      </c>
      <c r="AE408" s="177">
        <f t="shared" si="7"/>
        <v>46994</v>
      </c>
      <c r="AJ408" s="170"/>
    </row>
    <row r="409" spans="1:36" hidden="1" x14ac:dyDescent="0.45">
      <c r="A409" s="168"/>
      <c r="C409" s="176">
        <v>39</v>
      </c>
      <c r="D409" s="177">
        <f t="shared" si="2"/>
        <v>46995</v>
      </c>
      <c r="E409" s="177">
        <f t="shared" si="8"/>
        <v>46996</v>
      </c>
      <c r="F409" s="177">
        <f t="shared" si="8"/>
        <v>46997</v>
      </c>
      <c r="G409" s="177">
        <f t="shared" si="8"/>
        <v>46998</v>
      </c>
      <c r="H409" s="177">
        <f t="shared" si="8"/>
        <v>46999</v>
      </c>
      <c r="I409" s="177">
        <f t="shared" si="8"/>
        <v>47000</v>
      </c>
      <c r="J409" s="177">
        <f t="shared" si="8"/>
        <v>47001</v>
      </c>
      <c r="K409" s="177">
        <f t="shared" si="8"/>
        <v>47002</v>
      </c>
      <c r="L409" s="177">
        <f t="shared" si="8"/>
        <v>47003</v>
      </c>
      <c r="M409" s="177">
        <f t="shared" si="8"/>
        <v>47004</v>
      </c>
      <c r="N409" s="177">
        <f t="shared" si="8"/>
        <v>47005</v>
      </c>
      <c r="O409" s="177">
        <f t="shared" si="8"/>
        <v>47006</v>
      </c>
      <c r="P409" s="177">
        <f t="shared" si="8"/>
        <v>47007</v>
      </c>
      <c r="Q409" s="177">
        <f t="shared" si="8"/>
        <v>47008</v>
      </c>
      <c r="R409" s="177">
        <f t="shared" si="8"/>
        <v>47009</v>
      </c>
      <c r="S409" s="177">
        <f t="shared" si="8"/>
        <v>47010</v>
      </c>
      <c r="T409" s="177">
        <f t="shared" si="8"/>
        <v>47011</v>
      </c>
      <c r="U409" s="177">
        <f t="shared" si="7"/>
        <v>47012</v>
      </c>
      <c r="V409" s="177">
        <f t="shared" si="7"/>
        <v>47013</v>
      </c>
      <c r="W409" s="177">
        <f t="shared" si="7"/>
        <v>47014</v>
      </c>
      <c r="X409" s="177">
        <f t="shared" si="7"/>
        <v>47015</v>
      </c>
      <c r="Y409" s="177">
        <f t="shared" si="7"/>
        <v>47016</v>
      </c>
      <c r="Z409" s="177">
        <f t="shared" si="7"/>
        <v>47017</v>
      </c>
      <c r="AA409" s="177">
        <f t="shared" si="7"/>
        <v>47018</v>
      </c>
      <c r="AB409" s="177">
        <f t="shared" si="7"/>
        <v>47019</v>
      </c>
      <c r="AC409" s="177">
        <f t="shared" si="7"/>
        <v>47020</v>
      </c>
      <c r="AD409" s="177">
        <f t="shared" si="7"/>
        <v>47021</v>
      </c>
      <c r="AE409" s="177">
        <f t="shared" si="7"/>
        <v>47022</v>
      </c>
      <c r="AJ409" s="170"/>
    </row>
    <row r="410" spans="1:36" hidden="1" x14ac:dyDescent="0.45">
      <c r="A410" s="180"/>
      <c r="B410" s="183"/>
      <c r="C410" s="181">
        <v>40</v>
      </c>
      <c r="D410" s="182">
        <f t="shared" si="2"/>
        <v>47023</v>
      </c>
      <c r="E410" s="182">
        <f t="shared" si="8"/>
        <v>47024</v>
      </c>
      <c r="F410" s="182">
        <f t="shared" si="8"/>
        <v>47025</v>
      </c>
      <c r="G410" s="182">
        <f t="shared" si="8"/>
        <v>47026</v>
      </c>
      <c r="H410" s="182">
        <f t="shared" si="8"/>
        <v>47027</v>
      </c>
      <c r="I410" s="182">
        <f t="shared" si="8"/>
        <v>47028</v>
      </c>
      <c r="J410" s="182">
        <f t="shared" si="8"/>
        <v>47029</v>
      </c>
      <c r="K410" s="182">
        <f t="shared" si="8"/>
        <v>47030</v>
      </c>
      <c r="L410" s="182">
        <f t="shared" si="8"/>
        <v>47031</v>
      </c>
      <c r="M410" s="182">
        <f t="shared" si="8"/>
        <v>47032</v>
      </c>
      <c r="N410" s="182">
        <f t="shared" si="8"/>
        <v>47033</v>
      </c>
      <c r="O410" s="182">
        <f t="shared" si="8"/>
        <v>47034</v>
      </c>
      <c r="P410" s="182">
        <f t="shared" si="8"/>
        <v>47035</v>
      </c>
      <c r="Q410" s="182">
        <f t="shared" si="8"/>
        <v>47036</v>
      </c>
      <c r="R410" s="182">
        <f t="shared" si="8"/>
        <v>47037</v>
      </c>
      <c r="S410" s="182">
        <f t="shared" si="8"/>
        <v>47038</v>
      </c>
      <c r="T410" s="182">
        <f t="shared" si="8"/>
        <v>47039</v>
      </c>
      <c r="U410" s="182">
        <f t="shared" si="7"/>
        <v>47040</v>
      </c>
      <c r="V410" s="182">
        <f t="shared" si="7"/>
        <v>47041</v>
      </c>
      <c r="W410" s="182">
        <f t="shared" si="7"/>
        <v>47042</v>
      </c>
      <c r="X410" s="182">
        <f t="shared" si="7"/>
        <v>47043</v>
      </c>
      <c r="Y410" s="182">
        <f t="shared" si="7"/>
        <v>47044</v>
      </c>
      <c r="Z410" s="182">
        <f t="shared" si="7"/>
        <v>47045</v>
      </c>
      <c r="AA410" s="182">
        <f t="shared" si="7"/>
        <v>47046</v>
      </c>
      <c r="AB410" s="182">
        <f t="shared" si="7"/>
        <v>47047</v>
      </c>
      <c r="AC410" s="182">
        <f t="shared" si="7"/>
        <v>47048</v>
      </c>
      <c r="AD410" s="182">
        <f t="shared" si="7"/>
        <v>47049</v>
      </c>
      <c r="AE410" s="182">
        <f t="shared" si="7"/>
        <v>47050</v>
      </c>
      <c r="AF410" s="183"/>
      <c r="AG410" s="183"/>
      <c r="AH410" s="183"/>
      <c r="AI410" s="183"/>
      <c r="AJ410" s="184"/>
    </row>
    <row r="411" spans="1:36" x14ac:dyDescent="0.45"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</row>
    <row r="412" spans="1:36" x14ac:dyDescent="0.45"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</row>
    <row r="413" spans="1:36" x14ac:dyDescent="0.45"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</row>
    <row r="414" spans="1:36" x14ac:dyDescent="0.45"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</row>
    <row r="415" spans="1:36" x14ac:dyDescent="0.45">
      <c r="D415" s="177"/>
    </row>
    <row r="416" spans="1:36" x14ac:dyDescent="0.45">
      <c r="D416" s="177"/>
    </row>
    <row r="417" spans="4:4" x14ac:dyDescent="0.45">
      <c r="D417" s="177"/>
    </row>
  </sheetData>
  <sheetProtection sheet="1" objects="1" scenarios="1"/>
  <mergeCells count="824"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</mergeCells>
  <phoneticPr fontId="1"/>
  <conditionalFormatting sqref="D18">
    <cfRule type="expression" priority="1320">
      <formula>IF($D$19&lt;&gt;""+$E$18,)</formula>
    </cfRule>
  </conditionalFormatting>
  <conditionalFormatting sqref="D18:AE18">
    <cfRule type="expression" dxfId="110" priority="1319">
      <formula>IF(COUNTIF(D19,"*日*"),TRUE,FALSE)</formula>
    </cfRule>
  </conditionalFormatting>
  <conditionalFormatting sqref="D20:AE31 D36:AE47 D52:AE63 D68:AE79 D84:AE95 D100:AE111 D116:AE127 D132:AE143 D148:AE159 D164:AE175 D180:AE191 D196:AE207 D212:AE223 D228:AE239 D244:AE255 D260:AE271 D276:AE287 D292:AE303 D308:AE319 D324:AE335">
    <cfRule type="containsText" dxfId="109" priority="1" operator="containsText" text="正月">
      <formula>NOT(ISERROR(SEARCH("正月",D20)))</formula>
    </cfRule>
    <cfRule type="containsText" dxfId="108" priority="2" operator="containsText" text="夏休">
      <formula>NOT(ISERROR(SEARCH("夏休",D20)))</formula>
    </cfRule>
    <cfRule type="containsText" dxfId="107" priority="3" operator="containsText" text="中止">
      <formula>NOT(ISERROR(SEARCH("中止",D20)))</formula>
    </cfRule>
    <cfRule type="containsText" dxfId="106" priority="4" operator="containsText" text="休日">
      <formula>NOT(ISERROR(SEARCH("休日",D20)))</formula>
    </cfRule>
  </conditionalFormatting>
  <conditionalFormatting sqref="D34:AE34">
    <cfRule type="containsText" dxfId="105" priority="1318" operator="containsText" text="土">
      <formula>NOT(ISERROR(SEARCH("土",D34)))</formula>
    </cfRule>
    <cfRule type="containsText" dxfId="104" priority="1317" operator="containsText" text="日">
      <formula>NOT(ISERROR(SEARCH("日",D34)))</formula>
    </cfRule>
    <cfRule type="expression" priority="1316">
      <formula>IF($D$19&lt;&gt;""+$E$18,)</formula>
    </cfRule>
    <cfRule type="expression" dxfId="103" priority="1315">
      <formula>IF(COUNTIF(D35,"*日*"),TRUE,FALSE)</formula>
    </cfRule>
  </conditionalFormatting>
  <conditionalFormatting sqref="D50:AE50">
    <cfRule type="containsText" dxfId="102" priority="1313" operator="containsText" text="日">
      <formula>NOT(ISERROR(SEARCH("日",D50)))</formula>
    </cfRule>
    <cfRule type="expression" priority="1312">
      <formula>IF($D$19&lt;&gt;""+$E$18,)</formula>
    </cfRule>
    <cfRule type="expression" dxfId="101" priority="1311">
      <formula>IF(COUNTIF(D51,"*日*"),TRUE,FALSE)</formula>
    </cfRule>
    <cfRule type="containsText" dxfId="100" priority="1314" operator="containsText" text="土">
      <formula>NOT(ISERROR(SEARCH("土",D50)))</formula>
    </cfRule>
  </conditionalFormatting>
  <conditionalFormatting sqref="D66:AE66">
    <cfRule type="expression" dxfId="99" priority="1307">
      <formula>IF(COUNTIF(D67,"*日*"),TRUE,FALSE)</formula>
    </cfRule>
    <cfRule type="containsText" dxfId="98" priority="1310" operator="containsText" text="土">
      <formula>NOT(ISERROR(SEARCH("土",D66)))</formula>
    </cfRule>
    <cfRule type="containsText" dxfId="97" priority="1309" operator="containsText" text="日">
      <formula>NOT(ISERROR(SEARCH("日",D66)))</formula>
    </cfRule>
    <cfRule type="expression" priority="1308">
      <formula>IF($D$19&lt;&gt;""+$E$18,)</formula>
    </cfRule>
  </conditionalFormatting>
  <conditionalFormatting sqref="D82:AE82">
    <cfRule type="containsText" dxfId="96" priority="1306" operator="containsText" text="土">
      <formula>NOT(ISERROR(SEARCH("土",D82)))</formula>
    </cfRule>
    <cfRule type="containsText" dxfId="95" priority="1305" operator="containsText" text="日">
      <formula>NOT(ISERROR(SEARCH("日",D82)))</formula>
    </cfRule>
    <cfRule type="expression" priority="1304">
      <formula>IF($D$19&lt;&gt;""+$E$18,)</formula>
    </cfRule>
    <cfRule type="expression" dxfId="94" priority="1303">
      <formula>IF(COUNTIF(D83,"*日*"),TRUE,FALSE)</formula>
    </cfRule>
  </conditionalFormatting>
  <conditionalFormatting sqref="D98:AE98">
    <cfRule type="containsText" dxfId="93" priority="1302" operator="containsText" text="土">
      <formula>NOT(ISERROR(SEARCH("土",D98)))</formula>
    </cfRule>
    <cfRule type="containsText" dxfId="92" priority="1301" operator="containsText" text="日">
      <formula>NOT(ISERROR(SEARCH("日",D98)))</formula>
    </cfRule>
    <cfRule type="expression" priority="1300">
      <formula>IF($D$19&lt;&gt;""+$E$18,)</formula>
    </cfRule>
    <cfRule type="expression" dxfId="91" priority="1299">
      <formula>IF(COUNTIF(D99,"*日*"),TRUE,FALSE)</formula>
    </cfRule>
  </conditionalFormatting>
  <conditionalFormatting sqref="D114:AE114">
    <cfRule type="containsText" dxfId="90" priority="1298" operator="containsText" text="土">
      <formula>NOT(ISERROR(SEARCH("土",D114)))</formula>
    </cfRule>
    <cfRule type="containsText" dxfId="89" priority="1297" operator="containsText" text="日">
      <formula>NOT(ISERROR(SEARCH("日",D114)))</formula>
    </cfRule>
    <cfRule type="expression" priority="1296">
      <formula>IF($D$19&lt;&gt;""+$E$18,)</formula>
    </cfRule>
    <cfRule type="expression" dxfId="88" priority="1295">
      <formula>IF(COUNTIF(D115,"*日*"),TRUE,FALSE)</formula>
    </cfRule>
  </conditionalFormatting>
  <conditionalFormatting sqref="D130:AE130">
    <cfRule type="containsText" dxfId="87" priority="1326" operator="containsText" text="土">
      <formula>NOT(ISERROR(SEARCH("土",D130)))</formula>
    </cfRule>
    <cfRule type="containsText" dxfId="86" priority="1325" operator="containsText" text="日">
      <formula>NOT(ISERROR(SEARCH("日",D130)))</formula>
    </cfRule>
    <cfRule type="expression" dxfId="85" priority="1294">
      <formula>IF(COUNTIF(D131,"*日*"),TRUE,FALSE)</formula>
    </cfRule>
  </conditionalFormatting>
  <conditionalFormatting sqref="D146:AE146">
    <cfRule type="containsText" dxfId="84" priority="1293" operator="containsText" text="土">
      <formula>NOT(ISERROR(SEARCH("土",D146)))</formula>
    </cfRule>
    <cfRule type="containsText" dxfId="83" priority="1292" operator="containsText" text="日">
      <formula>NOT(ISERROR(SEARCH("日",D146)))</formula>
    </cfRule>
    <cfRule type="expression" dxfId="82" priority="1291">
      <formula>IF(COUNTIF(D147,"*日*"),TRUE,FALSE)</formula>
    </cfRule>
  </conditionalFormatting>
  <conditionalFormatting sqref="D162:AE162">
    <cfRule type="containsText" dxfId="81" priority="1290" operator="containsText" text="土">
      <formula>NOT(ISERROR(SEARCH("土",D162)))</formula>
    </cfRule>
    <cfRule type="containsText" dxfId="80" priority="1289" operator="containsText" text="日">
      <formula>NOT(ISERROR(SEARCH("日",D162)))</formula>
    </cfRule>
    <cfRule type="expression" dxfId="79" priority="1288">
      <formula>IF(COUNTIF(D163,"*日*"),TRUE,FALSE)</formula>
    </cfRule>
  </conditionalFormatting>
  <conditionalFormatting sqref="D178:AE178">
    <cfRule type="containsText" dxfId="78" priority="1287" operator="containsText" text="土">
      <formula>NOT(ISERROR(SEARCH("土",D178)))</formula>
    </cfRule>
    <cfRule type="containsText" dxfId="77" priority="1286" operator="containsText" text="日">
      <formula>NOT(ISERROR(SEARCH("日",D178)))</formula>
    </cfRule>
    <cfRule type="expression" dxfId="76" priority="1285">
      <formula>IF(COUNTIF(D179,"*日*"),TRUE,FALSE)</formula>
    </cfRule>
  </conditionalFormatting>
  <conditionalFormatting sqref="D194:AE194">
    <cfRule type="containsText" dxfId="75" priority="1284" operator="containsText" text="土">
      <formula>NOT(ISERROR(SEARCH("土",D194)))</formula>
    </cfRule>
    <cfRule type="containsText" dxfId="74" priority="1283" operator="containsText" text="日">
      <formula>NOT(ISERROR(SEARCH("日",D194)))</formula>
    </cfRule>
    <cfRule type="expression" dxfId="73" priority="1282">
      <formula>IF(COUNTIF(D195,"*日*"),TRUE,FALSE)</formula>
    </cfRule>
  </conditionalFormatting>
  <conditionalFormatting sqref="D210:AE210">
    <cfRule type="containsText" dxfId="72" priority="1281" operator="containsText" text="土">
      <formula>NOT(ISERROR(SEARCH("土",D210)))</formula>
    </cfRule>
    <cfRule type="containsText" dxfId="71" priority="1280" operator="containsText" text="日">
      <formula>NOT(ISERROR(SEARCH("日",D210)))</formula>
    </cfRule>
    <cfRule type="expression" dxfId="70" priority="1279">
      <formula>IF(COUNTIF(D211,"*日*"),TRUE,FALSE)</formula>
    </cfRule>
  </conditionalFormatting>
  <conditionalFormatting sqref="D226:AE226">
    <cfRule type="containsText" dxfId="69" priority="1324" operator="containsText" text="土">
      <formula>NOT(ISERROR(SEARCH("土",D226)))</formula>
    </cfRule>
    <cfRule type="containsText" dxfId="68" priority="1323" operator="containsText" text="日">
      <formula>NOT(ISERROR(SEARCH("日",D226)))</formula>
    </cfRule>
    <cfRule type="expression" dxfId="67" priority="1278">
      <formula>IF(COUNTIF(D227,"*日*"),TRUE,FALSE)</formula>
    </cfRule>
  </conditionalFormatting>
  <conditionalFormatting sqref="D242:AE242">
    <cfRule type="containsText" dxfId="66" priority="1277" operator="containsText" text="土">
      <formula>NOT(ISERROR(SEARCH("土",D242)))</formula>
    </cfRule>
    <cfRule type="containsText" dxfId="65" priority="1276" operator="containsText" text="日">
      <formula>NOT(ISERROR(SEARCH("日",D242)))</formula>
    </cfRule>
    <cfRule type="expression" dxfId="64" priority="1275">
      <formula>IF(COUNTIF(D243,"*日*"),TRUE,FALSE)</formula>
    </cfRule>
  </conditionalFormatting>
  <conditionalFormatting sqref="D258:AE258">
    <cfRule type="containsText" dxfId="63" priority="1274" operator="containsText" text="土">
      <formula>NOT(ISERROR(SEARCH("土",D258)))</formula>
    </cfRule>
    <cfRule type="containsText" dxfId="62" priority="1273" operator="containsText" text="日">
      <formula>NOT(ISERROR(SEARCH("日",D258)))</formula>
    </cfRule>
    <cfRule type="expression" dxfId="61" priority="1272">
      <formula>IF(COUNTIF(D259,"*日*"),TRUE,FALSE)</formula>
    </cfRule>
  </conditionalFormatting>
  <conditionalFormatting sqref="D274:AE274">
    <cfRule type="expression" dxfId="60" priority="1269">
      <formula>IF(COUNTIF(D275,"*日*"),TRUE,FALSE)</formula>
    </cfRule>
    <cfRule type="containsText" dxfId="59" priority="1270" operator="containsText" text="日">
      <formula>NOT(ISERROR(SEARCH("日",D274)))</formula>
    </cfRule>
    <cfRule type="containsText" dxfId="58" priority="1271" operator="containsText" text="土">
      <formula>NOT(ISERROR(SEARCH("土",D274)))</formula>
    </cfRule>
  </conditionalFormatting>
  <conditionalFormatting sqref="D290:AE290">
    <cfRule type="containsText" dxfId="57" priority="1268" operator="containsText" text="土">
      <formula>NOT(ISERROR(SEARCH("土",D290)))</formula>
    </cfRule>
    <cfRule type="containsText" dxfId="56" priority="1267" operator="containsText" text="日">
      <formula>NOT(ISERROR(SEARCH("日",D290)))</formula>
    </cfRule>
    <cfRule type="expression" dxfId="55" priority="1266">
      <formula>IF(COUNTIF(D291,"*日*"),TRUE,FALSE)</formula>
    </cfRule>
  </conditionalFormatting>
  <conditionalFormatting sqref="D306:AE306">
    <cfRule type="expression" dxfId="54" priority="1265">
      <formula>IF(COUNTIF(D307,"*日*"),TRUE,FALSE)</formula>
    </cfRule>
    <cfRule type="containsText" dxfId="53" priority="1322" operator="containsText" text="土">
      <formula>NOT(ISERROR(SEARCH("土",D306)))</formula>
    </cfRule>
    <cfRule type="containsText" dxfId="52" priority="1321" operator="containsText" text="日">
      <formula>NOT(ISERROR(SEARCH("日",D306)))</formula>
    </cfRule>
  </conditionalFormatting>
  <conditionalFormatting sqref="D322:AE322">
    <cfRule type="containsText" dxfId="51" priority="1264" operator="containsText" text="土">
      <formula>NOT(ISERROR(SEARCH("土",D322)))</formula>
    </cfRule>
    <cfRule type="containsText" dxfId="50" priority="1263" operator="containsText" text="日">
      <formula>NOT(ISERROR(SEARCH("日",D322)))</formula>
    </cfRule>
    <cfRule type="expression" dxfId="49" priority="1262">
      <formula>IF(COUNTIF(D323,"*日*"),TRUE,FALSE)</formula>
    </cfRule>
  </conditionalFormatting>
  <conditionalFormatting sqref="D336:AE337">
    <cfRule type="containsText" dxfId="48" priority="1223" operator="containsText" text="夏休">
      <formula>NOT(ISERROR(SEARCH("夏休",D336)))</formula>
    </cfRule>
    <cfRule type="containsText" dxfId="47" priority="1222" operator="containsText" text="正月">
      <formula>NOT(ISERROR(SEARCH("正月",D336)))</formula>
    </cfRule>
    <cfRule type="containsText" dxfId="46" priority="1221" operator="containsText" text="休日">
      <formula>NOT(ISERROR(SEARCH("休日",D336)))</formula>
    </cfRule>
    <cfRule type="containsText" dxfId="45" priority="1220" operator="containsText" text="中止">
      <formula>NOT(ISERROR(SEARCH("中止",D336)))</formula>
    </cfRule>
  </conditionalFormatting>
  <conditionalFormatting sqref="AH26:AH31">
    <cfRule type="expression" dxfId="44" priority="43">
      <formula>ISTEXT(D20)</formula>
    </cfRule>
  </conditionalFormatting>
  <conditionalFormatting sqref="AH42:AH47">
    <cfRule type="expression" dxfId="43" priority="42">
      <formula>ISTEXT(D36)</formula>
    </cfRule>
  </conditionalFormatting>
  <conditionalFormatting sqref="AH58:AH63">
    <cfRule type="expression" dxfId="42" priority="41">
      <formula>ISTEXT(D52)</formula>
    </cfRule>
  </conditionalFormatting>
  <conditionalFormatting sqref="AH74:AH79">
    <cfRule type="expression" dxfId="41" priority="40">
      <formula>ISTEXT(D68)</formula>
    </cfRule>
  </conditionalFormatting>
  <conditionalFormatting sqref="AH90:AH95">
    <cfRule type="expression" dxfId="40" priority="39">
      <formula>ISTEXT(D84)</formula>
    </cfRule>
  </conditionalFormatting>
  <conditionalFormatting sqref="AH106:AH111">
    <cfRule type="expression" dxfId="39" priority="38">
      <formula>ISTEXT(D100)</formula>
    </cfRule>
  </conditionalFormatting>
  <conditionalFormatting sqref="AH122:AH127">
    <cfRule type="expression" dxfId="38" priority="37">
      <formula>ISTEXT(D116)</formula>
    </cfRule>
  </conditionalFormatting>
  <conditionalFormatting sqref="AH138:AH143">
    <cfRule type="expression" dxfId="37" priority="36">
      <formula>ISTEXT(D132)</formula>
    </cfRule>
  </conditionalFormatting>
  <conditionalFormatting sqref="AH154:AH159">
    <cfRule type="expression" dxfId="36" priority="35">
      <formula>ISTEXT(D148)</formula>
    </cfRule>
  </conditionalFormatting>
  <conditionalFormatting sqref="AH170:AH175">
    <cfRule type="expression" dxfId="35" priority="34">
      <formula>ISTEXT(D164)</formula>
    </cfRule>
  </conditionalFormatting>
  <conditionalFormatting sqref="AH186:AH191">
    <cfRule type="expression" dxfId="34" priority="33">
      <formula>ISTEXT(D180)</formula>
    </cfRule>
  </conditionalFormatting>
  <conditionalFormatting sqref="AH202:AH207">
    <cfRule type="expression" dxfId="33" priority="32">
      <formula>ISTEXT(D196)</formula>
    </cfRule>
  </conditionalFormatting>
  <conditionalFormatting sqref="AH218:AH223">
    <cfRule type="expression" dxfId="32" priority="31">
      <formula>ISTEXT(D212)</formula>
    </cfRule>
  </conditionalFormatting>
  <conditionalFormatting sqref="AH234:AH239">
    <cfRule type="expression" dxfId="31" priority="30">
      <formula>ISTEXT(D228)</formula>
    </cfRule>
  </conditionalFormatting>
  <conditionalFormatting sqref="AH250:AH255">
    <cfRule type="expression" dxfId="30" priority="29">
      <formula>ISTEXT(D244)</formula>
    </cfRule>
  </conditionalFormatting>
  <conditionalFormatting sqref="AH266:AH271">
    <cfRule type="expression" dxfId="29" priority="28">
      <formula>ISTEXT(D260)</formula>
    </cfRule>
  </conditionalFormatting>
  <conditionalFormatting sqref="AH282:AH287">
    <cfRule type="expression" dxfId="28" priority="27">
      <formula>ISTEXT(D276)</formula>
    </cfRule>
  </conditionalFormatting>
  <conditionalFormatting sqref="AH298:AH303">
    <cfRule type="expression" dxfId="27" priority="26">
      <formula>ISTEXT(D292)</formula>
    </cfRule>
  </conditionalFormatting>
  <conditionalFormatting sqref="AH314:AH319">
    <cfRule type="expression" dxfId="26" priority="25">
      <formula>ISTEXT(D308)</formula>
    </cfRule>
  </conditionalFormatting>
  <conditionalFormatting sqref="AH330:AH336">
    <cfRule type="expression" dxfId="25" priority="24">
      <formula>ISTEXT(D324)</formula>
    </cfRule>
  </conditionalFormatting>
  <conditionalFormatting sqref="AI11">
    <cfRule type="containsText" dxfId="24" priority="997" operator="containsText" text="達成">
      <formula>NOT(ISERROR(SEARCH("達成",AI11)))</formula>
    </cfRule>
    <cfRule type="containsText" dxfId="23" priority="996" operator="containsText" text="未達成">
      <formula>NOT(ISERROR(SEARCH("未達成",AI11)))</formula>
    </cfRule>
  </conditionalFormatting>
  <conditionalFormatting sqref="AK26:AK31">
    <cfRule type="expression" dxfId="22" priority="44">
      <formula>ISTEXT(D20)</formula>
    </cfRule>
  </conditionalFormatting>
  <conditionalFormatting sqref="AK42:AK47">
    <cfRule type="expression" dxfId="21" priority="23">
      <formula>ISTEXT(D36)</formula>
    </cfRule>
  </conditionalFormatting>
  <conditionalFormatting sqref="AK58:AK63">
    <cfRule type="expression" dxfId="20" priority="22">
      <formula>ISTEXT(D52)</formula>
    </cfRule>
  </conditionalFormatting>
  <conditionalFormatting sqref="AK74:AK79">
    <cfRule type="expression" dxfId="19" priority="21">
      <formula>ISTEXT(D68)</formula>
    </cfRule>
  </conditionalFormatting>
  <conditionalFormatting sqref="AK90:AK95">
    <cfRule type="expression" dxfId="18" priority="20">
      <formula>ISTEXT(D84)</formula>
    </cfRule>
  </conditionalFormatting>
  <conditionalFormatting sqref="AK106:AK111">
    <cfRule type="expression" dxfId="17" priority="19">
      <formula>ISTEXT(D100)</formula>
    </cfRule>
  </conditionalFormatting>
  <conditionalFormatting sqref="AK122:AK127">
    <cfRule type="expression" dxfId="16" priority="18">
      <formula>ISTEXT(D116)</formula>
    </cfRule>
  </conditionalFormatting>
  <conditionalFormatting sqref="AK138:AK143">
    <cfRule type="expression" dxfId="15" priority="17">
      <formula>ISTEXT(D132)</formula>
    </cfRule>
  </conditionalFormatting>
  <conditionalFormatting sqref="AK154:AK159">
    <cfRule type="expression" dxfId="14" priority="16">
      <formula>ISTEXT(D148)</formula>
    </cfRule>
  </conditionalFormatting>
  <conditionalFormatting sqref="AK170:AK175">
    <cfRule type="expression" dxfId="13" priority="15">
      <formula>ISTEXT(D164)</formula>
    </cfRule>
  </conditionalFormatting>
  <conditionalFormatting sqref="AK186:AK191">
    <cfRule type="expression" dxfId="12" priority="14">
      <formula>ISTEXT(D180)</formula>
    </cfRule>
  </conditionalFormatting>
  <conditionalFormatting sqref="AK202:AK207">
    <cfRule type="expression" dxfId="11" priority="13">
      <formula>ISTEXT(D196)</formula>
    </cfRule>
  </conditionalFormatting>
  <conditionalFormatting sqref="AK218:AK223">
    <cfRule type="expression" dxfId="10" priority="12">
      <formula>ISTEXT(D212)</formula>
    </cfRule>
  </conditionalFormatting>
  <conditionalFormatting sqref="AK234:AK239">
    <cfRule type="expression" dxfId="9" priority="11">
      <formula>ISTEXT(D228)</formula>
    </cfRule>
  </conditionalFormatting>
  <conditionalFormatting sqref="AK250:AK255">
    <cfRule type="expression" dxfId="8" priority="10">
      <formula>ISTEXT(D244)</formula>
    </cfRule>
  </conditionalFormatting>
  <conditionalFormatting sqref="AK266:AK271">
    <cfRule type="expression" dxfId="7" priority="9">
      <formula>ISTEXT(D260)</formula>
    </cfRule>
  </conditionalFormatting>
  <conditionalFormatting sqref="AK282:AK287">
    <cfRule type="expression" dxfId="6" priority="8">
      <formula>ISTEXT(D276)</formula>
    </cfRule>
  </conditionalFormatting>
  <conditionalFormatting sqref="AK298:AK303">
    <cfRule type="expression" dxfId="5" priority="7">
      <formula>ISTEXT(D292)</formula>
    </cfRule>
  </conditionalFormatting>
  <conditionalFormatting sqref="AK314:AK319">
    <cfRule type="expression" dxfId="4" priority="6">
      <formula>ISTEXT(D308)</formula>
    </cfRule>
  </conditionalFormatting>
  <conditionalFormatting sqref="AK330:AK336">
    <cfRule type="expression" dxfId="3" priority="5">
      <formula>ISTEXT(D324)</formula>
    </cfRule>
  </conditionalFormatting>
  <conditionalFormatting sqref="AN12 D18:AE18">
    <cfRule type="containsText" dxfId="2" priority="1327" operator="containsText" text="日">
      <formula>NOT(ISERROR(SEARCH("日",D12)))</formula>
    </cfRule>
    <cfRule type="containsText" dxfId="1" priority="1328" operator="containsText" text="土">
      <formula>NOT(ISERROR(SEARCH("土",D12)))</formula>
    </cfRule>
  </conditionalFormatting>
  <dataValidations count="7"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 D21:AE21" xr:uid="{47BCFAA3-6FAE-4CC2-B91D-6C35932E9400}">
      <formula1>$E$356:$E$361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 D20:AE20" xr:uid="{5B9552BE-23C9-4349-AE8F-5F1F05DE660B}">
      <formula1>$D$356:$D$361</formula1>
    </dataValidation>
    <dataValidation type="list" allowBlank="1" showInputMessage="1" showErrorMessage="1" sqref="E3" xr:uid="{6BCF906E-719B-4276-A17E-F4FAA4C9CAC3}">
      <formula1>$K$357:$K$365</formula1>
    </dataValidation>
    <dataValidation type="list" allowBlank="1" showInputMessage="1" showErrorMessage="1" sqref="AH26:AH31 AH314:AH319 AH42:AH47 AH58:AH63 AH74:AH79 AH90:AH95 AH106:AH111 AH122:AH127 AH138:AH143 AH154:AH159 AH170:AH175 AH186:AH191 AH202:AH207 AH218:AH223 AH234:AH239 AH250:AH255 AH266:AH271 AH282:AH287 AH298:AH303 AH330:AH335 AF9:AH10" xr:uid="{E8049EA8-C8FE-477B-A55D-C2BE09AF95F5}">
      <formula1>$G$359:$G$360</formula1>
    </dataValidation>
    <dataValidation type="list" allowBlank="1" showInputMessage="1" showErrorMessage="1" sqref="AK26:AK31 AK314:AK319 AK42:AK47 AK58:AK63 AK74:AK79 AK90:AK95 AK106:AK111 AK122:AK127 AK138:AK143 AK154:AK159 AK170:AK175 AK186:AK191 AK202:AK207 AK218:AK223 AK234:AK239 AK250:AK255 AK266:AK271 AK282:AK287 AK298:AK303 AK330:AK335 AI7:AK10" xr:uid="{A21C0A24-6A04-4183-91B9-B2F7C21831AD}">
      <formula1>$G$357:$G$358</formula1>
    </dataValidation>
    <dataValidation type="list" allowBlank="1" showInputMessage="1" showErrorMessage="1" sqref="U9" xr:uid="{D46FFEBF-6EA7-4E02-ACB2-4C6933CD81E1}">
      <formula1>"月単位,完全週休２日"</formula1>
    </dataValidation>
    <dataValidation type="list" allowBlank="1" showInputMessage="1" showErrorMessage="1" sqref="AF7:AH8" xr:uid="{5CD35697-C84F-442C-833A-903FE27BDAB5}">
      <formula1>$G$359:$G$359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189"/>
  <sheetViews>
    <sheetView view="pageBreakPreview" topLeftCell="A190" zoomScale="85" zoomScaleNormal="85" zoomScaleSheetLayoutView="85" workbookViewId="0">
      <selection activeCell="E200" sqref="E200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45931</v>
      </c>
      <c r="B2" s="2">
        <f t="shared" ref="B2:B30" si="0">MONTH(A2)</f>
        <v>10</v>
      </c>
      <c r="C2" s="2">
        <f t="shared" ref="C2:C33" si="1">DAY(A2)</f>
        <v>1</v>
      </c>
      <c r="D2" s="2" t="str">
        <f t="shared" ref="D2:D33" si="2">TEXT(A2,"aaa")</f>
        <v>水</v>
      </c>
      <c r="E2" t="str">
        <f>IFERROR(VLOOKUP(A2,'HOL（2028年まで）'!$A:$C,3,0),"")</f>
        <v/>
      </c>
      <c r="F2"/>
      <c r="G2"/>
    </row>
    <row r="3" spans="1:7" x14ac:dyDescent="0.45">
      <c r="A3" s="1">
        <v>45932</v>
      </c>
      <c r="B3" s="2">
        <f t="shared" si="0"/>
        <v>10</v>
      </c>
      <c r="C3" s="2">
        <f t="shared" si="1"/>
        <v>2</v>
      </c>
      <c r="D3" s="2" t="str">
        <f t="shared" si="2"/>
        <v>木</v>
      </c>
      <c r="E3" t="str">
        <f>IFERROR(VLOOKUP(A3,'HOL（2028年まで）'!$A:$C,3,0),"")</f>
        <v/>
      </c>
      <c r="F3"/>
      <c r="G3"/>
    </row>
    <row r="4" spans="1:7" x14ac:dyDescent="0.45">
      <c r="A4" s="1">
        <v>45933</v>
      </c>
      <c r="B4" s="2">
        <f t="shared" si="0"/>
        <v>10</v>
      </c>
      <c r="C4" s="2">
        <f t="shared" si="1"/>
        <v>3</v>
      </c>
      <c r="D4" s="2" t="str">
        <f t="shared" si="2"/>
        <v>金</v>
      </c>
      <c r="E4" t="str">
        <f>IFERROR(VLOOKUP(A4,'HOL（2028年まで）'!$A:$C,3,0),"")</f>
        <v/>
      </c>
      <c r="F4"/>
      <c r="G4"/>
    </row>
    <row r="5" spans="1:7" x14ac:dyDescent="0.45">
      <c r="A5" s="1">
        <v>45934</v>
      </c>
      <c r="B5" s="2">
        <f t="shared" si="0"/>
        <v>10</v>
      </c>
      <c r="C5" s="2">
        <f t="shared" si="1"/>
        <v>4</v>
      </c>
      <c r="D5" s="2" t="str">
        <f t="shared" si="2"/>
        <v>土</v>
      </c>
      <c r="E5" t="str">
        <f>IFERROR(VLOOKUP(A5,'HOL（2028年まで）'!$A:$C,3,0),"")</f>
        <v/>
      </c>
      <c r="F5"/>
      <c r="G5"/>
    </row>
    <row r="6" spans="1:7" x14ac:dyDescent="0.45">
      <c r="A6" s="1">
        <v>45935</v>
      </c>
      <c r="B6" s="2">
        <f t="shared" si="0"/>
        <v>10</v>
      </c>
      <c r="C6" s="2">
        <f t="shared" si="1"/>
        <v>5</v>
      </c>
      <c r="D6" s="2" t="str">
        <f t="shared" si="2"/>
        <v>日</v>
      </c>
      <c r="E6" t="str">
        <f>IFERROR(VLOOKUP(A6,'HOL（2028年まで）'!$A:$C,3,0),"")</f>
        <v/>
      </c>
      <c r="F6"/>
      <c r="G6"/>
    </row>
    <row r="7" spans="1:7" x14ac:dyDescent="0.45">
      <c r="A7" s="1">
        <v>45936</v>
      </c>
      <c r="B7" s="2">
        <f t="shared" si="0"/>
        <v>10</v>
      </c>
      <c r="C7" s="2">
        <f t="shared" si="1"/>
        <v>6</v>
      </c>
      <c r="D7" s="2" t="str">
        <f t="shared" si="2"/>
        <v>月</v>
      </c>
      <c r="E7" t="str">
        <f>IFERROR(VLOOKUP(A7,'HOL（2028年まで）'!$A:$C,3,0),"")</f>
        <v/>
      </c>
      <c r="F7"/>
      <c r="G7"/>
    </row>
    <row r="8" spans="1:7" x14ac:dyDescent="0.45">
      <c r="A8" s="1">
        <v>45937</v>
      </c>
      <c r="B8" s="2">
        <f t="shared" si="0"/>
        <v>10</v>
      </c>
      <c r="C8" s="2">
        <f t="shared" si="1"/>
        <v>7</v>
      </c>
      <c r="D8" s="2" t="str">
        <f t="shared" si="2"/>
        <v>火</v>
      </c>
      <c r="E8" t="str">
        <f>IFERROR(VLOOKUP(A8,'HOL（2028年まで）'!$A:$C,3,0),"")</f>
        <v/>
      </c>
      <c r="F8"/>
      <c r="G8"/>
    </row>
    <row r="9" spans="1:7" x14ac:dyDescent="0.45">
      <c r="A9" s="1">
        <v>45938</v>
      </c>
      <c r="B9" s="2">
        <f t="shared" si="0"/>
        <v>10</v>
      </c>
      <c r="C9" s="2">
        <f t="shared" si="1"/>
        <v>8</v>
      </c>
      <c r="D9" s="2" t="str">
        <f t="shared" si="2"/>
        <v>水</v>
      </c>
      <c r="E9" t="str">
        <f>IFERROR(VLOOKUP(A9,'HOL（2028年まで）'!$A:$C,3,0),"")</f>
        <v/>
      </c>
      <c r="F9"/>
      <c r="G9"/>
    </row>
    <row r="10" spans="1:7" x14ac:dyDescent="0.45">
      <c r="A10" s="1">
        <v>45939</v>
      </c>
      <c r="B10" s="2">
        <f t="shared" si="0"/>
        <v>10</v>
      </c>
      <c r="C10" s="2">
        <f t="shared" si="1"/>
        <v>9</v>
      </c>
      <c r="D10" s="2" t="str">
        <f t="shared" si="2"/>
        <v>木</v>
      </c>
      <c r="E10" t="str">
        <f>IFERROR(VLOOKUP(A10,'HOL（2028年まで）'!$A:$C,3,0),"")</f>
        <v/>
      </c>
      <c r="F10"/>
      <c r="G10"/>
    </row>
    <row r="11" spans="1:7" x14ac:dyDescent="0.45">
      <c r="A11" s="1">
        <v>45940</v>
      </c>
      <c r="B11" s="2">
        <f t="shared" si="0"/>
        <v>10</v>
      </c>
      <c r="C11" s="2">
        <f t="shared" si="1"/>
        <v>10</v>
      </c>
      <c r="D11" s="2" t="str">
        <f t="shared" si="2"/>
        <v>金</v>
      </c>
      <c r="E11" t="str">
        <f>IFERROR(VLOOKUP(A11,'HOL（2028年まで）'!$A:$C,3,0),"")</f>
        <v/>
      </c>
      <c r="F11"/>
      <c r="G11"/>
    </row>
    <row r="12" spans="1:7" x14ac:dyDescent="0.45">
      <c r="A12" s="1">
        <v>45941</v>
      </c>
      <c r="B12" s="2">
        <f t="shared" si="0"/>
        <v>10</v>
      </c>
      <c r="C12" s="2">
        <f t="shared" si="1"/>
        <v>11</v>
      </c>
      <c r="D12" s="2" t="str">
        <f t="shared" si="2"/>
        <v>土</v>
      </c>
      <c r="E12" t="str">
        <f>IFERROR(VLOOKUP(A12,'HOL（2028年まで）'!$A:$C,3,0),"")</f>
        <v/>
      </c>
      <c r="F12"/>
      <c r="G12"/>
    </row>
    <row r="13" spans="1:7" x14ac:dyDescent="0.45">
      <c r="A13" s="1">
        <v>45942</v>
      </c>
      <c r="B13" s="2">
        <f t="shared" si="0"/>
        <v>10</v>
      </c>
      <c r="C13" s="2">
        <f t="shared" si="1"/>
        <v>12</v>
      </c>
      <c r="D13" s="2" t="str">
        <f t="shared" si="2"/>
        <v>日</v>
      </c>
      <c r="E13" t="str">
        <f>IFERROR(VLOOKUP(A13,'HOL（2028年まで）'!$A:$C,3,0),"")</f>
        <v/>
      </c>
      <c r="F13"/>
      <c r="G13"/>
    </row>
    <row r="14" spans="1:7" x14ac:dyDescent="0.45">
      <c r="A14" s="1">
        <v>45943</v>
      </c>
      <c r="B14" s="2">
        <f t="shared" si="0"/>
        <v>10</v>
      </c>
      <c r="C14" s="2">
        <f t="shared" si="1"/>
        <v>13</v>
      </c>
      <c r="D14" s="2" t="str">
        <f t="shared" si="2"/>
        <v>月</v>
      </c>
      <c r="E14" t="str">
        <f>IFERROR(VLOOKUP(A14,'HOL（2028年まで）'!$A:$C,3,0),"")</f>
        <v>スポーツの日</v>
      </c>
      <c r="F14"/>
      <c r="G14"/>
    </row>
    <row r="15" spans="1:7" x14ac:dyDescent="0.45">
      <c r="A15" s="1">
        <v>45944</v>
      </c>
      <c r="B15" s="2">
        <f t="shared" si="0"/>
        <v>10</v>
      </c>
      <c r="C15" s="2">
        <f t="shared" si="1"/>
        <v>14</v>
      </c>
      <c r="D15" s="2" t="str">
        <f t="shared" si="2"/>
        <v>火</v>
      </c>
      <c r="E15" t="str">
        <f>IFERROR(VLOOKUP(A15,'HOL（2028年まで）'!$A:$C,3,0),"")</f>
        <v/>
      </c>
      <c r="F15"/>
      <c r="G15"/>
    </row>
    <row r="16" spans="1:7" x14ac:dyDescent="0.45">
      <c r="A16" s="1">
        <v>45945</v>
      </c>
      <c r="B16" s="2">
        <f t="shared" si="0"/>
        <v>10</v>
      </c>
      <c r="C16" s="2">
        <f t="shared" si="1"/>
        <v>15</v>
      </c>
      <c r="D16" s="2" t="str">
        <f t="shared" si="2"/>
        <v>水</v>
      </c>
      <c r="E16" t="str">
        <f>IFERROR(VLOOKUP(A16,'HOL（2028年まで）'!$A:$C,3,0),"")</f>
        <v/>
      </c>
      <c r="F16"/>
      <c r="G16"/>
    </row>
    <row r="17" spans="1:7" x14ac:dyDescent="0.45">
      <c r="A17" s="1">
        <v>45946</v>
      </c>
      <c r="B17" s="2">
        <f t="shared" si="0"/>
        <v>10</v>
      </c>
      <c r="C17" s="2">
        <f t="shared" si="1"/>
        <v>16</v>
      </c>
      <c r="D17" s="2" t="str">
        <f t="shared" si="2"/>
        <v>木</v>
      </c>
      <c r="E17" t="str">
        <f>IFERROR(VLOOKUP(A17,'HOL（2028年まで）'!$A:$C,3,0),"")</f>
        <v/>
      </c>
      <c r="F17"/>
      <c r="G17"/>
    </row>
    <row r="18" spans="1:7" x14ac:dyDescent="0.45">
      <c r="A18" s="1">
        <v>45947</v>
      </c>
      <c r="B18" s="2">
        <f t="shared" si="0"/>
        <v>10</v>
      </c>
      <c r="C18" s="2">
        <f t="shared" si="1"/>
        <v>17</v>
      </c>
      <c r="D18" s="2" t="str">
        <f t="shared" si="2"/>
        <v>金</v>
      </c>
      <c r="E18" t="str">
        <f>IFERROR(VLOOKUP(A18,'HOL（2028年まで）'!$A:$C,3,0),"")</f>
        <v/>
      </c>
      <c r="F18"/>
      <c r="G18"/>
    </row>
    <row r="19" spans="1:7" x14ac:dyDescent="0.45">
      <c r="A19" s="1">
        <v>45948</v>
      </c>
      <c r="B19" s="2">
        <f t="shared" si="0"/>
        <v>10</v>
      </c>
      <c r="C19" s="2">
        <f t="shared" si="1"/>
        <v>18</v>
      </c>
      <c r="D19" s="2" t="str">
        <f t="shared" si="2"/>
        <v>土</v>
      </c>
      <c r="E19" t="str">
        <f>IFERROR(VLOOKUP(A19,'HOL（2028年まで）'!$A:$C,3,0),"")</f>
        <v/>
      </c>
      <c r="F19"/>
      <c r="G19"/>
    </row>
    <row r="20" spans="1:7" x14ac:dyDescent="0.45">
      <c r="A20" s="1">
        <v>45949</v>
      </c>
      <c r="B20" s="2">
        <f t="shared" si="0"/>
        <v>10</v>
      </c>
      <c r="C20" s="2">
        <f t="shared" si="1"/>
        <v>19</v>
      </c>
      <c r="D20" s="2" t="str">
        <f t="shared" si="2"/>
        <v>日</v>
      </c>
      <c r="E20" t="str">
        <f>IFERROR(VLOOKUP(A20,'HOL（2028年まで）'!$A:$C,3,0),"")</f>
        <v/>
      </c>
      <c r="F20"/>
      <c r="G20"/>
    </row>
    <row r="21" spans="1:7" x14ac:dyDescent="0.45">
      <c r="A21" s="1">
        <v>45950</v>
      </c>
      <c r="B21" s="2">
        <f t="shared" si="0"/>
        <v>10</v>
      </c>
      <c r="C21" s="2">
        <f t="shared" si="1"/>
        <v>20</v>
      </c>
      <c r="D21" s="2" t="str">
        <f t="shared" si="2"/>
        <v>月</v>
      </c>
      <c r="E21" t="str">
        <f>IFERROR(VLOOKUP(A21,'HOL（2028年まで）'!$A:$C,3,0),"")</f>
        <v/>
      </c>
      <c r="F21"/>
      <c r="G21"/>
    </row>
    <row r="22" spans="1:7" x14ac:dyDescent="0.45">
      <c r="A22" s="1">
        <v>45951</v>
      </c>
      <c r="B22" s="2">
        <f t="shared" si="0"/>
        <v>10</v>
      </c>
      <c r="C22" s="2">
        <f t="shared" si="1"/>
        <v>21</v>
      </c>
      <c r="D22" s="2" t="str">
        <f t="shared" si="2"/>
        <v>火</v>
      </c>
      <c r="E22" t="str">
        <f>IFERROR(VLOOKUP(A22,'HOL（2028年まで）'!$A:$C,3,0),"")</f>
        <v/>
      </c>
      <c r="F22"/>
      <c r="G22"/>
    </row>
    <row r="23" spans="1:7" x14ac:dyDescent="0.45">
      <c r="A23" s="1">
        <v>45952</v>
      </c>
      <c r="B23" s="2">
        <f t="shared" si="0"/>
        <v>10</v>
      </c>
      <c r="C23" s="2">
        <f t="shared" si="1"/>
        <v>22</v>
      </c>
      <c r="D23" s="2" t="str">
        <f t="shared" si="2"/>
        <v>水</v>
      </c>
      <c r="E23" t="str">
        <f>IFERROR(VLOOKUP(A23,'HOL（2028年まで）'!$A:$C,3,0),"")</f>
        <v/>
      </c>
      <c r="F23"/>
      <c r="G23"/>
    </row>
    <row r="24" spans="1:7" x14ac:dyDescent="0.45">
      <c r="A24" s="1">
        <v>45953</v>
      </c>
      <c r="B24" s="2">
        <f t="shared" si="0"/>
        <v>10</v>
      </c>
      <c r="C24" s="2">
        <f t="shared" si="1"/>
        <v>23</v>
      </c>
      <c r="D24" s="2" t="str">
        <f t="shared" si="2"/>
        <v>木</v>
      </c>
      <c r="E24" t="str">
        <f>IFERROR(VLOOKUP(A24,'HOL（2028年まで）'!$A:$C,3,0),"")</f>
        <v/>
      </c>
      <c r="F24"/>
      <c r="G24"/>
    </row>
    <row r="25" spans="1:7" x14ac:dyDescent="0.45">
      <c r="A25" s="1">
        <v>45954</v>
      </c>
      <c r="B25" s="2">
        <f t="shared" si="0"/>
        <v>10</v>
      </c>
      <c r="C25" s="2">
        <f t="shared" si="1"/>
        <v>24</v>
      </c>
      <c r="D25" s="2" t="str">
        <f t="shared" si="2"/>
        <v>金</v>
      </c>
      <c r="E25" t="str">
        <f>IFERROR(VLOOKUP(A25,'HOL（2028年まで）'!$A:$C,3,0),"")</f>
        <v/>
      </c>
      <c r="F25"/>
      <c r="G25"/>
    </row>
    <row r="26" spans="1:7" x14ac:dyDescent="0.45">
      <c r="A26" s="1">
        <v>45955</v>
      </c>
      <c r="B26" s="2">
        <f t="shared" si="0"/>
        <v>10</v>
      </c>
      <c r="C26" s="2">
        <f t="shared" si="1"/>
        <v>25</v>
      </c>
      <c r="D26" s="2" t="str">
        <f t="shared" si="2"/>
        <v>土</v>
      </c>
      <c r="E26" t="str">
        <f>IFERROR(VLOOKUP(A26,'HOL（2028年まで）'!$A:$C,3,0),"")</f>
        <v/>
      </c>
      <c r="F26"/>
      <c r="G26"/>
    </row>
    <row r="27" spans="1:7" x14ac:dyDescent="0.45">
      <c r="A27" s="1">
        <v>45956</v>
      </c>
      <c r="B27" s="2">
        <f t="shared" si="0"/>
        <v>10</v>
      </c>
      <c r="C27" s="2">
        <f t="shared" si="1"/>
        <v>26</v>
      </c>
      <c r="D27" s="2" t="str">
        <f t="shared" si="2"/>
        <v>日</v>
      </c>
      <c r="E27" t="str">
        <f>IFERROR(VLOOKUP(A27,'HOL（2028年まで）'!$A:$C,3,0),"")</f>
        <v/>
      </c>
      <c r="F27"/>
      <c r="G27"/>
    </row>
    <row r="28" spans="1:7" x14ac:dyDescent="0.45">
      <c r="A28" s="1">
        <v>45957</v>
      </c>
      <c r="B28" s="2">
        <f t="shared" si="0"/>
        <v>10</v>
      </c>
      <c r="C28" s="2">
        <f t="shared" si="1"/>
        <v>27</v>
      </c>
      <c r="D28" s="2" t="str">
        <f t="shared" si="2"/>
        <v>月</v>
      </c>
      <c r="E28" t="str">
        <f>IFERROR(VLOOKUP(A28,'HOL（2028年まで）'!$A:$C,3,0),"")</f>
        <v/>
      </c>
      <c r="F28"/>
      <c r="G28"/>
    </row>
    <row r="29" spans="1:7" x14ac:dyDescent="0.45">
      <c r="A29" s="1">
        <v>45958</v>
      </c>
      <c r="B29" s="2">
        <f t="shared" si="0"/>
        <v>10</v>
      </c>
      <c r="C29" s="2">
        <f t="shared" si="1"/>
        <v>28</v>
      </c>
      <c r="D29" s="2" t="str">
        <f t="shared" si="2"/>
        <v>火</v>
      </c>
      <c r="E29" t="str">
        <f>IFERROR(VLOOKUP(A29,'HOL（2028年まで）'!$A:$C,3,0),"")</f>
        <v/>
      </c>
      <c r="F29"/>
      <c r="G29"/>
    </row>
    <row r="30" spans="1:7" x14ac:dyDescent="0.45">
      <c r="A30" s="1">
        <v>45959</v>
      </c>
      <c r="B30" s="2">
        <f t="shared" si="0"/>
        <v>10</v>
      </c>
      <c r="C30" s="2">
        <f t="shared" si="1"/>
        <v>29</v>
      </c>
      <c r="D30" s="2" t="str">
        <f t="shared" si="2"/>
        <v>水</v>
      </c>
      <c r="E30" t="str">
        <f>IFERROR(VLOOKUP(A30,'HOL（2028年まで）'!$A:$C,3,0),"")</f>
        <v/>
      </c>
      <c r="F30"/>
      <c r="G30"/>
    </row>
    <row r="31" spans="1:7" x14ac:dyDescent="0.45">
      <c r="A31" s="1">
        <v>45960</v>
      </c>
      <c r="B31" s="2">
        <f t="shared" ref="B31:B94" si="3">MONTH(A31)</f>
        <v>10</v>
      </c>
      <c r="C31" s="2">
        <f t="shared" si="1"/>
        <v>30</v>
      </c>
      <c r="D31" s="2" t="str">
        <f t="shared" si="2"/>
        <v>木</v>
      </c>
      <c r="E31" t="str">
        <f>IFERROR(VLOOKUP(A31,'HOL（2028年まで）'!$A:$C,3,0),"")</f>
        <v/>
      </c>
      <c r="F31"/>
      <c r="G31"/>
    </row>
    <row r="32" spans="1:7" x14ac:dyDescent="0.45">
      <c r="A32" s="1">
        <v>45961</v>
      </c>
      <c r="B32" s="2">
        <f t="shared" si="3"/>
        <v>10</v>
      </c>
      <c r="C32" s="2">
        <f t="shared" si="1"/>
        <v>31</v>
      </c>
      <c r="D32" s="2" t="str">
        <f t="shared" si="2"/>
        <v>金</v>
      </c>
      <c r="E32" t="str">
        <f>IFERROR(VLOOKUP(A32,'HOL（2028年まで）'!$A:$C,3,0),"")</f>
        <v/>
      </c>
      <c r="F32"/>
      <c r="G32"/>
    </row>
    <row r="33" spans="1:7" x14ac:dyDescent="0.45">
      <c r="A33" s="1">
        <v>45962</v>
      </c>
      <c r="B33" s="2">
        <f t="shared" si="3"/>
        <v>11</v>
      </c>
      <c r="C33" s="2">
        <f t="shared" si="1"/>
        <v>1</v>
      </c>
      <c r="D33" s="2" t="str">
        <f t="shared" si="2"/>
        <v>土</v>
      </c>
      <c r="E33" t="str">
        <f>IFERROR(VLOOKUP(A33,'HOL（2028年まで）'!$A:$C,3,0),"")</f>
        <v/>
      </c>
      <c r="F33"/>
      <c r="G33"/>
    </row>
    <row r="34" spans="1:7" x14ac:dyDescent="0.45">
      <c r="A34" s="1">
        <v>45963</v>
      </c>
      <c r="B34" s="2">
        <f t="shared" si="3"/>
        <v>11</v>
      </c>
      <c r="C34" s="2">
        <f t="shared" ref="C34:C97" si="4">DAY(A34)</f>
        <v>2</v>
      </c>
      <c r="D34" s="2" t="str">
        <f t="shared" ref="D34:D97" si="5">TEXT(A34,"aaa")</f>
        <v>日</v>
      </c>
      <c r="E34" t="str">
        <f>IFERROR(VLOOKUP(A34,'HOL（2028年まで）'!$A:$C,3,0),"")</f>
        <v/>
      </c>
      <c r="F34"/>
      <c r="G34"/>
    </row>
    <row r="35" spans="1:7" x14ac:dyDescent="0.45">
      <c r="A35" s="1">
        <v>45964</v>
      </c>
      <c r="B35" s="2">
        <f t="shared" si="3"/>
        <v>11</v>
      </c>
      <c r="C35" s="2">
        <f t="shared" si="4"/>
        <v>3</v>
      </c>
      <c r="D35" s="2" t="str">
        <f t="shared" si="5"/>
        <v>月</v>
      </c>
      <c r="E35" t="str">
        <f>IFERROR(VLOOKUP(A35,'HOL（2028年まで）'!$A:$C,3,0),"")</f>
        <v>文化の日</v>
      </c>
      <c r="F35"/>
      <c r="G35"/>
    </row>
    <row r="36" spans="1:7" x14ac:dyDescent="0.45">
      <c r="A36" s="1">
        <v>45965</v>
      </c>
      <c r="B36" s="2">
        <f t="shared" si="3"/>
        <v>11</v>
      </c>
      <c r="C36" s="2">
        <f t="shared" si="4"/>
        <v>4</v>
      </c>
      <c r="D36" s="2" t="str">
        <f t="shared" si="5"/>
        <v>火</v>
      </c>
      <c r="E36" t="str">
        <f>IFERROR(VLOOKUP(A36,'HOL（2028年まで）'!$A:$C,3,0),"")</f>
        <v/>
      </c>
      <c r="F36"/>
      <c r="G36"/>
    </row>
    <row r="37" spans="1:7" x14ac:dyDescent="0.45">
      <c r="A37" s="1">
        <v>45966</v>
      </c>
      <c r="B37" s="2">
        <f t="shared" si="3"/>
        <v>11</v>
      </c>
      <c r="C37" s="2">
        <f t="shared" si="4"/>
        <v>5</v>
      </c>
      <c r="D37" s="2" t="str">
        <f t="shared" si="5"/>
        <v>水</v>
      </c>
      <c r="E37" t="str">
        <f>IFERROR(VLOOKUP(A37,'HOL（2028年まで）'!$A:$C,3,0),"")</f>
        <v/>
      </c>
      <c r="F37"/>
      <c r="G37"/>
    </row>
    <row r="38" spans="1:7" x14ac:dyDescent="0.45">
      <c r="A38" s="1">
        <v>45967</v>
      </c>
      <c r="B38" s="2">
        <f t="shared" si="3"/>
        <v>11</v>
      </c>
      <c r="C38" s="2">
        <f t="shared" si="4"/>
        <v>6</v>
      </c>
      <c r="D38" s="2" t="str">
        <f t="shared" si="5"/>
        <v>木</v>
      </c>
      <c r="E38" t="str">
        <f>IFERROR(VLOOKUP(A38,'HOL（2028年まで）'!$A:$C,3,0),"")</f>
        <v/>
      </c>
      <c r="F38"/>
      <c r="G38"/>
    </row>
    <row r="39" spans="1:7" x14ac:dyDescent="0.45">
      <c r="A39" s="1">
        <v>45968</v>
      </c>
      <c r="B39" s="2">
        <f t="shared" si="3"/>
        <v>11</v>
      </c>
      <c r="C39" s="2">
        <f t="shared" si="4"/>
        <v>7</v>
      </c>
      <c r="D39" s="2" t="str">
        <f t="shared" si="5"/>
        <v>金</v>
      </c>
      <c r="E39" t="str">
        <f>IFERROR(VLOOKUP(A39,'HOL（2028年まで）'!$A:$C,3,0),"")</f>
        <v/>
      </c>
      <c r="F39"/>
      <c r="G39"/>
    </row>
    <row r="40" spans="1:7" x14ac:dyDescent="0.45">
      <c r="A40" s="1">
        <v>45969</v>
      </c>
      <c r="B40" s="2">
        <f t="shared" si="3"/>
        <v>11</v>
      </c>
      <c r="C40" s="2">
        <f t="shared" si="4"/>
        <v>8</v>
      </c>
      <c r="D40" s="2" t="str">
        <f t="shared" si="5"/>
        <v>土</v>
      </c>
      <c r="E40" t="str">
        <f>IFERROR(VLOOKUP(A40,'HOL（2028年まで）'!$A:$C,3,0),"")</f>
        <v/>
      </c>
      <c r="F40"/>
      <c r="G40"/>
    </row>
    <row r="41" spans="1:7" x14ac:dyDescent="0.45">
      <c r="A41" s="1">
        <v>45970</v>
      </c>
      <c r="B41" s="2">
        <f t="shared" si="3"/>
        <v>11</v>
      </c>
      <c r="C41" s="2">
        <f t="shared" si="4"/>
        <v>9</v>
      </c>
      <c r="D41" s="2" t="str">
        <f t="shared" si="5"/>
        <v>日</v>
      </c>
      <c r="E41" t="str">
        <f>IFERROR(VLOOKUP(A41,'HOL（2028年まで）'!$A:$C,3,0),"")</f>
        <v/>
      </c>
      <c r="F41"/>
      <c r="G41"/>
    </row>
    <row r="42" spans="1:7" x14ac:dyDescent="0.45">
      <c r="A42" s="1">
        <v>45971</v>
      </c>
      <c r="B42" s="2">
        <f t="shared" si="3"/>
        <v>11</v>
      </c>
      <c r="C42" s="2">
        <f t="shared" si="4"/>
        <v>10</v>
      </c>
      <c r="D42" s="2" t="str">
        <f t="shared" si="5"/>
        <v>月</v>
      </c>
      <c r="E42" t="str">
        <f>IFERROR(VLOOKUP(A42,'HOL（2028年まで）'!$A:$C,3,0),"")</f>
        <v/>
      </c>
      <c r="F42"/>
      <c r="G42"/>
    </row>
    <row r="43" spans="1:7" x14ac:dyDescent="0.45">
      <c r="A43" s="1">
        <v>45972</v>
      </c>
      <c r="B43" s="2">
        <f t="shared" si="3"/>
        <v>11</v>
      </c>
      <c r="C43" s="2">
        <f t="shared" si="4"/>
        <v>11</v>
      </c>
      <c r="D43" s="2" t="str">
        <f t="shared" si="5"/>
        <v>火</v>
      </c>
      <c r="E43" t="str">
        <f>IFERROR(VLOOKUP(A43,'HOL（2028年まで）'!$A:$C,3,0),"")</f>
        <v/>
      </c>
      <c r="F43"/>
      <c r="G43"/>
    </row>
    <row r="44" spans="1:7" x14ac:dyDescent="0.45">
      <c r="A44" s="1">
        <v>45973</v>
      </c>
      <c r="B44" s="2">
        <f t="shared" si="3"/>
        <v>11</v>
      </c>
      <c r="C44" s="2">
        <f t="shared" si="4"/>
        <v>12</v>
      </c>
      <c r="D44" s="2" t="str">
        <f t="shared" si="5"/>
        <v>水</v>
      </c>
      <c r="E44" t="str">
        <f>IFERROR(VLOOKUP(A44,'HOL（2028年まで）'!$A:$C,3,0),"")</f>
        <v/>
      </c>
      <c r="F44"/>
      <c r="G44"/>
    </row>
    <row r="45" spans="1:7" x14ac:dyDescent="0.45">
      <c r="A45" s="1">
        <v>45974</v>
      </c>
      <c r="B45" s="2">
        <f t="shared" si="3"/>
        <v>11</v>
      </c>
      <c r="C45" s="2">
        <f t="shared" si="4"/>
        <v>13</v>
      </c>
      <c r="D45" s="2" t="str">
        <f t="shared" si="5"/>
        <v>木</v>
      </c>
      <c r="E45" t="str">
        <f>IFERROR(VLOOKUP(A45,'HOL（2028年まで）'!$A:$C,3,0),"")</f>
        <v/>
      </c>
      <c r="F45"/>
      <c r="G45"/>
    </row>
    <row r="46" spans="1:7" x14ac:dyDescent="0.45">
      <c r="A46" s="1">
        <v>45975</v>
      </c>
      <c r="B46" s="2">
        <f t="shared" si="3"/>
        <v>11</v>
      </c>
      <c r="C46" s="2">
        <f t="shared" si="4"/>
        <v>14</v>
      </c>
      <c r="D46" s="2" t="str">
        <f t="shared" si="5"/>
        <v>金</v>
      </c>
      <c r="E46" t="str">
        <f>IFERROR(VLOOKUP(A46,'HOL（2028年まで）'!$A:$C,3,0),"")</f>
        <v/>
      </c>
      <c r="F46"/>
      <c r="G46"/>
    </row>
    <row r="47" spans="1:7" x14ac:dyDescent="0.45">
      <c r="A47" s="1">
        <v>45976</v>
      </c>
      <c r="B47" s="2">
        <f t="shared" si="3"/>
        <v>11</v>
      </c>
      <c r="C47" s="2">
        <f t="shared" si="4"/>
        <v>15</v>
      </c>
      <c r="D47" s="2" t="str">
        <f t="shared" si="5"/>
        <v>土</v>
      </c>
      <c r="E47" t="str">
        <f>IFERROR(VLOOKUP(A47,'HOL（2028年まで）'!$A:$C,3,0),"")</f>
        <v/>
      </c>
      <c r="F47"/>
      <c r="G47"/>
    </row>
    <row r="48" spans="1:7" x14ac:dyDescent="0.45">
      <c r="A48" s="1">
        <v>45977</v>
      </c>
      <c r="B48" s="2">
        <f t="shared" si="3"/>
        <v>11</v>
      </c>
      <c r="C48" s="2">
        <f t="shared" si="4"/>
        <v>16</v>
      </c>
      <c r="D48" s="2" t="str">
        <f t="shared" si="5"/>
        <v>日</v>
      </c>
      <c r="E48" t="str">
        <f>IFERROR(VLOOKUP(A48,'HOL（2028年まで）'!$A:$C,3,0),"")</f>
        <v/>
      </c>
      <c r="F48"/>
      <c r="G48"/>
    </row>
    <row r="49" spans="1:7" x14ac:dyDescent="0.45">
      <c r="A49" s="1">
        <v>45978</v>
      </c>
      <c r="B49" s="2">
        <f t="shared" si="3"/>
        <v>11</v>
      </c>
      <c r="C49" s="2">
        <f t="shared" si="4"/>
        <v>17</v>
      </c>
      <c r="D49" s="2" t="str">
        <f t="shared" si="5"/>
        <v>月</v>
      </c>
      <c r="E49" t="str">
        <f>IFERROR(VLOOKUP(A49,'HOL（2028年まで）'!$A:$C,3,0),"")</f>
        <v/>
      </c>
      <c r="F49"/>
      <c r="G49"/>
    </row>
    <row r="50" spans="1:7" x14ac:dyDescent="0.45">
      <c r="A50" s="1">
        <v>45979</v>
      </c>
      <c r="B50" s="2">
        <f t="shared" si="3"/>
        <v>11</v>
      </c>
      <c r="C50" s="2">
        <f t="shared" si="4"/>
        <v>18</v>
      </c>
      <c r="D50" s="2" t="str">
        <f t="shared" si="5"/>
        <v>火</v>
      </c>
      <c r="E50" t="str">
        <f>IFERROR(VLOOKUP(A50,'HOL（2028年まで）'!$A:$C,3,0),"")</f>
        <v/>
      </c>
      <c r="F50"/>
      <c r="G50"/>
    </row>
    <row r="51" spans="1:7" x14ac:dyDescent="0.45">
      <c r="A51" s="1">
        <v>45980</v>
      </c>
      <c r="B51" s="2">
        <f t="shared" si="3"/>
        <v>11</v>
      </c>
      <c r="C51" s="2">
        <f t="shared" si="4"/>
        <v>19</v>
      </c>
      <c r="D51" s="2" t="str">
        <f t="shared" si="5"/>
        <v>水</v>
      </c>
      <c r="E51" t="str">
        <f>IFERROR(VLOOKUP(A51,'HOL（2028年まで）'!$A:$C,3,0),"")</f>
        <v/>
      </c>
      <c r="F51"/>
      <c r="G51"/>
    </row>
    <row r="52" spans="1:7" x14ac:dyDescent="0.45">
      <c r="A52" s="1">
        <v>45981</v>
      </c>
      <c r="B52" s="2">
        <f t="shared" si="3"/>
        <v>11</v>
      </c>
      <c r="C52" s="2">
        <f t="shared" si="4"/>
        <v>20</v>
      </c>
      <c r="D52" s="2" t="str">
        <f t="shared" si="5"/>
        <v>木</v>
      </c>
      <c r="E52" t="str">
        <f>IFERROR(VLOOKUP(A52,'HOL（2028年まで）'!$A:$C,3,0),"")</f>
        <v/>
      </c>
      <c r="F52"/>
      <c r="G52"/>
    </row>
    <row r="53" spans="1:7" x14ac:dyDescent="0.45">
      <c r="A53" s="1">
        <v>45982</v>
      </c>
      <c r="B53" s="2">
        <f t="shared" si="3"/>
        <v>11</v>
      </c>
      <c r="C53" s="2">
        <f t="shared" si="4"/>
        <v>21</v>
      </c>
      <c r="D53" s="2" t="str">
        <f t="shared" si="5"/>
        <v>金</v>
      </c>
      <c r="E53" t="str">
        <f>IFERROR(VLOOKUP(A53,'HOL（2028年まで）'!$A:$C,3,0),"")</f>
        <v/>
      </c>
      <c r="F53"/>
      <c r="G53"/>
    </row>
    <row r="54" spans="1:7" x14ac:dyDescent="0.45">
      <c r="A54" s="1">
        <v>45983</v>
      </c>
      <c r="B54" s="2">
        <f t="shared" si="3"/>
        <v>11</v>
      </c>
      <c r="C54" s="2">
        <f t="shared" si="4"/>
        <v>22</v>
      </c>
      <c r="D54" s="2" t="str">
        <f t="shared" si="5"/>
        <v>土</v>
      </c>
      <c r="E54" t="str">
        <f>IFERROR(VLOOKUP(A54,'HOL（2028年まで）'!$A:$C,3,0),"")</f>
        <v/>
      </c>
      <c r="F54"/>
      <c r="G54"/>
    </row>
    <row r="55" spans="1:7" x14ac:dyDescent="0.45">
      <c r="A55" s="1">
        <v>45984</v>
      </c>
      <c r="B55" s="2">
        <f t="shared" si="3"/>
        <v>11</v>
      </c>
      <c r="C55" s="2">
        <f t="shared" si="4"/>
        <v>23</v>
      </c>
      <c r="D55" s="2" t="str">
        <f t="shared" si="5"/>
        <v>日</v>
      </c>
      <c r="E55" t="str">
        <f>IFERROR(VLOOKUP(A55,'HOL（2028年まで）'!$A:$C,3,0),"")</f>
        <v>勤労感謝の日</v>
      </c>
      <c r="F55"/>
      <c r="G55"/>
    </row>
    <row r="56" spans="1:7" x14ac:dyDescent="0.45">
      <c r="A56" s="1">
        <v>45985</v>
      </c>
      <c r="B56" s="2">
        <f t="shared" si="3"/>
        <v>11</v>
      </c>
      <c r="C56" s="2">
        <f t="shared" si="4"/>
        <v>24</v>
      </c>
      <c r="D56" s="2" t="str">
        <f t="shared" si="5"/>
        <v>月</v>
      </c>
      <c r="E56" t="str">
        <f>IFERROR(VLOOKUP(A56,'HOL（2028年まで）'!$A:$C,3,0),"")</f>
        <v>振替休日</v>
      </c>
      <c r="F56"/>
      <c r="G56"/>
    </row>
    <row r="57" spans="1:7" x14ac:dyDescent="0.45">
      <c r="A57" s="1">
        <v>45986</v>
      </c>
      <c r="B57" s="2">
        <f t="shared" si="3"/>
        <v>11</v>
      </c>
      <c r="C57" s="2">
        <f t="shared" si="4"/>
        <v>25</v>
      </c>
      <c r="D57" s="2" t="str">
        <f t="shared" si="5"/>
        <v>火</v>
      </c>
      <c r="E57" t="str">
        <f>IFERROR(VLOOKUP(A57,'HOL（2028年まで）'!$A:$C,3,0),"")</f>
        <v/>
      </c>
      <c r="F57"/>
      <c r="G57"/>
    </row>
    <row r="58" spans="1:7" x14ac:dyDescent="0.45">
      <c r="A58" s="1">
        <v>45987</v>
      </c>
      <c r="B58" s="2">
        <f t="shared" si="3"/>
        <v>11</v>
      </c>
      <c r="C58" s="2">
        <f t="shared" si="4"/>
        <v>26</v>
      </c>
      <c r="D58" s="2" t="str">
        <f t="shared" si="5"/>
        <v>水</v>
      </c>
      <c r="E58" t="str">
        <f>IFERROR(VLOOKUP(A58,'HOL（2028年まで）'!$A:$C,3,0),"")</f>
        <v/>
      </c>
      <c r="F58"/>
      <c r="G58"/>
    </row>
    <row r="59" spans="1:7" x14ac:dyDescent="0.45">
      <c r="A59" s="1">
        <v>45988</v>
      </c>
      <c r="B59" s="2">
        <f t="shared" si="3"/>
        <v>11</v>
      </c>
      <c r="C59" s="2">
        <f t="shared" si="4"/>
        <v>27</v>
      </c>
      <c r="D59" s="2" t="str">
        <f t="shared" si="5"/>
        <v>木</v>
      </c>
      <c r="E59" t="str">
        <f>IFERROR(VLOOKUP(A59,'HOL（2028年まで）'!$A:$C,3,0),"")</f>
        <v/>
      </c>
      <c r="F59"/>
      <c r="G59"/>
    </row>
    <row r="60" spans="1:7" x14ac:dyDescent="0.45">
      <c r="A60" s="1">
        <v>45989</v>
      </c>
      <c r="B60" s="2">
        <f t="shared" si="3"/>
        <v>11</v>
      </c>
      <c r="C60" s="2">
        <f t="shared" si="4"/>
        <v>28</v>
      </c>
      <c r="D60" s="2" t="str">
        <f t="shared" si="5"/>
        <v>金</v>
      </c>
      <c r="E60" t="str">
        <f>IFERROR(VLOOKUP(A60,'HOL（2028年まで）'!$A:$C,3,0),"")</f>
        <v/>
      </c>
      <c r="F60"/>
      <c r="G60"/>
    </row>
    <row r="61" spans="1:7" x14ac:dyDescent="0.45">
      <c r="A61" s="1">
        <v>45990</v>
      </c>
      <c r="B61" s="2">
        <f t="shared" si="3"/>
        <v>11</v>
      </c>
      <c r="C61" s="2">
        <f t="shared" si="4"/>
        <v>29</v>
      </c>
      <c r="D61" s="2" t="str">
        <f t="shared" si="5"/>
        <v>土</v>
      </c>
      <c r="E61" t="str">
        <f>IFERROR(VLOOKUP(A61,'HOL（2028年まで）'!$A:$C,3,0),"")</f>
        <v/>
      </c>
      <c r="F61"/>
      <c r="G61"/>
    </row>
    <row r="62" spans="1:7" x14ac:dyDescent="0.45">
      <c r="A62" s="1">
        <v>45991</v>
      </c>
      <c r="B62" s="2">
        <f t="shared" si="3"/>
        <v>11</v>
      </c>
      <c r="C62" s="2">
        <f t="shared" si="4"/>
        <v>30</v>
      </c>
      <c r="D62" s="2" t="str">
        <f t="shared" si="5"/>
        <v>日</v>
      </c>
      <c r="E62" t="str">
        <f>IFERROR(VLOOKUP(A62,'HOL（2028年まで）'!$A:$C,3,0),"")</f>
        <v/>
      </c>
      <c r="F62"/>
      <c r="G62"/>
    </row>
    <row r="63" spans="1:7" x14ac:dyDescent="0.45">
      <c r="A63" s="1">
        <v>45992</v>
      </c>
      <c r="B63" s="2">
        <f t="shared" si="3"/>
        <v>12</v>
      </c>
      <c r="C63" s="2">
        <f t="shared" si="4"/>
        <v>1</v>
      </c>
      <c r="D63" s="2" t="str">
        <f t="shared" si="5"/>
        <v>月</v>
      </c>
      <c r="E63" t="str">
        <f>IFERROR(VLOOKUP(A63,'HOL（2028年まで）'!$A:$C,3,0),"")</f>
        <v/>
      </c>
      <c r="F63"/>
      <c r="G63"/>
    </row>
    <row r="64" spans="1:7" x14ac:dyDescent="0.45">
      <c r="A64" s="1">
        <v>45993</v>
      </c>
      <c r="B64" s="2">
        <f t="shared" si="3"/>
        <v>12</v>
      </c>
      <c r="C64" s="2">
        <f t="shared" si="4"/>
        <v>2</v>
      </c>
      <c r="D64" s="2" t="str">
        <f t="shared" si="5"/>
        <v>火</v>
      </c>
      <c r="E64" t="str">
        <f>IFERROR(VLOOKUP(A64,'HOL（2028年まで）'!$A:$C,3,0),"")</f>
        <v/>
      </c>
      <c r="F64"/>
      <c r="G64"/>
    </row>
    <row r="65" spans="1:7" x14ac:dyDescent="0.45">
      <c r="A65" s="1">
        <v>45994</v>
      </c>
      <c r="B65" s="2">
        <f t="shared" si="3"/>
        <v>12</v>
      </c>
      <c r="C65" s="2">
        <f t="shared" si="4"/>
        <v>3</v>
      </c>
      <c r="D65" s="2" t="str">
        <f t="shared" si="5"/>
        <v>水</v>
      </c>
      <c r="E65" t="str">
        <f>IFERROR(VLOOKUP(A65,'HOL（2028年まで）'!$A:$C,3,0),"")</f>
        <v/>
      </c>
      <c r="F65"/>
      <c r="G65"/>
    </row>
    <row r="66" spans="1:7" x14ac:dyDescent="0.45">
      <c r="A66" s="1">
        <v>45995</v>
      </c>
      <c r="B66" s="2">
        <f t="shared" si="3"/>
        <v>12</v>
      </c>
      <c r="C66" s="2">
        <f t="shared" si="4"/>
        <v>4</v>
      </c>
      <c r="D66" s="2" t="str">
        <f t="shared" si="5"/>
        <v>木</v>
      </c>
      <c r="E66" t="str">
        <f>IFERROR(VLOOKUP(A66,'HOL（2028年まで）'!$A:$C,3,0),"")</f>
        <v/>
      </c>
      <c r="F66"/>
      <c r="G66"/>
    </row>
    <row r="67" spans="1:7" x14ac:dyDescent="0.45">
      <c r="A67" s="1">
        <v>45996</v>
      </c>
      <c r="B67" s="2">
        <f t="shared" si="3"/>
        <v>12</v>
      </c>
      <c r="C67" s="2">
        <f t="shared" si="4"/>
        <v>5</v>
      </c>
      <c r="D67" s="2" t="str">
        <f t="shared" si="5"/>
        <v>金</v>
      </c>
      <c r="E67" t="str">
        <f>IFERROR(VLOOKUP(A67,'HOL（2028年まで）'!$A:$C,3,0),"")</f>
        <v/>
      </c>
      <c r="F67"/>
      <c r="G67"/>
    </row>
    <row r="68" spans="1:7" x14ac:dyDescent="0.45">
      <c r="A68" s="1">
        <v>45997</v>
      </c>
      <c r="B68" s="2">
        <f t="shared" si="3"/>
        <v>12</v>
      </c>
      <c r="C68" s="2">
        <f t="shared" si="4"/>
        <v>6</v>
      </c>
      <c r="D68" s="2" t="str">
        <f t="shared" si="5"/>
        <v>土</v>
      </c>
      <c r="E68" t="str">
        <f>IFERROR(VLOOKUP(A68,'HOL（2028年まで）'!$A:$C,3,0),"")</f>
        <v/>
      </c>
      <c r="F68"/>
      <c r="G68"/>
    </row>
    <row r="69" spans="1:7" x14ac:dyDescent="0.45">
      <c r="A69" s="1">
        <v>45998</v>
      </c>
      <c r="B69" s="2">
        <f t="shared" si="3"/>
        <v>12</v>
      </c>
      <c r="C69" s="2">
        <f t="shared" si="4"/>
        <v>7</v>
      </c>
      <c r="D69" s="2" t="str">
        <f t="shared" si="5"/>
        <v>日</v>
      </c>
      <c r="E69" t="str">
        <f>IFERROR(VLOOKUP(A69,'HOL（2028年まで）'!$A:$C,3,0),"")</f>
        <v/>
      </c>
      <c r="F69"/>
      <c r="G69"/>
    </row>
    <row r="70" spans="1:7" x14ac:dyDescent="0.45">
      <c r="A70" s="1">
        <v>45999</v>
      </c>
      <c r="B70" s="2">
        <f t="shared" si="3"/>
        <v>12</v>
      </c>
      <c r="C70" s="2">
        <f t="shared" si="4"/>
        <v>8</v>
      </c>
      <c r="D70" s="2" t="str">
        <f t="shared" si="5"/>
        <v>月</v>
      </c>
      <c r="E70" t="str">
        <f>IFERROR(VLOOKUP(A70,'HOL（2028年まで）'!$A:$C,3,0),"")</f>
        <v/>
      </c>
      <c r="F70"/>
      <c r="G70"/>
    </row>
    <row r="71" spans="1:7" x14ac:dyDescent="0.45">
      <c r="A71" s="1">
        <v>46000</v>
      </c>
      <c r="B71" s="2">
        <f t="shared" si="3"/>
        <v>12</v>
      </c>
      <c r="C71" s="2">
        <f t="shared" si="4"/>
        <v>9</v>
      </c>
      <c r="D71" s="2" t="str">
        <f t="shared" si="5"/>
        <v>火</v>
      </c>
      <c r="E71" t="str">
        <f>IFERROR(VLOOKUP(A71,'HOL（2028年まで）'!$A:$C,3,0),"")</f>
        <v/>
      </c>
      <c r="F71"/>
      <c r="G71"/>
    </row>
    <row r="72" spans="1:7" x14ac:dyDescent="0.45">
      <c r="A72" s="1">
        <v>46001</v>
      </c>
      <c r="B72" s="2">
        <f t="shared" si="3"/>
        <v>12</v>
      </c>
      <c r="C72" s="2">
        <f t="shared" si="4"/>
        <v>10</v>
      </c>
      <c r="D72" s="2" t="str">
        <f t="shared" si="5"/>
        <v>水</v>
      </c>
      <c r="E72" t="str">
        <f>IFERROR(VLOOKUP(A72,'HOL（2028年まで）'!$A:$C,3,0),"")</f>
        <v/>
      </c>
      <c r="F72"/>
      <c r="G72"/>
    </row>
    <row r="73" spans="1:7" x14ac:dyDescent="0.45">
      <c r="A73" s="1">
        <v>46002</v>
      </c>
      <c r="B73" s="2">
        <f t="shared" si="3"/>
        <v>12</v>
      </c>
      <c r="C73" s="2">
        <f t="shared" si="4"/>
        <v>11</v>
      </c>
      <c r="D73" s="2" t="str">
        <f t="shared" si="5"/>
        <v>木</v>
      </c>
      <c r="E73" t="str">
        <f>IFERROR(VLOOKUP(A73,'HOL（2028年まで）'!$A:$C,3,0),"")</f>
        <v/>
      </c>
      <c r="F73"/>
      <c r="G73"/>
    </row>
    <row r="74" spans="1:7" x14ac:dyDescent="0.45">
      <c r="A74" s="1">
        <v>46003</v>
      </c>
      <c r="B74" s="2">
        <f t="shared" si="3"/>
        <v>12</v>
      </c>
      <c r="C74" s="2">
        <f t="shared" si="4"/>
        <v>12</v>
      </c>
      <c r="D74" s="2" t="str">
        <f t="shared" si="5"/>
        <v>金</v>
      </c>
      <c r="E74" t="str">
        <f>IFERROR(VLOOKUP(A74,'HOL（2028年まで）'!$A:$C,3,0),"")</f>
        <v/>
      </c>
      <c r="F74"/>
      <c r="G74"/>
    </row>
    <row r="75" spans="1:7" x14ac:dyDescent="0.45">
      <c r="A75" s="1">
        <v>46004</v>
      </c>
      <c r="B75" s="2">
        <f t="shared" si="3"/>
        <v>12</v>
      </c>
      <c r="C75" s="2">
        <f t="shared" si="4"/>
        <v>13</v>
      </c>
      <c r="D75" s="2" t="str">
        <f t="shared" si="5"/>
        <v>土</v>
      </c>
      <c r="E75" t="str">
        <f>IFERROR(VLOOKUP(A75,'HOL（2028年まで）'!$A:$C,3,0),"")</f>
        <v/>
      </c>
      <c r="F75"/>
      <c r="G75"/>
    </row>
    <row r="76" spans="1:7" x14ac:dyDescent="0.45">
      <c r="A76" s="1">
        <v>46005</v>
      </c>
      <c r="B76" s="2">
        <f t="shared" si="3"/>
        <v>12</v>
      </c>
      <c r="C76" s="2">
        <f t="shared" si="4"/>
        <v>14</v>
      </c>
      <c r="D76" s="2" t="str">
        <f t="shared" si="5"/>
        <v>日</v>
      </c>
      <c r="E76" t="str">
        <f>IFERROR(VLOOKUP(A76,'HOL（2028年まで）'!$A:$C,3,0),"")</f>
        <v/>
      </c>
      <c r="F76"/>
      <c r="G76"/>
    </row>
    <row r="77" spans="1:7" x14ac:dyDescent="0.45">
      <c r="A77" s="1">
        <v>46006</v>
      </c>
      <c r="B77" s="2">
        <f t="shared" si="3"/>
        <v>12</v>
      </c>
      <c r="C77" s="2">
        <f t="shared" si="4"/>
        <v>15</v>
      </c>
      <c r="D77" s="2" t="str">
        <f t="shared" si="5"/>
        <v>月</v>
      </c>
      <c r="E77" t="str">
        <f>IFERROR(VLOOKUP(A77,'HOL（2028年まで）'!$A:$C,3,0),"")</f>
        <v/>
      </c>
      <c r="F77"/>
      <c r="G77"/>
    </row>
    <row r="78" spans="1:7" x14ac:dyDescent="0.45">
      <c r="A78" s="1">
        <v>46007</v>
      </c>
      <c r="B78" s="2">
        <f t="shared" si="3"/>
        <v>12</v>
      </c>
      <c r="C78" s="2">
        <f t="shared" si="4"/>
        <v>16</v>
      </c>
      <c r="D78" s="2" t="str">
        <f t="shared" si="5"/>
        <v>火</v>
      </c>
      <c r="E78" t="str">
        <f>IFERROR(VLOOKUP(A78,'HOL（2028年まで）'!$A:$C,3,0),"")</f>
        <v/>
      </c>
      <c r="F78"/>
      <c r="G78"/>
    </row>
    <row r="79" spans="1:7" x14ac:dyDescent="0.45">
      <c r="A79" s="1">
        <v>46008</v>
      </c>
      <c r="B79" s="2">
        <f t="shared" si="3"/>
        <v>12</v>
      </c>
      <c r="C79" s="2">
        <f t="shared" si="4"/>
        <v>17</v>
      </c>
      <c r="D79" s="2" t="str">
        <f t="shared" si="5"/>
        <v>水</v>
      </c>
      <c r="E79" t="str">
        <f>IFERROR(VLOOKUP(A79,'HOL（2028年まで）'!$A:$C,3,0),"")</f>
        <v/>
      </c>
      <c r="F79"/>
      <c r="G79"/>
    </row>
    <row r="80" spans="1:7" x14ac:dyDescent="0.45">
      <c r="A80" s="1">
        <v>46009</v>
      </c>
      <c r="B80" s="2">
        <f t="shared" si="3"/>
        <v>12</v>
      </c>
      <c r="C80" s="2">
        <f t="shared" si="4"/>
        <v>18</v>
      </c>
      <c r="D80" s="2" t="str">
        <f t="shared" si="5"/>
        <v>木</v>
      </c>
      <c r="E80" t="str">
        <f>IFERROR(VLOOKUP(A80,'HOL（2028年まで）'!$A:$C,3,0),"")</f>
        <v/>
      </c>
      <c r="F80"/>
      <c r="G80"/>
    </row>
    <row r="81" spans="1:7" x14ac:dyDescent="0.45">
      <c r="A81" s="1">
        <v>46010</v>
      </c>
      <c r="B81" s="2">
        <f t="shared" si="3"/>
        <v>12</v>
      </c>
      <c r="C81" s="2">
        <f t="shared" si="4"/>
        <v>19</v>
      </c>
      <c r="D81" s="2" t="str">
        <f t="shared" si="5"/>
        <v>金</v>
      </c>
      <c r="E81" t="str">
        <f>IFERROR(VLOOKUP(A81,'HOL（2028年まで）'!$A:$C,3,0),"")</f>
        <v/>
      </c>
      <c r="F81"/>
      <c r="G81"/>
    </row>
    <row r="82" spans="1:7" x14ac:dyDescent="0.45">
      <c r="A82" s="1">
        <v>46011</v>
      </c>
      <c r="B82" s="2">
        <f t="shared" si="3"/>
        <v>12</v>
      </c>
      <c r="C82" s="2">
        <f t="shared" si="4"/>
        <v>20</v>
      </c>
      <c r="D82" s="2" t="str">
        <f t="shared" si="5"/>
        <v>土</v>
      </c>
      <c r="E82" t="str">
        <f>IFERROR(VLOOKUP(A82,'HOL（2028年まで）'!$A:$C,3,0),"")</f>
        <v/>
      </c>
      <c r="F82"/>
      <c r="G82"/>
    </row>
    <row r="83" spans="1:7" x14ac:dyDescent="0.45">
      <c r="A83" s="1">
        <v>46012</v>
      </c>
      <c r="B83" s="2">
        <f t="shared" si="3"/>
        <v>12</v>
      </c>
      <c r="C83" s="2">
        <f t="shared" si="4"/>
        <v>21</v>
      </c>
      <c r="D83" s="2" t="str">
        <f t="shared" si="5"/>
        <v>日</v>
      </c>
      <c r="E83" t="str">
        <f>IFERROR(VLOOKUP(A83,'HOL（2028年まで）'!$A:$C,3,0),"")</f>
        <v/>
      </c>
      <c r="F83"/>
      <c r="G83"/>
    </row>
    <row r="84" spans="1:7" x14ac:dyDescent="0.45">
      <c r="A84" s="1">
        <v>46013</v>
      </c>
      <c r="B84" s="2">
        <f t="shared" si="3"/>
        <v>12</v>
      </c>
      <c r="C84" s="2">
        <f t="shared" si="4"/>
        <v>22</v>
      </c>
      <c r="D84" s="2" t="str">
        <f t="shared" si="5"/>
        <v>月</v>
      </c>
      <c r="E84" t="str">
        <f>IFERROR(VLOOKUP(A84,'HOL（2028年まで）'!$A:$C,3,0),"")</f>
        <v/>
      </c>
      <c r="F84"/>
      <c r="G84"/>
    </row>
    <row r="85" spans="1:7" x14ac:dyDescent="0.45">
      <c r="A85" s="1">
        <v>46014</v>
      </c>
      <c r="B85" s="2">
        <f t="shared" si="3"/>
        <v>12</v>
      </c>
      <c r="C85" s="2">
        <f t="shared" si="4"/>
        <v>23</v>
      </c>
      <c r="D85" s="2" t="str">
        <f t="shared" si="5"/>
        <v>火</v>
      </c>
      <c r="E85" t="str">
        <f>IFERROR(VLOOKUP(A85,'HOL（2028年まで）'!$A:$C,3,0),"")</f>
        <v/>
      </c>
      <c r="F85"/>
      <c r="G85"/>
    </row>
    <row r="86" spans="1:7" x14ac:dyDescent="0.45">
      <c r="A86" s="1">
        <v>46015</v>
      </c>
      <c r="B86" s="2">
        <f t="shared" si="3"/>
        <v>12</v>
      </c>
      <c r="C86" s="2">
        <f t="shared" si="4"/>
        <v>24</v>
      </c>
      <c r="D86" s="2" t="str">
        <f t="shared" si="5"/>
        <v>水</v>
      </c>
      <c r="E86" t="str">
        <f>IFERROR(VLOOKUP(A86,'HOL（2028年まで）'!$A:$C,3,0),"")</f>
        <v/>
      </c>
      <c r="F86"/>
      <c r="G86"/>
    </row>
    <row r="87" spans="1:7" x14ac:dyDescent="0.45">
      <c r="A87" s="1">
        <v>46016</v>
      </c>
      <c r="B87" s="2">
        <f t="shared" si="3"/>
        <v>12</v>
      </c>
      <c r="C87" s="2">
        <f t="shared" si="4"/>
        <v>25</v>
      </c>
      <c r="D87" s="2" t="str">
        <f t="shared" si="5"/>
        <v>木</v>
      </c>
      <c r="E87" t="str">
        <f>IFERROR(VLOOKUP(A87,'HOL（2028年まで）'!$A:$C,3,0),"")</f>
        <v/>
      </c>
      <c r="F87"/>
      <c r="G87"/>
    </row>
    <row r="88" spans="1:7" x14ac:dyDescent="0.45">
      <c r="A88" s="1">
        <v>46017</v>
      </c>
      <c r="B88" s="2">
        <f t="shared" si="3"/>
        <v>12</v>
      </c>
      <c r="C88" s="2">
        <f t="shared" si="4"/>
        <v>26</v>
      </c>
      <c r="D88" s="2" t="str">
        <f t="shared" si="5"/>
        <v>金</v>
      </c>
      <c r="E88" t="str">
        <f>IFERROR(VLOOKUP(A88,'HOL（2028年まで）'!$A:$C,3,0),"")</f>
        <v/>
      </c>
      <c r="F88"/>
      <c r="G88"/>
    </row>
    <row r="89" spans="1:7" x14ac:dyDescent="0.45">
      <c r="A89" s="1">
        <v>46018</v>
      </c>
      <c r="B89" s="2">
        <f t="shared" si="3"/>
        <v>12</v>
      </c>
      <c r="C89" s="2">
        <f t="shared" si="4"/>
        <v>27</v>
      </c>
      <c r="D89" s="2" t="str">
        <f t="shared" si="5"/>
        <v>土</v>
      </c>
      <c r="E89" t="str">
        <f>IFERROR(VLOOKUP(A89,'HOL（2028年まで）'!$A:$C,3,0),"")</f>
        <v/>
      </c>
      <c r="F89"/>
      <c r="G89"/>
    </row>
    <row r="90" spans="1:7" x14ac:dyDescent="0.45">
      <c r="A90" s="1">
        <v>46019</v>
      </c>
      <c r="B90" s="2">
        <f t="shared" si="3"/>
        <v>12</v>
      </c>
      <c r="C90" s="2">
        <f t="shared" si="4"/>
        <v>28</v>
      </c>
      <c r="D90" s="2" t="str">
        <f t="shared" si="5"/>
        <v>日</v>
      </c>
      <c r="E90" t="str">
        <f>IFERROR(VLOOKUP(A90,'HOL（2028年まで）'!$A:$C,3,0),"")</f>
        <v/>
      </c>
      <c r="F90"/>
      <c r="G90"/>
    </row>
    <row r="91" spans="1:7" x14ac:dyDescent="0.45">
      <c r="A91" s="1">
        <v>46020</v>
      </c>
      <c r="B91" s="2">
        <f t="shared" si="3"/>
        <v>12</v>
      </c>
      <c r="C91" s="2">
        <f t="shared" si="4"/>
        <v>29</v>
      </c>
      <c r="D91" s="2" t="str">
        <f t="shared" si="5"/>
        <v>月</v>
      </c>
      <c r="E91" t="str">
        <f>IFERROR(VLOOKUP(A91,'HOL（2028年まで）'!$A:$C,3,0),"")</f>
        <v/>
      </c>
      <c r="F91"/>
      <c r="G91"/>
    </row>
    <row r="92" spans="1:7" x14ac:dyDescent="0.45">
      <c r="A92" s="1">
        <v>46021</v>
      </c>
      <c r="B92" s="2">
        <f t="shared" si="3"/>
        <v>12</v>
      </c>
      <c r="C92" s="2">
        <f t="shared" si="4"/>
        <v>30</v>
      </c>
      <c r="D92" s="2" t="str">
        <f t="shared" si="5"/>
        <v>火</v>
      </c>
      <c r="E92" t="str">
        <f>IFERROR(VLOOKUP(A92,'HOL（2028年まで）'!$A:$C,3,0),"")</f>
        <v/>
      </c>
      <c r="F92"/>
      <c r="G92"/>
    </row>
    <row r="93" spans="1:7" x14ac:dyDescent="0.45">
      <c r="A93" s="1">
        <v>46022</v>
      </c>
      <c r="B93" s="2">
        <f t="shared" si="3"/>
        <v>12</v>
      </c>
      <c r="C93" s="2">
        <f t="shared" si="4"/>
        <v>31</v>
      </c>
      <c r="D93" s="2" t="str">
        <f t="shared" si="5"/>
        <v>水</v>
      </c>
      <c r="E93" t="str">
        <f>IFERROR(VLOOKUP(A93,'HOL（2028年まで）'!$A:$C,3,0),"")</f>
        <v/>
      </c>
      <c r="F93"/>
      <c r="G93"/>
    </row>
    <row r="94" spans="1:7" x14ac:dyDescent="0.45">
      <c r="A94" s="1">
        <v>46023</v>
      </c>
      <c r="B94" s="2">
        <f t="shared" si="3"/>
        <v>1</v>
      </c>
      <c r="C94" s="2">
        <f t="shared" si="4"/>
        <v>1</v>
      </c>
      <c r="D94" s="2" t="str">
        <f t="shared" si="5"/>
        <v>木</v>
      </c>
      <c r="E94" t="str">
        <f>IFERROR(VLOOKUP(A94,'HOL（2028年まで）'!$A:$C,3,0),"")</f>
        <v>元日</v>
      </c>
      <c r="F94"/>
      <c r="G94"/>
    </row>
    <row r="95" spans="1:7" x14ac:dyDescent="0.45">
      <c r="A95" s="1">
        <v>46024</v>
      </c>
      <c r="B95" s="2">
        <f t="shared" ref="B95:B158" si="6">MONTH(A95)</f>
        <v>1</v>
      </c>
      <c r="C95" s="2">
        <f t="shared" si="4"/>
        <v>2</v>
      </c>
      <c r="D95" s="2" t="str">
        <f t="shared" si="5"/>
        <v>金</v>
      </c>
      <c r="E95" t="str">
        <f>IFERROR(VLOOKUP(A95,'HOL（2028年まで）'!$A:$C,3,0),"")</f>
        <v/>
      </c>
      <c r="F95"/>
      <c r="G95"/>
    </row>
    <row r="96" spans="1:7" x14ac:dyDescent="0.45">
      <c r="A96" s="1">
        <v>46025</v>
      </c>
      <c r="B96" s="2">
        <f t="shared" si="6"/>
        <v>1</v>
      </c>
      <c r="C96" s="2">
        <f t="shared" si="4"/>
        <v>3</v>
      </c>
      <c r="D96" s="2" t="str">
        <f t="shared" si="5"/>
        <v>土</v>
      </c>
      <c r="E96" t="str">
        <f>IFERROR(VLOOKUP(A96,'HOL（2028年まで）'!$A:$C,3,0),"")</f>
        <v/>
      </c>
      <c r="F96"/>
      <c r="G96"/>
    </row>
    <row r="97" spans="1:7" x14ac:dyDescent="0.45">
      <c r="A97" s="1">
        <v>46026</v>
      </c>
      <c r="B97" s="2">
        <f t="shared" si="6"/>
        <v>1</v>
      </c>
      <c r="C97" s="2">
        <f t="shared" si="4"/>
        <v>4</v>
      </c>
      <c r="D97" s="2" t="str">
        <f t="shared" si="5"/>
        <v>日</v>
      </c>
      <c r="E97" t="str">
        <f>IFERROR(VLOOKUP(A97,'HOL（2028年まで）'!$A:$C,3,0),"")</f>
        <v/>
      </c>
      <c r="F97"/>
      <c r="G97"/>
    </row>
    <row r="98" spans="1:7" x14ac:dyDescent="0.45">
      <c r="A98" s="1">
        <v>46027</v>
      </c>
      <c r="B98" s="2">
        <f t="shared" si="6"/>
        <v>1</v>
      </c>
      <c r="C98" s="2">
        <f t="shared" ref="C98:C161" si="7">DAY(A98)</f>
        <v>5</v>
      </c>
      <c r="D98" s="2" t="str">
        <f t="shared" ref="D98:D161" si="8">TEXT(A98,"aaa")</f>
        <v>月</v>
      </c>
      <c r="E98" t="str">
        <f>IFERROR(VLOOKUP(A98,'HOL（2028年まで）'!$A:$C,3,0),"")</f>
        <v/>
      </c>
      <c r="F98"/>
      <c r="G98"/>
    </row>
    <row r="99" spans="1:7" x14ac:dyDescent="0.45">
      <c r="A99" s="1">
        <v>46028</v>
      </c>
      <c r="B99" s="2">
        <f t="shared" si="6"/>
        <v>1</v>
      </c>
      <c r="C99" s="2">
        <f t="shared" si="7"/>
        <v>6</v>
      </c>
      <c r="D99" s="2" t="str">
        <f t="shared" si="8"/>
        <v>火</v>
      </c>
      <c r="E99" t="str">
        <f>IFERROR(VLOOKUP(A99,'HOL（2028年まで）'!$A:$C,3,0),"")</f>
        <v/>
      </c>
      <c r="F99"/>
      <c r="G99"/>
    </row>
    <row r="100" spans="1:7" x14ac:dyDescent="0.45">
      <c r="A100" s="1">
        <v>46029</v>
      </c>
      <c r="B100" s="2">
        <f t="shared" si="6"/>
        <v>1</v>
      </c>
      <c r="C100" s="2">
        <f t="shared" si="7"/>
        <v>7</v>
      </c>
      <c r="D100" s="2" t="str">
        <f t="shared" si="8"/>
        <v>水</v>
      </c>
      <c r="E100" t="str">
        <f>IFERROR(VLOOKUP(A100,'HOL（2028年まで）'!$A:$C,3,0),"")</f>
        <v/>
      </c>
      <c r="F100"/>
      <c r="G100"/>
    </row>
    <row r="101" spans="1:7" x14ac:dyDescent="0.45">
      <c r="A101" s="1">
        <v>46030</v>
      </c>
      <c r="B101" s="2">
        <f t="shared" si="6"/>
        <v>1</v>
      </c>
      <c r="C101" s="2">
        <f t="shared" si="7"/>
        <v>8</v>
      </c>
      <c r="D101" s="2" t="str">
        <f t="shared" si="8"/>
        <v>木</v>
      </c>
      <c r="E101" t="str">
        <f>IFERROR(VLOOKUP(A101,'HOL（2028年まで）'!$A:$C,3,0),"")</f>
        <v/>
      </c>
      <c r="F101"/>
      <c r="G101"/>
    </row>
    <row r="102" spans="1:7" x14ac:dyDescent="0.45">
      <c r="A102" s="1">
        <v>46031</v>
      </c>
      <c r="B102" s="2">
        <f t="shared" si="6"/>
        <v>1</v>
      </c>
      <c r="C102" s="2">
        <f t="shared" si="7"/>
        <v>9</v>
      </c>
      <c r="D102" s="2" t="str">
        <f t="shared" si="8"/>
        <v>金</v>
      </c>
      <c r="E102" t="str">
        <f>IFERROR(VLOOKUP(A102,'HOL（2028年まで）'!$A:$C,3,0),"")</f>
        <v/>
      </c>
      <c r="F102"/>
      <c r="G102"/>
    </row>
    <row r="103" spans="1:7" x14ac:dyDescent="0.45">
      <c r="A103" s="1">
        <v>46032</v>
      </c>
      <c r="B103" s="2">
        <f t="shared" si="6"/>
        <v>1</v>
      </c>
      <c r="C103" s="2">
        <f t="shared" si="7"/>
        <v>10</v>
      </c>
      <c r="D103" s="2" t="str">
        <f t="shared" si="8"/>
        <v>土</v>
      </c>
      <c r="E103" t="str">
        <f>IFERROR(VLOOKUP(A103,'HOL（2028年まで）'!$A:$C,3,0),"")</f>
        <v/>
      </c>
      <c r="F103"/>
      <c r="G103"/>
    </row>
    <row r="104" spans="1:7" x14ac:dyDescent="0.45">
      <c r="A104" s="1">
        <v>46033</v>
      </c>
      <c r="B104" s="2">
        <f t="shared" si="6"/>
        <v>1</v>
      </c>
      <c r="C104" s="2">
        <f t="shared" si="7"/>
        <v>11</v>
      </c>
      <c r="D104" s="2" t="str">
        <f t="shared" si="8"/>
        <v>日</v>
      </c>
      <c r="E104" t="str">
        <f>IFERROR(VLOOKUP(A104,'HOL（2028年まで）'!$A:$C,3,0),"")</f>
        <v/>
      </c>
      <c r="F104"/>
      <c r="G104"/>
    </row>
    <row r="105" spans="1:7" x14ac:dyDescent="0.45">
      <c r="A105" s="1">
        <v>46034</v>
      </c>
      <c r="B105" s="2">
        <f t="shared" si="6"/>
        <v>1</v>
      </c>
      <c r="C105" s="2">
        <f t="shared" si="7"/>
        <v>12</v>
      </c>
      <c r="D105" s="2" t="str">
        <f t="shared" si="8"/>
        <v>月</v>
      </c>
      <c r="E105" t="str">
        <f>IFERROR(VLOOKUP(A105,'HOL（2028年まで）'!$A:$C,3,0),"")</f>
        <v>成人の日</v>
      </c>
      <c r="F105"/>
      <c r="G105"/>
    </row>
    <row r="106" spans="1:7" x14ac:dyDescent="0.45">
      <c r="A106" s="1">
        <v>46035</v>
      </c>
      <c r="B106" s="2">
        <f t="shared" si="6"/>
        <v>1</v>
      </c>
      <c r="C106" s="2">
        <f t="shared" si="7"/>
        <v>13</v>
      </c>
      <c r="D106" s="2" t="str">
        <f t="shared" si="8"/>
        <v>火</v>
      </c>
      <c r="E106" t="str">
        <f>IFERROR(VLOOKUP(A106,'HOL（2028年まで）'!$A:$C,3,0),"")</f>
        <v/>
      </c>
      <c r="F106"/>
      <c r="G106"/>
    </row>
    <row r="107" spans="1:7" x14ac:dyDescent="0.45">
      <c r="A107" s="1">
        <v>46036</v>
      </c>
      <c r="B107" s="2">
        <f t="shared" si="6"/>
        <v>1</v>
      </c>
      <c r="C107" s="2">
        <f t="shared" si="7"/>
        <v>14</v>
      </c>
      <c r="D107" s="2" t="str">
        <f t="shared" si="8"/>
        <v>水</v>
      </c>
      <c r="E107" t="str">
        <f>IFERROR(VLOOKUP(A107,'HOL（2028年まで）'!$A:$C,3,0),"")</f>
        <v/>
      </c>
      <c r="F107"/>
      <c r="G107"/>
    </row>
    <row r="108" spans="1:7" x14ac:dyDescent="0.45">
      <c r="A108" s="1">
        <v>46037</v>
      </c>
      <c r="B108" s="2">
        <f t="shared" si="6"/>
        <v>1</v>
      </c>
      <c r="C108" s="2">
        <f t="shared" si="7"/>
        <v>15</v>
      </c>
      <c r="D108" s="2" t="str">
        <f t="shared" si="8"/>
        <v>木</v>
      </c>
      <c r="E108" t="str">
        <f>IFERROR(VLOOKUP(A108,'HOL（2028年まで）'!$A:$C,3,0),"")</f>
        <v/>
      </c>
      <c r="F108"/>
      <c r="G108"/>
    </row>
    <row r="109" spans="1:7" x14ac:dyDescent="0.45">
      <c r="A109" s="1">
        <v>46038</v>
      </c>
      <c r="B109" s="2">
        <f t="shared" si="6"/>
        <v>1</v>
      </c>
      <c r="C109" s="2">
        <f t="shared" si="7"/>
        <v>16</v>
      </c>
      <c r="D109" s="2" t="str">
        <f t="shared" si="8"/>
        <v>金</v>
      </c>
      <c r="E109" t="str">
        <f>IFERROR(VLOOKUP(A109,'HOL（2028年まで）'!$A:$C,3,0),"")</f>
        <v/>
      </c>
      <c r="F109"/>
      <c r="G109"/>
    </row>
    <row r="110" spans="1:7" x14ac:dyDescent="0.45">
      <c r="A110" s="1">
        <v>46039</v>
      </c>
      <c r="B110" s="2">
        <f t="shared" si="6"/>
        <v>1</v>
      </c>
      <c r="C110" s="2">
        <f t="shared" si="7"/>
        <v>17</v>
      </c>
      <c r="D110" s="2" t="str">
        <f t="shared" si="8"/>
        <v>土</v>
      </c>
      <c r="E110" t="str">
        <f>IFERROR(VLOOKUP(A110,'HOL（2028年まで）'!$A:$C,3,0),"")</f>
        <v/>
      </c>
      <c r="F110"/>
      <c r="G110"/>
    </row>
    <row r="111" spans="1:7" x14ac:dyDescent="0.45">
      <c r="A111" s="1">
        <v>46040</v>
      </c>
      <c r="B111" s="2">
        <f t="shared" si="6"/>
        <v>1</v>
      </c>
      <c r="C111" s="2">
        <f t="shared" si="7"/>
        <v>18</v>
      </c>
      <c r="D111" s="2" t="str">
        <f t="shared" si="8"/>
        <v>日</v>
      </c>
      <c r="E111" t="str">
        <f>IFERROR(VLOOKUP(A111,'HOL（2028年まで）'!$A:$C,3,0),"")</f>
        <v/>
      </c>
      <c r="F111"/>
      <c r="G111"/>
    </row>
    <row r="112" spans="1:7" x14ac:dyDescent="0.45">
      <c r="A112" s="1">
        <v>46041</v>
      </c>
      <c r="B112" s="2">
        <f t="shared" si="6"/>
        <v>1</v>
      </c>
      <c r="C112" s="2">
        <f t="shared" si="7"/>
        <v>19</v>
      </c>
      <c r="D112" s="2" t="str">
        <f t="shared" si="8"/>
        <v>月</v>
      </c>
      <c r="E112" t="str">
        <f>IFERROR(VLOOKUP(A112,'HOL（2028年まで）'!$A:$C,3,0),"")</f>
        <v/>
      </c>
      <c r="F112"/>
      <c r="G112"/>
    </row>
    <row r="113" spans="1:7" x14ac:dyDescent="0.45">
      <c r="A113" s="1">
        <v>46042</v>
      </c>
      <c r="B113" s="2">
        <f t="shared" si="6"/>
        <v>1</v>
      </c>
      <c r="C113" s="2">
        <f t="shared" si="7"/>
        <v>20</v>
      </c>
      <c r="D113" s="2" t="str">
        <f t="shared" si="8"/>
        <v>火</v>
      </c>
      <c r="E113" t="str">
        <f>IFERROR(VLOOKUP(A113,'HOL（2028年まで）'!$A:$C,3,0),"")</f>
        <v/>
      </c>
      <c r="F113"/>
      <c r="G113"/>
    </row>
    <row r="114" spans="1:7" x14ac:dyDescent="0.45">
      <c r="A114" s="1">
        <v>46043</v>
      </c>
      <c r="B114" s="2">
        <f t="shared" si="6"/>
        <v>1</v>
      </c>
      <c r="C114" s="2">
        <f t="shared" si="7"/>
        <v>21</v>
      </c>
      <c r="D114" s="2" t="str">
        <f t="shared" si="8"/>
        <v>水</v>
      </c>
      <c r="E114" t="str">
        <f>IFERROR(VLOOKUP(A114,'HOL（2028年まで）'!$A:$C,3,0),"")</f>
        <v/>
      </c>
      <c r="F114"/>
      <c r="G114"/>
    </row>
    <row r="115" spans="1:7" x14ac:dyDescent="0.45">
      <c r="A115" s="1">
        <v>46044</v>
      </c>
      <c r="B115" s="2">
        <f t="shared" si="6"/>
        <v>1</v>
      </c>
      <c r="C115" s="2">
        <f t="shared" si="7"/>
        <v>22</v>
      </c>
      <c r="D115" s="2" t="str">
        <f t="shared" si="8"/>
        <v>木</v>
      </c>
      <c r="E115" t="str">
        <f>IFERROR(VLOOKUP(A115,'HOL（2028年まで）'!$A:$C,3,0),"")</f>
        <v/>
      </c>
      <c r="F115"/>
      <c r="G115"/>
    </row>
    <row r="116" spans="1:7" x14ac:dyDescent="0.45">
      <c r="A116" s="1">
        <v>46045</v>
      </c>
      <c r="B116" s="2">
        <f t="shared" si="6"/>
        <v>1</v>
      </c>
      <c r="C116" s="2">
        <f t="shared" si="7"/>
        <v>23</v>
      </c>
      <c r="D116" s="2" t="str">
        <f t="shared" si="8"/>
        <v>金</v>
      </c>
      <c r="E116" t="str">
        <f>IFERROR(VLOOKUP(A116,'HOL（2028年まで）'!$A:$C,3,0),"")</f>
        <v/>
      </c>
      <c r="F116"/>
      <c r="G116"/>
    </row>
    <row r="117" spans="1:7" x14ac:dyDescent="0.45">
      <c r="A117" s="1">
        <v>46046</v>
      </c>
      <c r="B117" s="2">
        <f t="shared" si="6"/>
        <v>1</v>
      </c>
      <c r="C117" s="2">
        <f t="shared" si="7"/>
        <v>24</v>
      </c>
      <c r="D117" s="2" t="str">
        <f t="shared" si="8"/>
        <v>土</v>
      </c>
      <c r="E117" t="str">
        <f>IFERROR(VLOOKUP(A117,'HOL（2028年まで）'!$A:$C,3,0),"")</f>
        <v/>
      </c>
      <c r="F117"/>
      <c r="G117"/>
    </row>
    <row r="118" spans="1:7" x14ac:dyDescent="0.45">
      <c r="A118" s="1">
        <v>46047</v>
      </c>
      <c r="B118" s="2">
        <f t="shared" si="6"/>
        <v>1</v>
      </c>
      <c r="C118" s="2">
        <f t="shared" si="7"/>
        <v>25</v>
      </c>
      <c r="D118" s="2" t="str">
        <f t="shared" si="8"/>
        <v>日</v>
      </c>
      <c r="E118" t="str">
        <f>IFERROR(VLOOKUP(A118,'HOL（2028年まで）'!$A:$C,3,0),"")</f>
        <v/>
      </c>
      <c r="F118"/>
      <c r="G118"/>
    </row>
    <row r="119" spans="1:7" x14ac:dyDescent="0.45">
      <c r="A119" s="1">
        <v>46048</v>
      </c>
      <c r="B119" s="2">
        <f t="shared" si="6"/>
        <v>1</v>
      </c>
      <c r="C119" s="2">
        <f t="shared" si="7"/>
        <v>26</v>
      </c>
      <c r="D119" s="2" t="str">
        <f t="shared" si="8"/>
        <v>月</v>
      </c>
      <c r="E119" t="str">
        <f>IFERROR(VLOOKUP(A119,'HOL（2028年まで）'!$A:$C,3,0),"")</f>
        <v/>
      </c>
      <c r="F119"/>
      <c r="G119"/>
    </row>
    <row r="120" spans="1:7" x14ac:dyDescent="0.45">
      <c r="A120" s="1">
        <v>46049</v>
      </c>
      <c r="B120" s="2">
        <f t="shared" si="6"/>
        <v>1</v>
      </c>
      <c r="C120" s="2">
        <f t="shared" si="7"/>
        <v>27</v>
      </c>
      <c r="D120" s="2" t="str">
        <f t="shared" si="8"/>
        <v>火</v>
      </c>
      <c r="E120" t="str">
        <f>IFERROR(VLOOKUP(A120,'HOL（2028年まで）'!$A:$C,3,0),"")</f>
        <v/>
      </c>
      <c r="F120"/>
      <c r="G120"/>
    </row>
    <row r="121" spans="1:7" x14ac:dyDescent="0.45">
      <c r="A121" s="1">
        <v>46050</v>
      </c>
      <c r="B121" s="2">
        <f t="shared" si="6"/>
        <v>1</v>
      </c>
      <c r="C121" s="2">
        <f t="shared" si="7"/>
        <v>28</v>
      </c>
      <c r="D121" s="2" t="str">
        <f t="shared" si="8"/>
        <v>水</v>
      </c>
      <c r="E121" t="str">
        <f>IFERROR(VLOOKUP(A121,'HOL（2028年まで）'!$A:$C,3,0),"")</f>
        <v/>
      </c>
      <c r="F121"/>
      <c r="G121"/>
    </row>
    <row r="122" spans="1:7" x14ac:dyDescent="0.45">
      <c r="A122" s="1">
        <v>46051</v>
      </c>
      <c r="B122" s="2">
        <f t="shared" si="6"/>
        <v>1</v>
      </c>
      <c r="C122" s="2">
        <f t="shared" si="7"/>
        <v>29</v>
      </c>
      <c r="D122" s="2" t="str">
        <f t="shared" si="8"/>
        <v>木</v>
      </c>
      <c r="E122" t="str">
        <f>IFERROR(VLOOKUP(A122,'HOL（2028年まで）'!$A:$C,3,0),"")</f>
        <v/>
      </c>
      <c r="F122"/>
      <c r="G122"/>
    </row>
    <row r="123" spans="1:7" x14ac:dyDescent="0.45">
      <c r="A123" s="1">
        <v>46052</v>
      </c>
      <c r="B123" s="2">
        <f t="shared" si="6"/>
        <v>1</v>
      </c>
      <c r="C123" s="2">
        <f t="shared" si="7"/>
        <v>30</v>
      </c>
      <c r="D123" s="2" t="str">
        <f t="shared" si="8"/>
        <v>金</v>
      </c>
      <c r="E123" t="str">
        <f>IFERROR(VLOOKUP(A123,'HOL（2028年まで）'!$A:$C,3,0),"")</f>
        <v/>
      </c>
      <c r="F123"/>
      <c r="G123"/>
    </row>
    <row r="124" spans="1:7" x14ac:dyDescent="0.45">
      <c r="A124" s="1">
        <v>46053</v>
      </c>
      <c r="B124" s="2">
        <f t="shared" si="6"/>
        <v>1</v>
      </c>
      <c r="C124" s="2">
        <f t="shared" si="7"/>
        <v>31</v>
      </c>
      <c r="D124" s="2" t="str">
        <f t="shared" si="8"/>
        <v>土</v>
      </c>
      <c r="E124" t="str">
        <f>IFERROR(VLOOKUP(A124,'HOL（2028年まで）'!$A:$C,3,0),"")</f>
        <v/>
      </c>
      <c r="F124"/>
      <c r="G124"/>
    </row>
    <row r="125" spans="1:7" x14ac:dyDescent="0.45">
      <c r="A125" s="1">
        <v>46054</v>
      </c>
      <c r="B125" s="2">
        <f t="shared" si="6"/>
        <v>2</v>
      </c>
      <c r="C125" s="2">
        <f t="shared" si="7"/>
        <v>1</v>
      </c>
      <c r="D125" s="2" t="str">
        <f t="shared" si="8"/>
        <v>日</v>
      </c>
      <c r="E125" t="str">
        <f>IFERROR(VLOOKUP(A125,'HOL（2028年まで）'!$A:$C,3,0),"")</f>
        <v/>
      </c>
      <c r="F125"/>
      <c r="G125"/>
    </row>
    <row r="126" spans="1:7" x14ac:dyDescent="0.45">
      <c r="A126" s="1">
        <v>46055</v>
      </c>
      <c r="B126" s="2">
        <f t="shared" si="6"/>
        <v>2</v>
      </c>
      <c r="C126" s="2">
        <f t="shared" si="7"/>
        <v>2</v>
      </c>
      <c r="D126" s="2" t="str">
        <f t="shared" si="8"/>
        <v>月</v>
      </c>
      <c r="E126" t="str">
        <f>IFERROR(VLOOKUP(A126,'HOL（2028年まで）'!$A:$C,3,0),"")</f>
        <v/>
      </c>
      <c r="F126"/>
      <c r="G126"/>
    </row>
    <row r="127" spans="1:7" x14ac:dyDescent="0.45">
      <c r="A127" s="1">
        <v>46056</v>
      </c>
      <c r="B127" s="2">
        <f t="shared" si="6"/>
        <v>2</v>
      </c>
      <c r="C127" s="2">
        <f t="shared" si="7"/>
        <v>3</v>
      </c>
      <c r="D127" s="2" t="str">
        <f t="shared" si="8"/>
        <v>火</v>
      </c>
      <c r="E127" t="str">
        <f>IFERROR(VLOOKUP(A127,'HOL（2028年まで）'!$A:$C,3,0),"")</f>
        <v/>
      </c>
      <c r="F127"/>
      <c r="G127"/>
    </row>
    <row r="128" spans="1:7" x14ac:dyDescent="0.45">
      <c r="A128" s="1">
        <v>46057</v>
      </c>
      <c r="B128" s="2">
        <f t="shared" si="6"/>
        <v>2</v>
      </c>
      <c r="C128" s="2">
        <f t="shared" si="7"/>
        <v>4</v>
      </c>
      <c r="D128" s="2" t="str">
        <f t="shared" si="8"/>
        <v>水</v>
      </c>
      <c r="E128" t="str">
        <f>IFERROR(VLOOKUP(A128,'HOL（2028年まで）'!$A:$C,3,0),"")</f>
        <v/>
      </c>
      <c r="F128"/>
      <c r="G128"/>
    </row>
    <row r="129" spans="1:7" x14ac:dyDescent="0.45">
      <c r="A129" s="1">
        <v>46058</v>
      </c>
      <c r="B129" s="2">
        <f t="shared" si="6"/>
        <v>2</v>
      </c>
      <c r="C129" s="2">
        <f t="shared" si="7"/>
        <v>5</v>
      </c>
      <c r="D129" s="2" t="str">
        <f t="shared" si="8"/>
        <v>木</v>
      </c>
      <c r="E129" t="str">
        <f>IFERROR(VLOOKUP(A129,'HOL（2028年まで）'!$A:$C,3,0),"")</f>
        <v/>
      </c>
      <c r="F129"/>
      <c r="G129"/>
    </row>
    <row r="130" spans="1:7" x14ac:dyDescent="0.45">
      <c r="A130" s="1">
        <v>46059</v>
      </c>
      <c r="B130" s="2">
        <f t="shared" si="6"/>
        <v>2</v>
      </c>
      <c r="C130" s="2">
        <f t="shared" si="7"/>
        <v>6</v>
      </c>
      <c r="D130" s="2" t="str">
        <f t="shared" si="8"/>
        <v>金</v>
      </c>
      <c r="E130" t="str">
        <f>IFERROR(VLOOKUP(A130,'HOL（2028年まで）'!$A:$C,3,0),"")</f>
        <v/>
      </c>
      <c r="F130"/>
      <c r="G130"/>
    </row>
    <row r="131" spans="1:7" x14ac:dyDescent="0.45">
      <c r="A131" s="1">
        <v>46060</v>
      </c>
      <c r="B131" s="2">
        <f t="shared" si="6"/>
        <v>2</v>
      </c>
      <c r="C131" s="2">
        <f t="shared" si="7"/>
        <v>7</v>
      </c>
      <c r="D131" s="2" t="str">
        <f t="shared" si="8"/>
        <v>土</v>
      </c>
      <c r="E131" t="str">
        <f>IFERROR(VLOOKUP(A131,'HOL（2028年まで）'!$A:$C,3,0),"")</f>
        <v/>
      </c>
      <c r="F131"/>
      <c r="G131"/>
    </row>
    <row r="132" spans="1:7" x14ac:dyDescent="0.45">
      <c r="A132" s="1">
        <v>46061</v>
      </c>
      <c r="B132" s="2">
        <f t="shared" si="6"/>
        <v>2</v>
      </c>
      <c r="C132" s="2">
        <f t="shared" si="7"/>
        <v>8</v>
      </c>
      <c r="D132" s="2" t="str">
        <f t="shared" si="8"/>
        <v>日</v>
      </c>
      <c r="E132" t="str">
        <f>IFERROR(VLOOKUP(A132,'HOL（2028年まで）'!$A:$C,3,0),"")</f>
        <v/>
      </c>
      <c r="F132"/>
      <c r="G132"/>
    </row>
    <row r="133" spans="1:7" x14ac:dyDescent="0.45">
      <c r="A133" s="1">
        <v>46062</v>
      </c>
      <c r="B133" s="2">
        <f t="shared" si="6"/>
        <v>2</v>
      </c>
      <c r="C133" s="2">
        <f t="shared" si="7"/>
        <v>9</v>
      </c>
      <c r="D133" s="2" t="str">
        <f t="shared" si="8"/>
        <v>月</v>
      </c>
      <c r="E133" t="str">
        <f>IFERROR(VLOOKUP(A133,'HOL（2028年まで）'!$A:$C,3,0),"")</f>
        <v/>
      </c>
      <c r="F133"/>
      <c r="G133"/>
    </row>
    <row r="134" spans="1:7" x14ac:dyDescent="0.45">
      <c r="A134" s="1">
        <v>46063</v>
      </c>
      <c r="B134" s="2">
        <f t="shared" si="6"/>
        <v>2</v>
      </c>
      <c r="C134" s="2">
        <f t="shared" si="7"/>
        <v>10</v>
      </c>
      <c r="D134" s="2" t="str">
        <f t="shared" si="8"/>
        <v>火</v>
      </c>
      <c r="E134" t="str">
        <f>IFERROR(VLOOKUP(A134,'HOL（2028年まで）'!$A:$C,3,0),"")</f>
        <v/>
      </c>
      <c r="F134"/>
      <c r="G134"/>
    </row>
    <row r="135" spans="1:7" x14ac:dyDescent="0.45">
      <c r="A135" s="1">
        <v>46064</v>
      </c>
      <c r="B135" s="2">
        <f t="shared" si="6"/>
        <v>2</v>
      </c>
      <c r="C135" s="2">
        <f t="shared" si="7"/>
        <v>11</v>
      </c>
      <c r="D135" s="2" t="str">
        <f t="shared" si="8"/>
        <v>水</v>
      </c>
      <c r="E135" t="str">
        <f>IFERROR(VLOOKUP(A135,'HOL（2028年まで）'!$A:$C,3,0),"")</f>
        <v>建国記念の日</v>
      </c>
      <c r="F135"/>
      <c r="G135"/>
    </row>
    <row r="136" spans="1:7" x14ac:dyDescent="0.45">
      <c r="A136" s="1">
        <v>46065</v>
      </c>
      <c r="B136" s="2">
        <f t="shared" si="6"/>
        <v>2</v>
      </c>
      <c r="C136" s="2">
        <f t="shared" si="7"/>
        <v>12</v>
      </c>
      <c r="D136" s="2" t="str">
        <f t="shared" si="8"/>
        <v>木</v>
      </c>
      <c r="E136" t="str">
        <f>IFERROR(VLOOKUP(A136,'HOL（2028年まで）'!$A:$C,3,0),"")</f>
        <v/>
      </c>
      <c r="F136"/>
      <c r="G136"/>
    </row>
    <row r="137" spans="1:7" x14ac:dyDescent="0.45">
      <c r="A137" s="1">
        <v>46066</v>
      </c>
      <c r="B137" s="2">
        <f t="shared" si="6"/>
        <v>2</v>
      </c>
      <c r="C137" s="2">
        <f t="shared" si="7"/>
        <v>13</v>
      </c>
      <c r="D137" s="2" t="str">
        <f t="shared" si="8"/>
        <v>金</v>
      </c>
      <c r="E137" t="str">
        <f>IFERROR(VLOOKUP(A137,'HOL（2028年まで）'!$A:$C,3,0),"")</f>
        <v/>
      </c>
      <c r="F137"/>
      <c r="G137"/>
    </row>
    <row r="138" spans="1:7" x14ac:dyDescent="0.45">
      <c r="A138" s="1">
        <v>46067</v>
      </c>
      <c r="B138" s="2">
        <f t="shared" si="6"/>
        <v>2</v>
      </c>
      <c r="C138" s="2">
        <f t="shared" si="7"/>
        <v>14</v>
      </c>
      <c r="D138" s="2" t="str">
        <f t="shared" si="8"/>
        <v>土</v>
      </c>
      <c r="E138" t="str">
        <f>IFERROR(VLOOKUP(A138,'HOL（2028年まで）'!$A:$C,3,0),"")</f>
        <v/>
      </c>
      <c r="F138"/>
      <c r="G138"/>
    </row>
    <row r="139" spans="1:7" x14ac:dyDescent="0.45">
      <c r="A139" s="1">
        <v>46068</v>
      </c>
      <c r="B139" s="2">
        <f t="shared" si="6"/>
        <v>2</v>
      </c>
      <c r="C139" s="2">
        <f t="shared" si="7"/>
        <v>15</v>
      </c>
      <c r="D139" s="2" t="str">
        <f t="shared" si="8"/>
        <v>日</v>
      </c>
      <c r="E139" t="str">
        <f>IFERROR(VLOOKUP(A139,'HOL（2028年まで）'!$A:$C,3,0),"")</f>
        <v/>
      </c>
      <c r="F139"/>
      <c r="G139"/>
    </row>
    <row r="140" spans="1:7" x14ac:dyDescent="0.45">
      <c r="A140" s="1">
        <v>46069</v>
      </c>
      <c r="B140" s="2">
        <f t="shared" si="6"/>
        <v>2</v>
      </c>
      <c r="C140" s="2">
        <f t="shared" si="7"/>
        <v>16</v>
      </c>
      <c r="D140" s="2" t="str">
        <f t="shared" si="8"/>
        <v>月</v>
      </c>
      <c r="E140" t="str">
        <f>IFERROR(VLOOKUP(A140,'HOL（2028年まで）'!$A:$C,3,0),"")</f>
        <v/>
      </c>
      <c r="F140"/>
      <c r="G140"/>
    </row>
    <row r="141" spans="1:7" x14ac:dyDescent="0.45">
      <c r="A141" s="1">
        <v>46070</v>
      </c>
      <c r="B141" s="2">
        <f t="shared" si="6"/>
        <v>2</v>
      </c>
      <c r="C141" s="2">
        <f t="shared" si="7"/>
        <v>17</v>
      </c>
      <c r="D141" s="2" t="str">
        <f t="shared" si="8"/>
        <v>火</v>
      </c>
      <c r="E141" t="str">
        <f>IFERROR(VLOOKUP(A141,'HOL（2028年まで）'!$A:$C,3,0),"")</f>
        <v/>
      </c>
      <c r="F141"/>
      <c r="G141"/>
    </row>
    <row r="142" spans="1:7" x14ac:dyDescent="0.45">
      <c r="A142" s="1">
        <v>46071</v>
      </c>
      <c r="B142" s="2">
        <f t="shared" si="6"/>
        <v>2</v>
      </c>
      <c r="C142" s="2">
        <f t="shared" si="7"/>
        <v>18</v>
      </c>
      <c r="D142" s="2" t="str">
        <f t="shared" si="8"/>
        <v>水</v>
      </c>
      <c r="E142" t="str">
        <f>IFERROR(VLOOKUP(A142,'HOL（2028年まで）'!$A:$C,3,0),"")</f>
        <v/>
      </c>
      <c r="F142"/>
      <c r="G142"/>
    </row>
    <row r="143" spans="1:7" x14ac:dyDescent="0.45">
      <c r="A143" s="1">
        <v>46072</v>
      </c>
      <c r="B143" s="2">
        <f t="shared" si="6"/>
        <v>2</v>
      </c>
      <c r="C143" s="2">
        <f t="shared" si="7"/>
        <v>19</v>
      </c>
      <c r="D143" s="2" t="str">
        <f t="shared" si="8"/>
        <v>木</v>
      </c>
      <c r="E143" t="str">
        <f>IFERROR(VLOOKUP(A143,'HOL（2028年まで）'!$A:$C,3,0),"")</f>
        <v/>
      </c>
      <c r="F143"/>
      <c r="G143"/>
    </row>
    <row r="144" spans="1:7" x14ac:dyDescent="0.45">
      <c r="A144" s="1">
        <v>46073</v>
      </c>
      <c r="B144" s="2">
        <f t="shared" si="6"/>
        <v>2</v>
      </c>
      <c r="C144" s="2">
        <f t="shared" si="7"/>
        <v>20</v>
      </c>
      <c r="D144" s="2" t="str">
        <f t="shared" si="8"/>
        <v>金</v>
      </c>
      <c r="E144" t="str">
        <f>IFERROR(VLOOKUP(A144,'HOL（2028年まで）'!$A:$C,3,0),"")</f>
        <v/>
      </c>
      <c r="F144"/>
      <c r="G144"/>
    </row>
    <row r="145" spans="1:7" x14ac:dyDescent="0.45">
      <c r="A145" s="1">
        <v>46074</v>
      </c>
      <c r="B145" s="2">
        <f t="shared" si="6"/>
        <v>2</v>
      </c>
      <c r="C145" s="2">
        <f t="shared" si="7"/>
        <v>21</v>
      </c>
      <c r="D145" s="2" t="str">
        <f t="shared" si="8"/>
        <v>土</v>
      </c>
      <c r="E145" t="str">
        <f>IFERROR(VLOOKUP(A145,'HOL（2028年まで）'!$A:$C,3,0),"")</f>
        <v/>
      </c>
      <c r="F145"/>
      <c r="G145"/>
    </row>
    <row r="146" spans="1:7" x14ac:dyDescent="0.45">
      <c r="A146" s="1">
        <v>46075</v>
      </c>
      <c r="B146" s="2">
        <f t="shared" si="6"/>
        <v>2</v>
      </c>
      <c r="C146" s="2">
        <f t="shared" si="7"/>
        <v>22</v>
      </c>
      <c r="D146" s="2" t="str">
        <f t="shared" si="8"/>
        <v>日</v>
      </c>
      <c r="E146" t="str">
        <f>IFERROR(VLOOKUP(A146,'HOL（2028年まで）'!$A:$C,3,0),"")</f>
        <v/>
      </c>
      <c r="F146"/>
      <c r="G146"/>
    </row>
    <row r="147" spans="1:7" x14ac:dyDescent="0.45">
      <c r="A147" s="1">
        <v>46076</v>
      </c>
      <c r="B147" s="2">
        <f t="shared" si="6"/>
        <v>2</v>
      </c>
      <c r="C147" s="2">
        <f t="shared" si="7"/>
        <v>23</v>
      </c>
      <c r="D147" s="2" t="str">
        <f t="shared" si="8"/>
        <v>月</v>
      </c>
      <c r="E147" t="str">
        <f>IFERROR(VLOOKUP(A147,'HOL（2028年まで）'!$A:$C,3,0),"")</f>
        <v>天皇誕生日</v>
      </c>
      <c r="F147"/>
      <c r="G147"/>
    </row>
    <row r="148" spans="1:7" x14ac:dyDescent="0.45">
      <c r="A148" s="1">
        <v>46077</v>
      </c>
      <c r="B148" s="2">
        <f t="shared" si="6"/>
        <v>2</v>
      </c>
      <c r="C148" s="2">
        <f t="shared" si="7"/>
        <v>24</v>
      </c>
      <c r="D148" s="2" t="str">
        <f t="shared" si="8"/>
        <v>火</v>
      </c>
      <c r="E148" t="str">
        <f>IFERROR(VLOOKUP(A148,'HOL（2028年まで）'!$A:$C,3,0),"")</f>
        <v/>
      </c>
      <c r="F148"/>
      <c r="G148"/>
    </row>
    <row r="149" spans="1:7" x14ac:dyDescent="0.45">
      <c r="A149" s="1">
        <v>46078</v>
      </c>
      <c r="B149" s="2">
        <f t="shared" si="6"/>
        <v>2</v>
      </c>
      <c r="C149" s="2">
        <f t="shared" si="7"/>
        <v>25</v>
      </c>
      <c r="D149" s="2" t="str">
        <f t="shared" si="8"/>
        <v>水</v>
      </c>
      <c r="E149" t="str">
        <f>IFERROR(VLOOKUP(A149,'HOL（2028年まで）'!$A:$C,3,0),"")</f>
        <v/>
      </c>
      <c r="F149"/>
      <c r="G149"/>
    </row>
    <row r="150" spans="1:7" x14ac:dyDescent="0.45">
      <c r="A150" s="1">
        <v>46079</v>
      </c>
      <c r="B150" s="2">
        <f t="shared" si="6"/>
        <v>2</v>
      </c>
      <c r="C150" s="2">
        <f t="shared" si="7"/>
        <v>26</v>
      </c>
      <c r="D150" s="2" t="str">
        <f t="shared" si="8"/>
        <v>木</v>
      </c>
      <c r="E150" t="str">
        <f>IFERROR(VLOOKUP(A150,'HOL（2028年まで）'!$A:$C,3,0),"")</f>
        <v/>
      </c>
      <c r="F150"/>
      <c r="G150"/>
    </row>
    <row r="151" spans="1:7" x14ac:dyDescent="0.45">
      <c r="A151" s="1">
        <v>46080</v>
      </c>
      <c r="B151" s="2">
        <f t="shared" si="6"/>
        <v>2</v>
      </c>
      <c r="C151" s="2">
        <f t="shared" si="7"/>
        <v>27</v>
      </c>
      <c r="D151" s="2" t="str">
        <f t="shared" si="8"/>
        <v>金</v>
      </c>
      <c r="E151" t="str">
        <f>IFERROR(VLOOKUP(A151,'HOL（2028年まで）'!$A:$C,3,0),"")</f>
        <v/>
      </c>
      <c r="F151"/>
      <c r="G151"/>
    </row>
    <row r="152" spans="1:7" x14ac:dyDescent="0.45">
      <c r="A152" s="1">
        <v>46081</v>
      </c>
      <c r="B152" s="2">
        <f t="shared" si="6"/>
        <v>2</v>
      </c>
      <c r="C152" s="2">
        <f t="shared" si="7"/>
        <v>28</v>
      </c>
      <c r="D152" s="2" t="str">
        <f t="shared" si="8"/>
        <v>土</v>
      </c>
      <c r="E152" t="str">
        <f>IFERROR(VLOOKUP(A152,'HOL（2028年まで）'!$A:$C,3,0),"")</f>
        <v/>
      </c>
      <c r="F152"/>
      <c r="G152"/>
    </row>
    <row r="153" spans="1:7" x14ac:dyDescent="0.45">
      <c r="A153" s="1">
        <v>46082</v>
      </c>
      <c r="B153" s="2">
        <f t="shared" si="6"/>
        <v>3</v>
      </c>
      <c r="C153" s="2">
        <f t="shared" si="7"/>
        <v>1</v>
      </c>
      <c r="D153" s="2" t="str">
        <f t="shared" si="8"/>
        <v>日</v>
      </c>
      <c r="E153" t="str">
        <f>IFERROR(VLOOKUP(A153,'HOL（2028年まで）'!$A:$C,3,0),"")</f>
        <v/>
      </c>
      <c r="F153"/>
      <c r="G153"/>
    </row>
    <row r="154" spans="1:7" x14ac:dyDescent="0.45">
      <c r="A154" s="1">
        <v>46083</v>
      </c>
      <c r="B154" s="2">
        <f t="shared" si="6"/>
        <v>3</v>
      </c>
      <c r="C154" s="2">
        <f t="shared" si="7"/>
        <v>2</v>
      </c>
      <c r="D154" s="2" t="str">
        <f t="shared" si="8"/>
        <v>月</v>
      </c>
      <c r="E154" t="str">
        <f>IFERROR(VLOOKUP(A154,'HOL（2028年まで）'!$A:$C,3,0),"")</f>
        <v/>
      </c>
      <c r="F154"/>
      <c r="G154"/>
    </row>
    <row r="155" spans="1:7" x14ac:dyDescent="0.45">
      <c r="A155" s="1">
        <v>46084</v>
      </c>
      <c r="B155" s="2">
        <f t="shared" si="6"/>
        <v>3</v>
      </c>
      <c r="C155" s="2">
        <f t="shared" si="7"/>
        <v>3</v>
      </c>
      <c r="D155" s="2" t="str">
        <f t="shared" si="8"/>
        <v>火</v>
      </c>
      <c r="E155" t="str">
        <f>IFERROR(VLOOKUP(A155,'HOL（2028年まで）'!$A:$C,3,0),"")</f>
        <v/>
      </c>
      <c r="F155"/>
      <c r="G155"/>
    </row>
    <row r="156" spans="1:7" x14ac:dyDescent="0.45">
      <c r="A156" s="1">
        <v>46085</v>
      </c>
      <c r="B156" s="2">
        <f t="shared" si="6"/>
        <v>3</v>
      </c>
      <c r="C156" s="2">
        <f t="shared" si="7"/>
        <v>4</v>
      </c>
      <c r="D156" s="2" t="str">
        <f t="shared" si="8"/>
        <v>水</v>
      </c>
      <c r="E156" t="str">
        <f>IFERROR(VLOOKUP(A156,'HOL（2028年まで）'!$A:$C,3,0),"")</f>
        <v/>
      </c>
      <c r="F156"/>
      <c r="G156"/>
    </row>
    <row r="157" spans="1:7" x14ac:dyDescent="0.45">
      <c r="A157" s="1">
        <v>46086</v>
      </c>
      <c r="B157" s="2">
        <f t="shared" si="6"/>
        <v>3</v>
      </c>
      <c r="C157" s="2">
        <f t="shared" si="7"/>
        <v>5</v>
      </c>
      <c r="D157" s="2" t="str">
        <f t="shared" si="8"/>
        <v>木</v>
      </c>
      <c r="E157" t="str">
        <f>IFERROR(VLOOKUP(A157,'HOL（2028年まで）'!$A:$C,3,0),"")</f>
        <v/>
      </c>
      <c r="F157"/>
      <c r="G157"/>
    </row>
    <row r="158" spans="1:7" x14ac:dyDescent="0.45">
      <c r="A158" s="1">
        <v>46087</v>
      </c>
      <c r="B158" s="2">
        <f t="shared" si="6"/>
        <v>3</v>
      </c>
      <c r="C158" s="2">
        <f t="shared" si="7"/>
        <v>6</v>
      </c>
      <c r="D158" s="2" t="str">
        <f t="shared" si="8"/>
        <v>金</v>
      </c>
      <c r="E158" t="str">
        <f>IFERROR(VLOOKUP(A158,'HOL（2028年まで）'!$A:$C,3,0),"")</f>
        <v/>
      </c>
      <c r="F158"/>
      <c r="G158"/>
    </row>
    <row r="159" spans="1:7" x14ac:dyDescent="0.45">
      <c r="A159" s="1">
        <v>46088</v>
      </c>
      <c r="B159" s="2">
        <f t="shared" ref="B159:B222" si="9">MONTH(A159)</f>
        <v>3</v>
      </c>
      <c r="C159" s="2">
        <f t="shared" si="7"/>
        <v>7</v>
      </c>
      <c r="D159" s="2" t="str">
        <f t="shared" si="8"/>
        <v>土</v>
      </c>
      <c r="E159" t="str">
        <f>IFERROR(VLOOKUP(A159,'HOL（2028年まで）'!$A:$C,3,0),"")</f>
        <v/>
      </c>
      <c r="F159"/>
      <c r="G159"/>
    </row>
    <row r="160" spans="1:7" x14ac:dyDescent="0.45">
      <c r="A160" s="1">
        <v>46089</v>
      </c>
      <c r="B160" s="2">
        <f t="shared" si="9"/>
        <v>3</v>
      </c>
      <c r="C160" s="2">
        <f t="shared" si="7"/>
        <v>8</v>
      </c>
      <c r="D160" s="2" t="str">
        <f t="shared" si="8"/>
        <v>日</v>
      </c>
      <c r="E160" t="str">
        <f>IFERROR(VLOOKUP(A160,'HOL（2028年まで）'!$A:$C,3,0),"")</f>
        <v/>
      </c>
      <c r="F160"/>
      <c r="G160"/>
    </row>
    <row r="161" spans="1:7" x14ac:dyDescent="0.45">
      <c r="A161" s="1">
        <v>46090</v>
      </c>
      <c r="B161" s="2">
        <f t="shared" si="9"/>
        <v>3</v>
      </c>
      <c r="C161" s="2">
        <f t="shared" si="7"/>
        <v>9</v>
      </c>
      <c r="D161" s="2" t="str">
        <f t="shared" si="8"/>
        <v>月</v>
      </c>
      <c r="E161" t="str">
        <f>IFERROR(VLOOKUP(A161,'HOL（2028年まで）'!$A:$C,3,0),"")</f>
        <v/>
      </c>
      <c r="F161"/>
      <c r="G161"/>
    </row>
    <row r="162" spans="1:7" x14ac:dyDescent="0.45">
      <c r="A162" s="1">
        <v>46091</v>
      </c>
      <c r="B162" s="2">
        <f t="shared" si="9"/>
        <v>3</v>
      </c>
      <c r="C162" s="2">
        <f t="shared" ref="C162:C225" si="10">DAY(A162)</f>
        <v>10</v>
      </c>
      <c r="D162" s="2" t="str">
        <f t="shared" ref="D162:D225" si="11">TEXT(A162,"aaa")</f>
        <v>火</v>
      </c>
      <c r="E162" t="str">
        <f>IFERROR(VLOOKUP(A162,'HOL（2028年まで）'!$A:$C,3,0),"")</f>
        <v/>
      </c>
      <c r="F162"/>
      <c r="G162"/>
    </row>
    <row r="163" spans="1:7" x14ac:dyDescent="0.45">
      <c r="A163" s="1">
        <v>46092</v>
      </c>
      <c r="B163" s="2">
        <f t="shared" si="9"/>
        <v>3</v>
      </c>
      <c r="C163" s="2">
        <f t="shared" si="10"/>
        <v>11</v>
      </c>
      <c r="D163" s="2" t="str">
        <f t="shared" si="11"/>
        <v>水</v>
      </c>
      <c r="E163" t="str">
        <f>IFERROR(VLOOKUP(A163,'HOL（2028年まで）'!$A:$C,3,0),"")</f>
        <v/>
      </c>
      <c r="F163"/>
      <c r="G163"/>
    </row>
    <row r="164" spans="1:7" x14ac:dyDescent="0.45">
      <c r="A164" s="1">
        <v>46093</v>
      </c>
      <c r="B164" s="2">
        <f t="shared" si="9"/>
        <v>3</v>
      </c>
      <c r="C164" s="2">
        <f t="shared" si="10"/>
        <v>12</v>
      </c>
      <c r="D164" s="2" t="str">
        <f t="shared" si="11"/>
        <v>木</v>
      </c>
      <c r="E164" t="str">
        <f>IFERROR(VLOOKUP(A164,'HOL（2028年まで）'!$A:$C,3,0),"")</f>
        <v/>
      </c>
      <c r="F164"/>
      <c r="G164"/>
    </row>
    <row r="165" spans="1:7" x14ac:dyDescent="0.45">
      <c r="A165" s="1">
        <v>46094</v>
      </c>
      <c r="B165" s="2">
        <f t="shared" si="9"/>
        <v>3</v>
      </c>
      <c r="C165" s="2">
        <f t="shared" si="10"/>
        <v>13</v>
      </c>
      <c r="D165" s="2" t="str">
        <f t="shared" si="11"/>
        <v>金</v>
      </c>
      <c r="E165" t="str">
        <f>IFERROR(VLOOKUP(A165,'HOL（2028年まで）'!$A:$C,3,0),"")</f>
        <v/>
      </c>
      <c r="F165"/>
      <c r="G165"/>
    </row>
    <row r="166" spans="1:7" x14ac:dyDescent="0.45">
      <c r="A166" s="1">
        <v>46095</v>
      </c>
      <c r="B166" s="2">
        <f t="shared" si="9"/>
        <v>3</v>
      </c>
      <c r="C166" s="2">
        <f t="shared" si="10"/>
        <v>14</v>
      </c>
      <c r="D166" s="2" t="str">
        <f t="shared" si="11"/>
        <v>土</v>
      </c>
      <c r="E166" t="str">
        <f>IFERROR(VLOOKUP(A166,'HOL（2028年まで）'!$A:$C,3,0),"")</f>
        <v/>
      </c>
      <c r="F166"/>
      <c r="G166"/>
    </row>
    <row r="167" spans="1:7" x14ac:dyDescent="0.45">
      <c r="A167" s="1">
        <v>46096</v>
      </c>
      <c r="B167" s="2">
        <f t="shared" si="9"/>
        <v>3</v>
      </c>
      <c r="C167" s="2">
        <f t="shared" si="10"/>
        <v>15</v>
      </c>
      <c r="D167" s="2" t="str">
        <f t="shared" si="11"/>
        <v>日</v>
      </c>
      <c r="E167" t="str">
        <f>IFERROR(VLOOKUP(A167,'HOL（2028年まで）'!$A:$C,3,0),"")</f>
        <v/>
      </c>
      <c r="F167"/>
      <c r="G167"/>
    </row>
    <row r="168" spans="1:7" x14ac:dyDescent="0.45">
      <c r="A168" s="1">
        <v>46097</v>
      </c>
      <c r="B168" s="2">
        <f t="shared" si="9"/>
        <v>3</v>
      </c>
      <c r="C168" s="2">
        <f t="shared" si="10"/>
        <v>16</v>
      </c>
      <c r="D168" s="2" t="str">
        <f t="shared" si="11"/>
        <v>月</v>
      </c>
      <c r="E168" t="str">
        <f>IFERROR(VLOOKUP(A168,'HOL（2028年まで）'!$A:$C,3,0),"")</f>
        <v/>
      </c>
      <c r="F168"/>
      <c r="G168"/>
    </row>
    <row r="169" spans="1:7" x14ac:dyDescent="0.45">
      <c r="A169" s="1">
        <v>46098</v>
      </c>
      <c r="B169" s="2">
        <f t="shared" si="9"/>
        <v>3</v>
      </c>
      <c r="C169" s="2">
        <f t="shared" si="10"/>
        <v>17</v>
      </c>
      <c r="D169" s="2" t="str">
        <f t="shared" si="11"/>
        <v>火</v>
      </c>
      <c r="E169" t="str">
        <f>IFERROR(VLOOKUP(A169,'HOL（2028年まで）'!$A:$C,3,0),"")</f>
        <v/>
      </c>
      <c r="F169"/>
      <c r="G169"/>
    </row>
    <row r="170" spans="1:7" x14ac:dyDescent="0.45">
      <c r="A170" s="1">
        <v>46099</v>
      </c>
      <c r="B170" s="2">
        <f t="shared" si="9"/>
        <v>3</v>
      </c>
      <c r="C170" s="2">
        <f t="shared" si="10"/>
        <v>18</v>
      </c>
      <c r="D170" s="2" t="str">
        <f t="shared" si="11"/>
        <v>水</v>
      </c>
      <c r="E170" t="str">
        <f>IFERROR(VLOOKUP(A170,'HOL（2028年まで）'!$A:$C,3,0),"")</f>
        <v/>
      </c>
      <c r="F170"/>
      <c r="G170"/>
    </row>
    <row r="171" spans="1:7" x14ac:dyDescent="0.45">
      <c r="A171" s="1">
        <v>46100</v>
      </c>
      <c r="B171" s="2">
        <f t="shared" si="9"/>
        <v>3</v>
      </c>
      <c r="C171" s="2">
        <f t="shared" si="10"/>
        <v>19</v>
      </c>
      <c r="D171" s="2" t="str">
        <f t="shared" si="11"/>
        <v>木</v>
      </c>
      <c r="E171" t="str">
        <f>IFERROR(VLOOKUP(A171,'HOL（2028年まで）'!$A:$C,3,0),"")</f>
        <v/>
      </c>
      <c r="F171"/>
      <c r="G171"/>
    </row>
    <row r="172" spans="1:7" x14ac:dyDescent="0.45">
      <c r="A172" s="1">
        <v>46101</v>
      </c>
      <c r="B172" s="2">
        <f t="shared" si="9"/>
        <v>3</v>
      </c>
      <c r="C172" s="2">
        <f t="shared" si="10"/>
        <v>20</v>
      </c>
      <c r="D172" s="2" t="str">
        <f t="shared" si="11"/>
        <v>金</v>
      </c>
      <c r="E172" t="str">
        <f>IFERROR(VLOOKUP(A172,'HOL（2028年まで）'!$A:$C,3,0),"")</f>
        <v>春分の日</v>
      </c>
      <c r="F172"/>
      <c r="G172"/>
    </row>
    <row r="173" spans="1:7" x14ac:dyDescent="0.45">
      <c r="A173" s="1">
        <v>46102</v>
      </c>
      <c r="B173" s="2">
        <f t="shared" si="9"/>
        <v>3</v>
      </c>
      <c r="C173" s="2">
        <f t="shared" si="10"/>
        <v>21</v>
      </c>
      <c r="D173" s="2" t="str">
        <f t="shared" si="11"/>
        <v>土</v>
      </c>
      <c r="E173" t="str">
        <f>IFERROR(VLOOKUP(A173,'HOL（2028年まで）'!$A:$C,3,0),"")</f>
        <v/>
      </c>
      <c r="F173"/>
      <c r="G173"/>
    </row>
    <row r="174" spans="1:7" x14ac:dyDescent="0.45">
      <c r="A174" s="1">
        <v>46103</v>
      </c>
      <c r="B174" s="2">
        <f t="shared" si="9"/>
        <v>3</v>
      </c>
      <c r="C174" s="2">
        <f t="shared" si="10"/>
        <v>22</v>
      </c>
      <c r="D174" s="2" t="str">
        <f t="shared" si="11"/>
        <v>日</v>
      </c>
      <c r="E174" t="str">
        <f>IFERROR(VLOOKUP(A174,'HOL（2028年まで）'!$A:$C,3,0),"")</f>
        <v/>
      </c>
      <c r="F174"/>
      <c r="G174"/>
    </row>
    <row r="175" spans="1:7" x14ac:dyDescent="0.45">
      <c r="A175" s="1">
        <v>46104</v>
      </c>
      <c r="B175" s="2">
        <f t="shared" si="9"/>
        <v>3</v>
      </c>
      <c r="C175" s="2">
        <f t="shared" si="10"/>
        <v>23</v>
      </c>
      <c r="D175" s="2" t="str">
        <f t="shared" si="11"/>
        <v>月</v>
      </c>
      <c r="E175" t="str">
        <f>IFERROR(VLOOKUP(A175,'HOL（2028年まで）'!$A:$C,3,0),"")</f>
        <v/>
      </c>
      <c r="F175"/>
      <c r="G175"/>
    </row>
    <row r="176" spans="1:7" x14ac:dyDescent="0.45">
      <c r="A176" s="1">
        <v>46105</v>
      </c>
      <c r="B176" s="2">
        <f t="shared" si="9"/>
        <v>3</v>
      </c>
      <c r="C176" s="2">
        <f t="shared" si="10"/>
        <v>24</v>
      </c>
      <c r="D176" s="2" t="str">
        <f t="shared" si="11"/>
        <v>火</v>
      </c>
      <c r="E176" t="str">
        <f>IFERROR(VLOOKUP(A176,'HOL（2028年まで）'!$A:$C,3,0),"")</f>
        <v/>
      </c>
      <c r="F176"/>
      <c r="G176"/>
    </row>
    <row r="177" spans="1:7" x14ac:dyDescent="0.45">
      <c r="A177" s="1">
        <v>46106</v>
      </c>
      <c r="B177" s="2">
        <f t="shared" si="9"/>
        <v>3</v>
      </c>
      <c r="C177" s="2">
        <f t="shared" si="10"/>
        <v>25</v>
      </c>
      <c r="D177" s="2" t="str">
        <f t="shared" si="11"/>
        <v>水</v>
      </c>
      <c r="E177" t="str">
        <f>IFERROR(VLOOKUP(A177,'HOL（2028年まで）'!$A:$C,3,0),"")</f>
        <v/>
      </c>
      <c r="F177"/>
      <c r="G177"/>
    </row>
    <row r="178" spans="1:7" x14ac:dyDescent="0.45">
      <c r="A178" s="1">
        <v>46107</v>
      </c>
      <c r="B178" s="2">
        <f t="shared" si="9"/>
        <v>3</v>
      </c>
      <c r="C178" s="2">
        <f t="shared" si="10"/>
        <v>26</v>
      </c>
      <c r="D178" s="2" t="str">
        <f t="shared" si="11"/>
        <v>木</v>
      </c>
      <c r="E178" t="str">
        <f>IFERROR(VLOOKUP(A178,'HOL（2028年まで）'!$A:$C,3,0),"")</f>
        <v/>
      </c>
      <c r="F178"/>
      <c r="G178"/>
    </row>
    <row r="179" spans="1:7" x14ac:dyDescent="0.45">
      <c r="A179" s="1">
        <v>46108</v>
      </c>
      <c r="B179" s="2">
        <f t="shared" si="9"/>
        <v>3</v>
      </c>
      <c r="C179" s="2">
        <f t="shared" si="10"/>
        <v>27</v>
      </c>
      <c r="D179" s="2" t="str">
        <f t="shared" si="11"/>
        <v>金</v>
      </c>
      <c r="E179" t="str">
        <f>IFERROR(VLOOKUP(A179,'HOL（2028年まで）'!$A:$C,3,0),"")</f>
        <v/>
      </c>
      <c r="F179"/>
      <c r="G179"/>
    </row>
    <row r="180" spans="1:7" x14ac:dyDescent="0.45">
      <c r="A180" s="1">
        <v>46109</v>
      </c>
      <c r="B180" s="2">
        <f t="shared" si="9"/>
        <v>3</v>
      </c>
      <c r="C180" s="2">
        <f t="shared" si="10"/>
        <v>28</v>
      </c>
      <c r="D180" s="2" t="str">
        <f t="shared" si="11"/>
        <v>土</v>
      </c>
      <c r="E180" t="str">
        <f>IFERROR(VLOOKUP(A180,'HOL（2028年まで）'!$A:$C,3,0),"")</f>
        <v/>
      </c>
      <c r="F180"/>
      <c r="G180"/>
    </row>
    <row r="181" spans="1:7" x14ac:dyDescent="0.45">
      <c r="A181" s="1">
        <v>46110</v>
      </c>
      <c r="B181" s="2">
        <f t="shared" si="9"/>
        <v>3</v>
      </c>
      <c r="C181" s="2">
        <f t="shared" si="10"/>
        <v>29</v>
      </c>
      <c r="D181" s="2" t="str">
        <f t="shared" si="11"/>
        <v>日</v>
      </c>
      <c r="E181" t="str">
        <f>IFERROR(VLOOKUP(A181,'HOL（2028年まで）'!$A:$C,3,0),"")</f>
        <v/>
      </c>
      <c r="F181"/>
      <c r="G181"/>
    </row>
    <row r="182" spans="1:7" x14ac:dyDescent="0.45">
      <c r="A182" s="1">
        <v>46111</v>
      </c>
      <c r="B182" s="2">
        <f t="shared" si="9"/>
        <v>3</v>
      </c>
      <c r="C182" s="2">
        <f t="shared" si="10"/>
        <v>30</v>
      </c>
      <c r="D182" s="2" t="str">
        <f t="shared" si="11"/>
        <v>月</v>
      </c>
      <c r="E182" t="str">
        <f>IFERROR(VLOOKUP(A182,'HOL（2028年まで）'!$A:$C,3,0),"")</f>
        <v/>
      </c>
      <c r="F182"/>
      <c r="G182"/>
    </row>
    <row r="183" spans="1:7" x14ac:dyDescent="0.45">
      <c r="A183" s="1">
        <v>46112</v>
      </c>
      <c r="B183" s="2">
        <f t="shared" si="9"/>
        <v>3</v>
      </c>
      <c r="C183" s="2">
        <f t="shared" si="10"/>
        <v>31</v>
      </c>
      <c r="D183" s="2" t="str">
        <f t="shared" si="11"/>
        <v>火</v>
      </c>
      <c r="E183" t="str">
        <f>IFERROR(VLOOKUP(A183,'HOL（2028年まで）'!$A:$C,3,0),"")</f>
        <v/>
      </c>
      <c r="F183"/>
      <c r="G183"/>
    </row>
    <row r="184" spans="1:7" x14ac:dyDescent="0.45">
      <c r="A184" s="1">
        <v>46113</v>
      </c>
      <c r="B184" s="2">
        <f t="shared" si="9"/>
        <v>4</v>
      </c>
      <c r="C184" s="2">
        <f t="shared" si="10"/>
        <v>1</v>
      </c>
      <c r="D184" s="2" t="str">
        <f t="shared" si="11"/>
        <v>水</v>
      </c>
      <c r="E184" t="str">
        <f>IFERROR(VLOOKUP(A184,'HOL（2028年まで）'!$A:$C,3,0),"")</f>
        <v/>
      </c>
      <c r="F184"/>
      <c r="G184"/>
    </row>
    <row r="185" spans="1:7" x14ac:dyDescent="0.45">
      <c r="A185" s="1">
        <v>46114</v>
      </c>
      <c r="B185" s="2">
        <f t="shared" si="9"/>
        <v>4</v>
      </c>
      <c r="C185" s="2">
        <f t="shared" si="10"/>
        <v>2</v>
      </c>
      <c r="D185" s="2" t="str">
        <f t="shared" si="11"/>
        <v>木</v>
      </c>
      <c r="E185" t="str">
        <f>IFERROR(VLOOKUP(A185,'HOL（2028年まで）'!$A:$C,3,0),"")</f>
        <v/>
      </c>
      <c r="F185"/>
      <c r="G185"/>
    </row>
    <row r="186" spans="1:7" x14ac:dyDescent="0.45">
      <c r="A186" s="1">
        <v>46115</v>
      </c>
      <c r="B186" s="2">
        <f t="shared" si="9"/>
        <v>4</v>
      </c>
      <c r="C186" s="2">
        <f t="shared" si="10"/>
        <v>3</v>
      </c>
      <c r="D186" s="2" t="str">
        <f t="shared" si="11"/>
        <v>金</v>
      </c>
      <c r="E186" t="str">
        <f>IFERROR(VLOOKUP(A186,'HOL（2028年まで）'!$A:$C,3,0),"")</f>
        <v/>
      </c>
      <c r="F186"/>
      <c r="G186"/>
    </row>
    <row r="187" spans="1:7" x14ac:dyDescent="0.45">
      <c r="A187" s="1">
        <v>46116</v>
      </c>
      <c r="B187" s="2">
        <f t="shared" si="9"/>
        <v>4</v>
      </c>
      <c r="C187" s="2">
        <f t="shared" si="10"/>
        <v>4</v>
      </c>
      <c r="D187" s="2" t="str">
        <f t="shared" si="11"/>
        <v>土</v>
      </c>
      <c r="E187" t="str">
        <f>IFERROR(VLOOKUP(A187,'HOL（2028年まで）'!$A:$C,3,0),"")</f>
        <v/>
      </c>
      <c r="F187"/>
      <c r="G187"/>
    </row>
    <row r="188" spans="1:7" x14ac:dyDescent="0.45">
      <c r="A188" s="1">
        <v>46117</v>
      </c>
      <c r="B188" s="2">
        <f t="shared" si="9"/>
        <v>4</v>
      </c>
      <c r="C188" s="2">
        <f t="shared" si="10"/>
        <v>5</v>
      </c>
      <c r="D188" s="2" t="str">
        <f t="shared" si="11"/>
        <v>日</v>
      </c>
      <c r="E188" t="str">
        <f>IFERROR(VLOOKUP(A188,'HOL（2028年まで）'!$A:$C,3,0),"")</f>
        <v/>
      </c>
      <c r="F188"/>
      <c r="G188"/>
    </row>
    <row r="189" spans="1:7" x14ac:dyDescent="0.45">
      <c r="A189" s="1">
        <v>46118</v>
      </c>
      <c r="B189" s="2">
        <f t="shared" si="9"/>
        <v>4</v>
      </c>
      <c r="C189" s="2">
        <f t="shared" si="10"/>
        <v>6</v>
      </c>
      <c r="D189" s="2" t="str">
        <f t="shared" si="11"/>
        <v>月</v>
      </c>
      <c r="E189" t="str">
        <f>IFERROR(VLOOKUP(A189,'HOL（2028年まで）'!$A:$C,3,0),"")</f>
        <v/>
      </c>
      <c r="F189"/>
      <c r="G189"/>
    </row>
    <row r="190" spans="1:7" x14ac:dyDescent="0.45">
      <c r="A190" s="1">
        <v>46119</v>
      </c>
      <c r="B190" s="2">
        <f t="shared" si="9"/>
        <v>4</v>
      </c>
      <c r="C190" s="2">
        <f t="shared" si="10"/>
        <v>7</v>
      </c>
      <c r="D190" s="2" t="str">
        <f t="shared" si="11"/>
        <v>火</v>
      </c>
      <c r="E190" t="str">
        <f>IFERROR(VLOOKUP(A190,'HOL（2028年まで）'!$A:$C,3,0),"")</f>
        <v/>
      </c>
      <c r="F190"/>
      <c r="G190"/>
    </row>
    <row r="191" spans="1:7" x14ac:dyDescent="0.45">
      <c r="A191" s="1">
        <v>46120</v>
      </c>
      <c r="B191" s="2">
        <f t="shared" si="9"/>
        <v>4</v>
      </c>
      <c r="C191" s="2">
        <f t="shared" si="10"/>
        <v>8</v>
      </c>
      <c r="D191" s="2" t="str">
        <f t="shared" si="11"/>
        <v>水</v>
      </c>
      <c r="E191" t="str">
        <f>IFERROR(VLOOKUP(A191,'HOL（2028年まで）'!$A:$C,3,0),"")</f>
        <v/>
      </c>
      <c r="F191"/>
      <c r="G191"/>
    </row>
    <row r="192" spans="1:7" x14ac:dyDescent="0.45">
      <c r="A192" s="1">
        <v>46121</v>
      </c>
      <c r="B192" s="2">
        <f t="shared" si="9"/>
        <v>4</v>
      </c>
      <c r="C192" s="2">
        <f t="shared" si="10"/>
        <v>9</v>
      </c>
      <c r="D192" s="2" t="str">
        <f t="shared" si="11"/>
        <v>木</v>
      </c>
      <c r="E192" t="str">
        <f>IFERROR(VLOOKUP(A192,'HOL（2028年まで）'!$A:$C,3,0),"")</f>
        <v/>
      </c>
      <c r="F192"/>
      <c r="G192"/>
    </row>
    <row r="193" spans="1:7" x14ac:dyDescent="0.45">
      <c r="A193" s="1">
        <v>46122</v>
      </c>
      <c r="B193" s="2">
        <f t="shared" si="9"/>
        <v>4</v>
      </c>
      <c r="C193" s="2">
        <f t="shared" si="10"/>
        <v>10</v>
      </c>
      <c r="D193" s="2" t="str">
        <f t="shared" si="11"/>
        <v>金</v>
      </c>
      <c r="E193" t="str">
        <f>IFERROR(VLOOKUP(A193,'HOL（2028年まで）'!$A:$C,3,0),"")</f>
        <v/>
      </c>
      <c r="F193"/>
      <c r="G193"/>
    </row>
    <row r="194" spans="1:7" x14ac:dyDescent="0.45">
      <c r="A194" s="1">
        <v>46123</v>
      </c>
      <c r="B194" s="2">
        <f t="shared" si="9"/>
        <v>4</v>
      </c>
      <c r="C194" s="2">
        <f t="shared" si="10"/>
        <v>11</v>
      </c>
      <c r="D194" s="2" t="str">
        <f t="shared" si="11"/>
        <v>土</v>
      </c>
      <c r="E194" t="str">
        <f>IFERROR(VLOOKUP(A194,'HOL（2028年まで）'!$A:$C,3,0),"")</f>
        <v/>
      </c>
      <c r="F194"/>
      <c r="G194"/>
    </row>
    <row r="195" spans="1:7" x14ac:dyDescent="0.45">
      <c r="A195" s="1">
        <v>46124</v>
      </c>
      <c r="B195" s="2">
        <f t="shared" si="9"/>
        <v>4</v>
      </c>
      <c r="C195" s="2">
        <f t="shared" si="10"/>
        <v>12</v>
      </c>
      <c r="D195" s="2" t="str">
        <f t="shared" si="11"/>
        <v>日</v>
      </c>
      <c r="E195" t="str">
        <f>IFERROR(VLOOKUP(A195,'HOL（2028年まで）'!$A:$C,3,0),"")</f>
        <v/>
      </c>
      <c r="F195"/>
      <c r="G195"/>
    </row>
    <row r="196" spans="1:7" x14ac:dyDescent="0.45">
      <c r="A196" s="1">
        <v>46125</v>
      </c>
      <c r="B196" s="2">
        <f t="shared" si="9"/>
        <v>4</v>
      </c>
      <c r="C196" s="2">
        <f t="shared" si="10"/>
        <v>13</v>
      </c>
      <c r="D196" s="2" t="str">
        <f t="shared" si="11"/>
        <v>月</v>
      </c>
      <c r="E196" t="str">
        <f>IFERROR(VLOOKUP(A196,'HOL（2028年まで）'!$A:$C,3,0),"")</f>
        <v/>
      </c>
      <c r="F196"/>
      <c r="G196"/>
    </row>
    <row r="197" spans="1:7" x14ac:dyDescent="0.45">
      <c r="A197" s="1">
        <v>46126</v>
      </c>
      <c r="B197" s="2">
        <f t="shared" si="9"/>
        <v>4</v>
      </c>
      <c r="C197" s="2">
        <f t="shared" si="10"/>
        <v>14</v>
      </c>
      <c r="D197" s="2" t="str">
        <f t="shared" si="11"/>
        <v>火</v>
      </c>
      <c r="E197" t="str">
        <f>IFERROR(VLOOKUP(A197,'HOL（2028年まで）'!$A:$C,3,0),"")</f>
        <v/>
      </c>
      <c r="F197"/>
      <c r="G197"/>
    </row>
    <row r="198" spans="1:7" x14ac:dyDescent="0.45">
      <c r="A198" s="1">
        <v>46127</v>
      </c>
      <c r="B198" s="2">
        <f t="shared" si="9"/>
        <v>4</v>
      </c>
      <c r="C198" s="2">
        <f t="shared" si="10"/>
        <v>15</v>
      </c>
      <c r="D198" s="2" t="str">
        <f t="shared" si="11"/>
        <v>水</v>
      </c>
      <c r="E198" t="str">
        <f>IFERROR(VLOOKUP(A198,'HOL（2028年まで）'!$A:$C,3,0),"")</f>
        <v/>
      </c>
      <c r="F198"/>
      <c r="G198"/>
    </row>
    <row r="199" spans="1:7" x14ac:dyDescent="0.45">
      <c r="A199" s="1">
        <v>46128</v>
      </c>
      <c r="B199" s="2">
        <f t="shared" si="9"/>
        <v>4</v>
      </c>
      <c r="C199" s="2">
        <f t="shared" si="10"/>
        <v>16</v>
      </c>
      <c r="D199" s="2" t="str">
        <f t="shared" si="11"/>
        <v>木</v>
      </c>
      <c r="E199" t="str">
        <f>IFERROR(VLOOKUP(A199,'HOL（2028年まで）'!$A:$C,3,0),"")</f>
        <v/>
      </c>
      <c r="F199"/>
      <c r="G199"/>
    </row>
    <row r="200" spans="1:7" x14ac:dyDescent="0.45">
      <c r="A200" s="1">
        <v>46129</v>
      </c>
      <c r="B200" s="2">
        <f t="shared" si="9"/>
        <v>4</v>
      </c>
      <c r="C200" s="2">
        <f t="shared" si="10"/>
        <v>17</v>
      </c>
      <c r="D200" s="2" t="str">
        <f t="shared" si="11"/>
        <v>金</v>
      </c>
      <c r="E200" t="str">
        <f>IFERROR(VLOOKUP(A200,'HOL（2028年まで）'!$A:$C,3,0),"")</f>
        <v/>
      </c>
      <c r="F200"/>
      <c r="G200"/>
    </row>
    <row r="201" spans="1:7" x14ac:dyDescent="0.45">
      <c r="A201" s="1">
        <v>46130</v>
      </c>
      <c r="B201" s="2">
        <f t="shared" si="9"/>
        <v>4</v>
      </c>
      <c r="C201" s="2">
        <f t="shared" si="10"/>
        <v>18</v>
      </c>
      <c r="D201" s="2" t="str">
        <f t="shared" si="11"/>
        <v>土</v>
      </c>
      <c r="E201" t="str">
        <f>IFERROR(VLOOKUP(A201,'HOL（2028年まで）'!$A:$C,3,0),"")</f>
        <v/>
      </c>
      <c r="F201"/>
      <c r="G201"/>
    </row>
    <row r="202" spans="1:7" x14ac:dyDescent="0.45">
      <c r="A202" s="1">
        <v>46131</v>
      </c>
      <c r="B202" s="2">
        <f t="shared" si="9"/>
        <v>4</v>
      </c>
      <c r="C202" s="2">
        <f t="shared" si="10"/>
        <v>19</v>
      </c>
      <c r="D202" s="2" t="str">
        <f t="shared" si="11"/>
        <v>日</v>
      </c>
      <c r="E202" t="str">
        <f>IFERROR(VLOOKUP(A202,'HOL（2028年まで）'!$A:$C,3,0),"")</f>
        <v/>
      </c>
      <c r="F202"/>
      <c r="G202"/>
    </row>
    <row r="203" spans="1:7" x14ac:dyDescent="0.45">
      <c r="A203" s="1">
        <v>46132</v>
      </c>
      <c r="B203" s="2">
        <f t="shared" si="9"/>
        <v>4</v>
      </c>
      <c r="C203" s="2">
        <f t="shared" si="10"/>
        <v>20</v>
      </c>
      <c r="D203" s="2" t="str">
        <f t="shared" si="11"/>
        <v>月</v>
      </c>
      <c r="E203" t="str">
        <f>IFERROR(VLOOKUP(A203,'HOL（2028年まで）'!$A:$C,3,0),"")</f>
        <v/>
      </c>
      <c r="F203"/>
      <c r="G203"/>
    </row>
    <row r="204" spans="1:7" x14ac:dyDescent="0.45">
      <c r="A204" s="1">
        <v>46133</v>
      </c>
      <c r="B204" s="2">
        <f t="shared" si="9"/>
        <v>4</v>
      </c>
      <c r="C204" s="2">
        <f t="shared" si="10"/>
        <v>21</v>
      </c>
      <c r="D204" s="2" t="str">
        <f t="shared" si="11"/>
        <v>火</v>
      </c>
      <c r="E204" t="str">
        <f>IFERROR(VLOOKUP(A204,'HOL（2028年まで）'!$A:$C,3,0),"")</f>
        <v/>
      </c>
      <c r="F204"/>
      <c r="G204"/>
    </row>
    <row r="205" spans="1:7" x14ac:dyDescent="0.45">
      <c r="A205" s="1">
        <v>46134</v>
      </c>
      <c r="B205" s="2">
        <f t="shared" si="9"/>
        <v>4</v>
      </c>
      <c r="C205" s="2">
        <f t="shared" si="10"/>
        <v>22</v>
      </c>
      <c r="D205" s="2" t="str">
        <f t="shared" si="11"/>
        <v>水</v>
      </c>
      <c r="E205" t="str">
        <f>IFERROR(VLOOKUP(A205,'HOL（2028年まで）'!$A:$C,3,0),"")</f>
        <v/>
      </c>
      <c r="F205"/>
      <c r="G205"/>
    </row>
    <row r="206" spans="1:7" x14ac:dyDescent="0.45">
      <c r="A206" s="1">
        <v>46135</v>
      </c>
      <c r="B206" s="2">
        <f t="shared" si="9"/>
        <v>4</v>
      </c>
      <c r="C206" s="2">
        <f t="shared" si="10"/>
        <v>23</v>
      </c>
      <c r="D206" s="2" t="str">
        <f t="shared" si="11"/>
        <v>木</v>
      </c>
      <c r="E206" t="str">
        <f>IFERROR(VLOOKUP(A206,'HOL（2028年まで）'!$A:$C,3,0),"")</f>
        <v/>
      </c>
      <c r="F206"/>
      <c r="G206"/>
    </row>
    <row r="207" spans="1:7" x14ac:dyDescent="0.45">
      <c r="A207" s="1">
        <v>46136</v>
      </c>
      <c r="B207" s="2">
        <f t="shared" si="9"/>
        <v>4</v>
      </c>
      <c r="C207" s="2">
        <f t="shared" si="10"/>
        <v>24</v>
      </c>
      <c r="D207" s="2" t="str">
        <f t="shared" si="11"/>
        <v>金</v>
      </c>
      <c r="E207" t="str">
        <f>IFERROR(VLOOKUP(A207,'HOL（2028年まで）'!$A:$C,3,0),"")</f>
        <v/>
      </c>
      <c r="F207"/>
      <c r="G207"/>
    </row>
    <row r="208" spans="1:7" x14ac:dyDescent="0.45">
      <c r="A208" s="1">
        <v>46137</v>
      </c>
      <c r="B208" s="2">
        <f t="shared" si="9"/>
        <v>4</v>
      </c>
      <c r="C208" s="2">
        <f t="shared" si="10"/>
        <v>25</v>
      </c>
      <c r="D208" s="2" t="str">
        <f t="shared" si="11"/>
        <v>土</v>
      </c>
      <c r="E208" t="str">
        <f>IFERROR(VLOOKUP(A208,'HOL（2028年まで）'!$A:$C,3,0),"")</f>
        <v/>
      </c>
      <c r="F208"/>
      <c r="G208"/>
    </row>
    <row r="209" spans="1:7" x14ac:dyDescent="0.45">
      <c r="A209" s="1">
        <v>46138</v>
      </c>
      <c r="B209" s="2">
        <f t="shared" si="9"/>
        <v>4</v>
      </c>
      <c r="C209" s="2">
        <f t="shared" si="10"/>
        <v>26</v>
      </c>
      <c r="D209" s="2" t="str">
        <f t="shared" si="11"/>
        <v>日</v>
      </c>
      <c r="E209" t="str">
        <f>IFERROR(VLOOKUP(A209,'HOL（2028年まで）'!$A:$C,3,0),"")</f>
        <v/>
      </c>
      <c r="F209"/>
      <c r="G209"/>
    </row>
    <row r="210" spans="1:7" x14ac:dyDescent="0.45">
      <c r="A210" s="1">
        <v>46139</v>
      </c>
      <c r="B210" s="2">
        <f t="shared" si="9"/>
        <v>4</v>
      </c>
      <c r="C210" s="2">
        <f t="shared" si="10"/>
        <v>27</v>
      </c>
      <c r="D210" s="2" t="str">
        <f t="shared" si="11"/>
        <v>月</v>
      </c>
      <c r="E210" t="str">
        <f>IFERROR(VLOOKUP(A210,'HOL（2028年まで）'!$A:$C,3,0),"")</f>
        <v/>
      </c>
      <c r="F210"/>
      <c r="G210"/>
    </row>
    <row r="211" spans="1:7" x14ac:dyDescent="0.45">
      <c r="A211" s="1">
        <v>46140</v>
      </c>
      <c r="B211" s="2">
        <f t="shared" si="9"/>
        <v>4</v>
      </c>
      <c r="C211" s="2">
        <f t="shared" si="10"/>
        <v>28</v>
      </c>
      <c r="D211" s="2" t="str">
        <f t="shared" si="11"/>
        <v>火</v>
      </c>
      <c r="E211" t="str">
        <f>IFERROR(VLOOKUP(A211,'HOL（2028年まで）'!$A:$C,3,0),"")</f>
        <v/>
      </c>
      <c r="F211"/>
      <c r="G211"/>
    </row>
    <row r="212" spans="1:7" x14ac:dyDescent="0.45">
      <c r="A212" s="1">
        <v>46141</v>
      </c>
      <c r="B212" s="2">
        <f t="shared" si="9"/>
        <v>4</v>
      </c>
      <c r="C212" s="2">
        <f t="shared" si="10"/>
        <v>29</v>
      </c>
      <c r="D212" s="2" t="str">
        <f t="shared" si="11"/>
        <v>水</v>
      </c>
      <c r="E212" t="str">
        <f>IFERROR(VLOOKUP(A212,'HOL（2028年まで）'!$A:$C,3,0),"")</f>
        <v>昭和の日</v>
      </c>
      <c r="F212"/>
      <c r="G212"/>
    </row>
    <row r="213" spans="1:7" x14ac:dyDescent="0.45">
      <c r="A213" s="1">
        <v>46142</v>
      </c>
      <c r="B213" s="2">
        <f t="shared" si="9"/>
        <v>4</v>
      </c>
      <c r="C213" s="2">
        <f t="shared" si="10"/>
        <v>30</v>
      </c>
      <c r="D213" s="2" t="str">
        <f t="shared" si="11"/>
        <v>木</v>
      </c>
      <c r="E213" t="str">
        <f>IFERROR(VLOOKUP(A213,'HOL（2028年まで）'!$A:$C,3,0),"")</f>
        <v/>
      </c>
      <c r="F213"/>
      <c r="G213"/>
    </row>
    <row r="214" spans="1:7" x14ac:dyDescent="0.45">
      <c r="A214" s="1">
        <v>46143</v>
      </c>
      <c r="B214" s="2">
        <f t="shared" si="9"/>
        <v>5</v>
      </c>
      <c r="C214" s="2">
        <f t="shared" si="10"/>
        <v>1</v>
      </c>
      <c r="D214" s="2" t="str">
        <f t="shared" si="11"/>
        <v>金</v>
      </c>
      <c r="E214" t="str">
        <f>IFERROR(VLOOKUP(A214,'HOL（2028年まで）'!$A:$C,3,0),"")</f>
        <v/>
      </c>
      <c r="F214"/>
      <c r="G214"/>
    </row>
    <row r="215" spans="1:7" x14ac:dyDescent="0.45">
      <c r="A215" s="1">
        <v>46144</v>
      </c>
      <c r="B215" s="2">
        <f t="shared" si="9"/>
        <v>5</v>
      </c>
      <c r="C215" s="2">
        <f t="shared" si="10"/>
        <v>2</v>
      </c>
      <c r="D215" s="2" t="str">
        <f t="shared" si="11"/>
        <v>土</v>
      </c>
      <c r="E215" t="str">
        <f>IFERROR(VLOOKUP(A215,'HOL（2028年まで）'!$A:$C,3,0),"")</f>
        <v/>
      </c>
      <c r="F215"/>
      <c r="G215"/>
    </row>
    <row r="216" spans="1:7" x14ac:dyDescent="0.45">
      <c r="A216" s="1">
        <v>46145</v>
      </c>
      <c r="B216" s="2">
        <f t="shared" si="9"/>
        <v>5</v>
      </c>
      <c r="C216" s="2">
        <f t="shared" si="10"/>
        <v>3</v>
      </c>
      <c r="D216" s="2" t="str">
        <f t="shared" si="11"/>
        <v>日</v>
      </c>
      <c r="E216" t="str">
        <f>IFERROR(VLOOKUP(A216,'HOL（2028年まで）'!$A:$C,3,0),"")</f>
        <v>憲法記念日</v>
      </c>
      <c r="F216"/>
      <c r="G216"/>
    </row>
    <row r="217" spans="1:7" x14ac:dyDescent="0.45">
      <c r="A217" s="1">
        <v>46146</v>
      </c>
      <c r="B217" s="2">
        <f t="shared" si="9"/>
        <v>5</v>
      </c>
      <c r="C217" s="2">
        <f t="shared" si="10"/>
        <v>4</v>
      </c>
      <c r="D217" s="2" t="str">
        <f t="shared" si="11"/>
        <v>月</v>
      </c>
      <c r="E217" t="str">
        <f>IFERROR(VLOOKUP(A217,'HOL（2028年まで）'!$A:$C,3,0),"")</f>
        <v>みどりの日</v>
      </c>
      <c r="F217"/>
      <c r="G217"/>
    </row>
    <row r="218" spans="1:7" x14ac:dyDescent="0.45">
      <c r="A218" s="1">
        <v>46147</v>
      </c>
      <c r="B218" s="2">
        <f t="shared" si="9"/>
        <v>5</v>
      </c>
      <c r="C218" s="2">
        <f t="shared" si="10"/>
        <v>5</v>
      </c>
      <c r="D218" s="2" t="str">
        <f t="shared" si="11"/>
        <v>火</v>
      </c>
      <c r="E218" t="str">
        <f>IFERROR(VLOOKUP(A218,'HOL（2028年まで）'!$A:$C,3,0),"")</f>
        <v>こどもの日</v>
      </c>
      <c r="F218"/>
      <c r="G218"/>
    </row>
    <row r="219" spans="1:7" x14ac:dyDescent="0.45">
      <c r="A219" s="1">
        <v>46148</v>
      </c>
      <c r="B219" s="2">
        <f t="shared" si="9"/>
        <v>5</v>
      </c>
      <c r="C219" s="2">
        <f t="shared" si="10"/>
        <v>6</v>
      </c>
      <c r="D219" s="2" t="str">
        <f t="shared" si="11"/>
        <v>水</v>
      </c>
      <c r="E219" t="str">
        <f>IFERROR(VLOOKUP(A219,'HOL（2028年まで）'!$A:$C,3,0),"")</f>
        <v>振替休日</v>
      </c>
      <c r="F219"/>
      <c r="G219"/>
    </row>
    <row r="220" spans="1:7" x14ac:dyDescent="0.45">
      <c r="A220" s="1">
        <v>46149</v>
      </c>
      <c r="B220" s="2">
        <f t="shared" si="9"/>
        <v>5</v>
      </c>
      <c r="C220" s="2">
        <f t="shared" si="10"/>
        <v>7</v>
      </c>
      <c r="D220" s="2" t="str">
        <f t="shared" si="11"/>
        <v>木</v>
      </c>
      <c r="E220" t="str">
        <f>IFERROR(VLOOKUP(A220,'HOL（2028年まで）'!$A:$C,3,0),"")</f>
        <v/>
      </c>
      <c r="F220"/>
      <c r="G220"/>
    </row>
    <row r="221" spans="1:7" x14ac:dyDescent="0.45">
      <c r="A221" s="1">
        <v>46150</v>
      </c>
      <c r="B221" s="2">
        <f t="shared" si="9"/>
        <v>5</v>
      </c>
      <c r="C221" s="2">
        <f t="shared" si="10"/>
        <v>8</v>
      </c>
      <c r="D221" s="2" t="str">
        <f t="shared" si="11"/>
        <v>金</v>
      </c>
      <c r="E221" t="str">
        <f>IFERROR(VLOOKUP(A221,'HOL（2028年まで）'!$A:$C,3,0),"")</f>
        <v/>
      </c>
      <c r="F221"/>
      <c r="G221"/>
    </row>
    <row r="222" spans="1:7" x14ac:dyDescent="0.45">
      <c r="A222" s="1">
        <v>46151</v>
      </c>
      <c r="B222" s="2">
        <f t="shared" si="9"/>
        <v>5</v>
      </c>
      <c r="C222" s="2">
        <f t="shared" si="10"/>
        <v>9</v>
      </c>
      <c r="D222" s="2" t="str">
        <f t="shared" si="11"/>
        <v>土</v>
      </c>
      <c r="E222" t="str">
        <f>IFERROR(VLOOKUP(A222,'HOL（2028年まで）'!$A:$C,3,0),"")</f>
        <v/>
      </c>
      <c r="F222"/>
      <c r="G222"/>
    </row>
    <row r="223" spans="1:7" x14ac:dyDescent="0.45">
      <c r="A223" s="1">
        <v>46152</v>
      </c>
      <c r="B223" s="2">
        <f t="shared" ref="B223:B286" si="12">MONTH(A223)</f>
        <v>5</v>
      </c>
      <c r="C223" s="2">
        <f t="shared" si="10"/>
        <v>10</v>
      </c>
      <c r="D223" s="2" t="str">
        <f t="shared" si="11"/>
        <v>日</v>
      </c>
      <c r="E223" t="str">
        <f>IFERROR(VLOOKUP(A223,'HOL（2028年まで）'!$A:$C,3,0),"")</f>
        <v/>
      </c>
      <c r="F223"/>
      <c r="G223"/>
    </row>
    <row r="224" spans="1:7" x14ac:dyDescent="0.45">
      <c r="A224" s="1">
        <v>46153</v>
      </c>
      <c r="B224" s="2">
        <f t="shared" si="12"/>
        <v>5</v>
      </c>
      <c r="C224" s="2">
        <f t="shared" si="10"/>
        <v>11</v>
      </c>
      <c r="D224" s="2" t="str">
        <f t="shared" si="11"/>
        <v>月</v>
      </c>
      <c r="E224" t="str">
        <f>IFERROR(VLOOKUP(A224,'HOL（2028年まで）'!$A:$C,3,0),"")</f>
        <v/>
      </c>
      <c r="F224"/>
      <c r="G224"/>
    </row>
    <row r="225" spans="1:7" x14ac:dyDescent="0.45">
      <c r="A225" s="1">
        <v>46154</v>
      </c>
      <c r="B225" s="2">
        <f t="shared" si="12"/>
        <v>5</v>
      </c>
      <c r="C225" s="2">
        <f t="shared" si="10"/>
        <v>12</v>
      </c>
      <c r="D225" s="2" t="str">
        <f t="shared" si="11"/>
        <v>火</v>
      </c>
      <c r="E225" t="str">
        <f>IFERROR(VLOOKUP(A225,'HOL（2028年まで）'!$A:$C,3,0),"")</f>
        <v/>
      </c>
      <c r="F225"/>
      <c r="G225"/>
    </row>
    <row r="226" spans="1:7" x14ac:dyDescent="0.45">
      <c r="A226" s="1">
        <v>46155</v>
      </c>
      <c r="B226" s="2">
        <f t="shared" si="12"/>
        <v>5</v>
      </c>
      <c r="C226" s="2">
        <f t="shared" ref="C226:C289" si="13">DAY(A226)</f>
        <v>13</v>
      </c>
      <c r="D226" s="2" t="str">
        <f t="shared" ref="D226:D289" si="14">TEXT(A226,"aaa")</f>
        <v>水</v>
      </c>
      <c r="E226" t="str">
        <f>IFERROR(VLOOKUP(A226,'HOL（2028年まで）'!$A:$C,3,0),"")</f>
        <v/>
      </c>
      <c r="F226"/>
      <c r="G226"/>
    </row>
    <row r="227" spans="1:7" x14ac:dyDescent="0.45">
      <c r="A227" s="1">
        <v>46156</v>
      </c>
      <c r="B227" s="2">
        <f t="shared" si="12"/>
        <v>5</v>
      </c>
      <c r="C227" s="2">
        <f t="shared" si="13"/>
        <v>14</v>
      </c>
      <c r="D227" s="2" t="str">
        <f t="shared" si="14"/>
        <v>木</v>
      </c>
      <c r="E227" t="str">
        <f>IFERROR(VLOOKUP(A227,'HOL（2028年まで）'!$A:$C,3,0),"")</f>
        <v/>
      </c>
      <c r="F227"/>
      <c r="G227"/>
    </row>
    <row r="228" spans="1:7" x14ac:dyDescent="0.45">
      <c r="A228" s="1">
        <v>46157</v>
      </c>
      <c r="B228" s="2">
        <f t="shared" si="12"/>
        <v>5</v>
      </c>
      <c r="C228" s="2">
        <f t="shared" si="13"/>
        <v>15</v>
      </c>
      <c r="D228" s="2" t="str">
        <f t="shared" si="14"/>
        <v>金</v>
      </c>
      <c r="E228" t="str">
        <f>IFERROR(VLOOKUP(A228,'HOL（2028年まで）'!$A:$C,3,0),"")</f>
        <v/>
      </c>
      <c r="F228"/>
      <c r="G228"/>
    </row>
    <row r="229" spans="1:7" x14ac:dyDescent="0.45">
      <c r="A229" s="1">
        <v>46158</v>
      </c>
      <c r="B229" s="2">
        <f t="shared" si="12"/>
        <v>5</v>
      </c>
      <c r="C229" s="2">
        <f t="shared" si="13"/>
        <v>16</v>
      </c>
      <c r="D229" s="2" t="str">
        <f t="shared" si="14"/>
        <v>土</v>
      </c>
      <c r="E229" t="str">
        <f>IFERROR(VLOOKUP(A229,'HOL（2028年まで）'!$A:$C,3,0),"")</f>
        <v/>
      </c>
      <c r="F229"/>
      <c r="G229"/>
    </row>
    <row r="230" spans="1:7" x14ac:dyDescent="0.45">
      <c r="A230" s="1">
        <v>46159</v>
      </c>
      <c r="B230" s="2">
        <f t="shared" si="12"/>
        <v>5</v>
      </c>
      <c r="C230" s="2">
        <f t="shared" si="13"/>
        <v>17</v>
      </c>
      <c r="D230" s="2" t="str">
        <f t="shared" si="14"/>
        <v>日</v>
      </c>
      <c r="E230" t="str">
        <f>IFERROR(VLOOKUP(A230,'HOL（2028年まで）'!$A:$C,3,0),"")</f>
        <v/>
      </c>
      <c r="F230"/>
      <c r="G230"/>
    </row>
    <row r="231" spans="1:7" x14ac:dyDescent="0.45">
      <c r="A231" s="1">
        <v>46160</v>
      </c>
      <c r="B231" s="2">
        <f t="shared" si="12"/>
        <v>5</v>
      </c>
      <c r="C231" s="2">
        <f t="shared" si="13"/>
        <v>18</v>
      </c>
      <c r="D231" s="2" t="str">
        <f t="shared" si="14"/>
        <v>月</v>
      </c>
      <c r="E231" t="str">
        <f>IFERROR(VLOOKUP(A231,'HOL（2028年まで）'!$A:$C,3,0),"")</f>
        <v/>
      </c>
      <c r="F231"/>
      <c r="G231"/>
    </row>
    <row r="232" spans="1:7" x14ac:dyDescent="0.45">
      <c r="A232" s="1">
        <v>46161</v>
      </c>
      <c r="B232" s="2">
        <f t="shared" si="12"/>
        <v>5</v>
      </c>
      <c r="C232" s="2">
        <f t="shared" si="13"/>
        <v>19</v>
      </c>
      <c r="D232" s="2" t="str">
        <f t="shared" si="14"/>
        <v>火</v>
      </c>
      <c r="E232" t="str">
        <f>IFERROR(VLOOKUP(A232,'HOL（2028年まで）'!$A:$C,3,0),"")</f>
        <v/>
      </c>
      <c r="F232"/>
      <c r="G232"/>
    </row>
    <row r="233" spans="1:7" x14ac:dyDescent="0.45">
      <c r="A233" s="1">
        <v>46162</v>
      </c>
      <c r="B233" s="2">
        <f t="shared" si="12"/>
        <v>5</v>
      </c>
      <c r="C233" s="2">
        <f t="shared" si="13"/>
        <v>20</v>
      </c>
      <c r="D233" s="2" t="str">
        <f t="shared" si="14"/>
        <v>水</v>
      </c>
      <c r="E233" t="str">
        <f>IFERROR(VLOOKUP(A233,'HOL（2028年まで）'!$A:$C,3,0),"")</f>
        <v/>
      </c>
      <c r="F233"/>
      <c r="G233"/>
    </row>
    <row r="234" spans="1:7" x14ac:dyDescent="0.45">
      <c r="A234" s="1">
        <v>46163</v>
      </c>
      <c r="B234" s="2">
        <f t="shared" si="12"/>
        <v>5</v>
      </c>
      <c r="C234" s="2">
        <f t="shared" si="13"/>
        <v>21</v>
      </c>
      <c r="D234" s="2" t="str">
        <f t="shared" si="14"/>
        <v>木</v>
      </c>
      <c r="E234" t="str">
        <f>IFERROR(VLOOKUP(A234,'HOL（2028年まで）'!$A:$C,3,0),"")</f>
        <v/>
      </c>
      <c r="F234"/>
      <c r="G234"/>
    </row>
    <row r="235" spans="1:7" x14ac:dyDescent="0.45">
      <c r="A235" s="1">
        <v>46164</v>
      </c>
      <c r="B235" s="2">
        <f t="shared" si="12"/>
        <v>5</v>
      </c>
      <c r="C235" s="2">
        <f t="shared" si="13"/>
        <v>22</v>
      </c>
      <c r="D235" s="2" t="str">
        <f t="shared" si="14"/>
        <v>金</v>
      </c>
      <c r="E235" t="str">
        <f>IFERROR(VLOOKUP(A235,'HOL（2028年まで）'!$A:$C,3,0),"")</f>
        <v/>
      </c>
      <c r="F235"/>
      <c r="G235"/>
    </row>
    <row r="236" spans="1:7" x14ac:dyDescent="0.45">
      <c r="A236" s="1">
        <v>46165</v>
      </c>
      <c r="B236" s="2">
        <f t="shared" si="12"/>
        <v>5</v>
      </c>
      <c r="C236" s="2">
        <f t="shared" si="13"/>
        <v>23</v>
      </c>
      <c r="D236" s="2" t="str">
        <f t="shared" si="14"/>
        <v>土</v>
      </c>
      <c r="E236" t="str">
        <f>IFERROR(VLOOKUP(A236,'HOL（2028年まで）'!$A:$C,3,0),"")</f>
        <v/>
      </c>
      <c r="F236"/>
      <c r="G236"/>
    </row>
    <row r="237" spans="1:7" x14ac:dyDescent="0.45">
      <c r="A237" s="1">
        <v>46166</v>
      </c>
      <c r="B237" s="2">
        <f t="shared" si="12"/>
        <v>5</v>
      </c>
      <c r="C237" s="2">
        <f t="shared" si="13"/>
        <v>24</v>
      </c>
      <c r="D237" s="2" t="str">
        <f t="shared" si="14"/>
        <v>日</v>
      </c>
      <c r="E237" t="str">
        <f>IFERROR(VLOOKUP(A237,'HOL（2028年まで）'!$A:$C,3,0),"")</f>
        <v/>
      </c>
      <c r="F237"/>
      <c r="G237"/>
    </row>
    <row r="238" spans="1:7" x14ac:dyDescent="0.45">
      <c r="A238" s="1">
        <v>46167</v>
      </c>
      <c r="B238" s="2">
        <f t="shared" si="12"/>
        <v>5</v>
      </c>
      <c r="C238" s="2">
        <f t="shared" si="13"/>
        <v>25</v>
      </c>
      <c r="D238" s="2" t="str">
        <f t="shared" si="14"/>
        <v>月</v>
      </c>
      <c r="E238" t="str">
        <f>IFERROR(VLOOKUP(A238,'HOL（2028年まで）'!$A:$C,3,0),"")</f>
        <v/>
      </c>
      <c r="F238"/>
      <c r="G238"/>
    </row>
    <row r="239" spans="1:7" x14ac:dyDescent="0.45">
      <c r="A239" s="1">
        <v>46168</v>
      </c>
      <c r="B239" s="2">
        <f t="shared" si="12"/>
        <v>5</v>
      </c>
      <c r="C239" s="2">
        <f t="shared" si="13"/>
        <v>26</v>
      </c>
      <c r="D239" s="2" t="str">
        <f t="shared" si="14"/>
        <v>火</v>
      </c>
      <c r="E239" t="str">
        <f>IFERROR(VLOOKUP(A239,'HOL（2028年まで）'!$A:$C,3,0),"")</f>
        <v/>
      </c>
      <c r="F239"/>
      <c r="G239"/>
    </row>
    <row r="240" spans="1:7" x14ac:dyDescent="0.45">
      <c r="A240" s="1">
        <v>46169</v>
      </c>
      <c r="B240" s="2">
        <f t="shared" si="12"/>
        <v>5</v>
      </c>
      <c r="C240" s="2">
        <f t="shared" si="13"/>
        <v>27</v>
      </c>
      <c r="D240" s="2" t="str">
        <f t="shared" si="14"/>
        <v>水</v>
      </c>
      <c r="E240" t="str">
        <f>IFERROR(VLOOKUP(A240,'HOL（2028年まで）'!$A:$C,3,0),"")</f>
        <v/>
      </c>
      <c r="F240"/>
      <c r="G240"/>
    </row>
    <row r="241" spans="1:7" x14ac:dyDescent="0.45">
      <c r="A241" s="1">
        <v>46170</v>
      </c>
      <c r="B241" s="2">
        <f t="shared" si="12"/>
        <v>5</v>
      </c>
      <c r="C241" s="2">
        <f t="shared" si="13"/>
        <v>28</v>
      </c>
      <c r="D241" s="2" t="str">
        <f t="shared" si="14"/>
        <v>木</v>
      </c>
      <c r="E241" t="str">
        <f>IFERROR(VLOOKUP(A241,'HOL（2028年まで）'!$A:$C,3,0),"")</f>
        <v/>
      </c>
      <c r="F241"/>
      <c r="G241"/>
    </row>
    <row r="242" spans="1:7" x14ac:dyDescent="0.45">
      <c r="A242" s="1">
        <v>46171</v>
      </c>
      <c r="B242" s="2">
        <f t="shared" si="12"/>
        <v>5</v>
      </c>
      <c r="C242" s="2">
        <f t="shared" si="13"/>
        <v>29</v>
      </c>
      <c r="D242" s="2" t="str">
        <f t="shared" si="14"/>
        <v>金</v>
      </c>
      <c r="E242" t="str">
        <f>IFERROR(VLOOKUP(A242,'HOL（2028年まで）'!$A:$C,3,0),"")</f>
        <v/>
      </c>
      <c r="F242"/>
      <c r="G242"/>
    </row>
    <row r="243" spans="1:7" x14ac:dyDescent="0.45">
      <c r="A243" s="1">
        <v>46172</v>
      </c>
      <c r="B243" s="2">
        <f t="shared" si="12"/>
        <v>5</v>
      </c>
      <c r="C243" s="2">
        <f t="shared" si="13"/>
        <v>30</v>
      </c>
      <c r="D243" s="2" t="str">
        <f t="shared" si="14"/>
        <v>土</v>
      </c>
      <c r="E243" t="str">
        <f>IFERROR(VLOOKUP(A243,'HOL（2028年まで）'!$A:$C,3,0),"")</f>
        <v/>
      </c>
      <c r="F243"/>
      <c r="G243"/>
    </row>
    <row r="244" spans="1:7" x14ac:dyDescent="0.45">
      <c r="A244" s="1">
        <v>46173</v>
      </c>
      <c r="B244" s="2">
        <f t="shared" si="12"/>
        <v>5</v>
      </c>
      <c r="C244" s="2">
        <f t="shared" si="13"/>
        <v>31</v>
      </c>
      <c r="D244" s="2" t="str">
        <f t="shared" si="14"/>
        <v>日</v>
      </c>
      <c r="E244" t="str">
        <f>IFERROR(VLOOKUP(A244,'HOL（2028年まで）'!$A:$C,3,0),"")</f>
        <v/>
      </c>
      <c r="F244"/>
      <c r="G244"/>
    </row>
    <row r="245" spans="1:7" x14ac:dyDescent="0.45">
      <c r="A245" s="1">
        <v>46174</v>
      </c>
      <c r="B245" s="2">
        <f t="shared" si="12"/>
        <v>6</v>
      </c>
      <c r="C245" s="2">
        <f t="shared" si="13"/>
        <v>1</v>
      </c>
      <c r="D245" s="2" t="str">
        <f t="shared" si="14"/>
        <v>月</v>
      </c>
      <c r="E245" t="str">
        <f>IFERROR(VLOOKUP(A245,'HOL（2028年まで）'!$A:$C,3,0),"")</f>
        <v/>
      </c>
      <c r="F245"/>
      <c r="G245"/>
    </row>
    <row r="246" spans="1:7" x14ac:dyDescent="0.45">
      <c r="A246" s="1">
        <v>46175</v>
      </c>
      <c r="B246" s="2">
        <f t="shared" si="12"/>
        <v>6</v>
      </c>
      <c r="C246" s="2">
        <f t="shared" si="13"/>
        <v>2</v>
      </c>
      <c r="D246" s="2" t="str">
        <f t="shared" si="14"/>
        <v>火</v>
      </c>
      <c r="E246" t="str">
        <f>IFERROR(VLOOKUP(A246,'HOL（2028年まで）'!$A:$C,3,0),"")</f>
        <v/>
      </c>
      <c r="F246"/>
      <c r="G246"/>
    </row>
    <row r="247" spans="1:7" x14ac:dyDescent="0.45">
      <c r="A247" s="1">
        <v>46176</v>
      </c>
      <c r="B247" s="2">
        <f t="shared" si="12"/>
        <v>6</v>
      </c>
      <c r="C247" s="2">
        <f t="shared" si="13"/>
        <v>3</v>
      </c>
      <c r="D247" s="2" t="str">
        <f t="shared" si="14"/>
        <v>水</v>
      </c>
      <c r="E247" t="str">
        <f>IFERROR(VLOOKUP(A247,'HOL（2028年まで）'!$A:$C,3,0),"")</f>
        <v/>
      </c>
      <c r="F247"/>
      <c r="G247"/>
    </row>
    <row r="248" spans="1:7" x14ac:dyDescent="0.45">
      <c r="A248" s="1">
        <v>46177</v>
      </c>
      <c r="B248" s="2">
        <f t="shared" si="12"/>
        <v>6</v>
      </c>
      <c r="C248" s="2">
        <f t="shared" si="13"/>
        <v>4</v>
      </c>
      <c r="D248" s="2" t="str">
        <f t="shared" si="14"/>
        <v>木</v>
      </c>
      <c r="E248" t="str">
        <f>IFERROR(VLOOKUP(A248,'HOL（2028年まで）'!$A:$C,3,0),"")</f>
        <v/>
      </c>
      <c r="F248"/>
      <c r="G248"/>
    </row>
    <row r="249" spans="1:7" x14ac:dyDescent="0.45">
      <c r="A249" s="1">
        <v>46178</v>
      </c>
      <c r="B249" s="2">
        <f t="shared" si="12"/>
        <v>6</v>
      </c>
      <c r="C249" s="2">
        <f t="shared" si="13"/>
        <v>5</v>
      </c>
      <c r="D249" s="2" t="str">
        <f t="shared" si="14"/>
        <v>金</v>
      </c>
      <c r="E249" t="str">
        <f>IFERROR(VLOOKUP(A249,'HOL（2028年まで）'!$A:$C,3,0),"")</f>
        <v/>
      </c>
      <c r="F249"/>
      <c r="G249"/>
    </row>
    <row r="250" spans="1:7" x14ac:dyDescent="0.45">
      <c r="A250" s="1">
        <v>46179</v>
      </c>
      <c r="B250" s="2">
        <f t="shared" si="12"/>
        <v>6</v>
      </c>
      <c r="C250" s="2">
        <f t="shared" si="13"/>
        <v>6</v>
      </c>
      <c r="D250" s="2" t="str">
        <f t="shared" si="14"/>
        <v>土</v>
      </c>
      <c r="E250" t="str">
        <f>IFERROR(VLOOKUP(A250,'HOL（2028年まで）'!$A:$C,3,0),"")</f>
        <v/>
      </c>
      <c r="F250"/>
      <c r="G250"/>
    </row>
    <row r="251" spans="1:7" x14ac:dyDescent="0.45">
      <c r="A251" s="1">
        <v>46180</v>
      </c>
      <c r="B251" s="2">
        <f t="shared" si="12"/>
        <v>6</v>
      </c>
      <c r="C251" s="2">
        <f t="shared" si="13"/>
        <v>7</v>
      </c>
      <c r="D251" s="2" t="str">
        <f t="shared" si="14"/>
        <v>日</v>
      </c>
      <c r="E251" t="str">
        <f>IFERROR(VLOOKUP(A251,'HOL（2028年まで）'!$A:$C,3,0),"")</f>
        <v/>
      </c>
      <c r="F251"/>
      <c r="G251"/>
    </row>
    <row r="252" spans="1:7" x14ac:dyDescent="0.45">
      <c r="A252" s="1">
        <v>46181</v>
      </c>
      <c r="B252" s="2">
        <f t="shared" si="12"/>
        <v>6</v>
      </c>
      <c r="C252" s="2">
        <f t="shared" si="13"/>
        <v>8</v>
      </c>
      <c r="D252" s="2" t="str">
        <f t="shared" si="14"/>
        <v>月</v>
      </c>
      <c r="E252" t="str">
        <f>IFERROR(VLOOKUP(A252,'HOL（2028年まで）'!$A:$C,3,0),"")</f>
        <v/>
      </c>
      <c r="F252"/>
      <c r="G252"/>
    </row>
    <row r="253" spans="1:7" x14ac:dyDescent="0.45">
      <c r="A253" s="1">
        <v>46182</v>
      </c>
      <c r="B253" s="2">
        <f t="shared" si="12"/>
        <v>6</v>
      </c>
      <c r="C253" s="2">
        <f t="shared" si="13"/>
        <v>9</v>
      </c>
      <c r="D253" s="2" t="str">
        <f t="shared" si="14"/>
        <v>火</v>
      </c>
      <c r="E253" t="str">
        <f>IFERROR(VLOOKUP(A253,'HOL（2028年まで）'!$A:$C,3,0),"")</f>
        <v/>
      </c>
      <c r="F253"/>
      <c r="G253"/>
    </row>
    <row r="254" spans="1:7" x14ac:dyDescent="0.45">
      <c r="A254" s="1">
        <v>46183</v>
      </c>
      <c r="B254" s="2">
        <f t="shared" si="12"/>
        <v>6</v>
      </c>
      <c r="C254" s="2">
        <f t="shared" si="13"/>
        <v>10</v>
      </c>
      <c r="D254" s="2" t="str">
        <f t="shared" si="14"/>
        <v>水</v>
      </c>
      <c r="E254" t="str">
        <f>IFERROR(VLOOKUP(A254,'HOL（2028年まで）'!$A:$C,3,0),"")</f>
        <v/>
      </c>
      <c r="F254"/>
      <c r="G254"/>
    </row>
    <row r="255" spans="1:7" x14ac:dyDescent="0.45">
      <c r="A255" s="1">
        <v>46184</v>
      </c>
      <c r="B255" s="2">
        <f t="shared" si="12"/>
        <v>6</v>
      </c>
      <c r="C255" s="2">
        <f t="shared" si="13"/>
        <v>11</v>
      </c>
      <c r="D255" s="2" t="str">
        <f t="shared" si="14"/>
        <v>木</v>
      </c>
      <c r="E255" t="str">
        <f>IFERROR(VLOOKUP(A255,'HOL（2028年まで）'!$A:$C,3,0),"")</f>
        <v/>
      </c>
      <c r="F255"/>
      <c r="G255"/>
    </row>
    <row r="256" spans="1:7" x14ac:dyDescent="0.45">
      <c r="A256" s="1">
        <v>46185</v>
      </c>
      <c r="B256" s="2">
        <f t="shared" si="12"/>
        <v>6</v>
      </c>
      <c r="C256" s="2">
        <f t="shared" si="13"/>
        <v>12</v>
      </c>
      <c r="D256" s="2" t="str">
        <f t="shared" si="14"/>
        <v>金</v>
      </c>
      <c r="E256" t="str">
        <f>IFERROR(VLOOKUP(A256,'HOL（2028年まで）'!$A:$C,3,0),"")</f>
        <v/>
      </c>
      <c r="F256"/>
      <c r="G256"/>
    </row>
    <row r="257" spans="1:7" x14ac:dyDescent="0.45">
      <c r="A257" s="1">
        <v>46186</v>
      </c>
      <c r="B257" s="2">
        <f t="shared" si="12"/>
        <v>6</v>
      </c>
      <c r="C257" s="2">
        <f t="shared" si="13"/>
        <v>13</v>
      </c>
      <c r="D257" s="2" t="str">
        <f t="shared" si="14"/>
        <v>土</v>
      </c>
      <c r="E257" t="str">
        <f>IFERROR(VLOOKUP(A257,'HOL（2028年まで）'!$A:$C,3,0),"")</f>
        <v/>
      </c>
      <c r="F257"/>
      <c r="G257"/>
    </row>
    <row r="258" spans="1:7" x14ac:dyDescent="0.45">
      <c r="A258" s="1">
        <v>46187</v>
      </c>
      <c r="B258" s="2">
        <f t="shared" si="12"/>
        <v>6</v>
      </c>
      <c r="C258" s="2">
        <f t="shared" si="13"/>
        <v>14</v>
      </c>
      <c r="D258" s="2" t="str">
        <f t="shared" si="14"/>
        <v>日</v>
      </c>
      <c r="E258" t="str">
        <f>IFERROR(VLOOKUP(A258,'HOL（2028年まで）'!$A:$C,3,0),"")</f>
        <v/>
      </c>
      <c r="F258"/>
      <c r="G258"/>
    </row>
    <row r="259" spans="1:7" x14ac:dyDescent="0.45">
      <c r="A259" s="1">
        <v>46188</v>
      </c>
      <c r="B259" s="2">
        <f t="shared" si="12"/>
        <v>6</v>
      </c>
      <c r="C259" s="2">
        <f t="shared" si="13"/>
        <v>15</v>
      </c>
      <c r="D259" s="2" t="str">
        <f t="shared" si="14"/>
        <v>月</v>
      </c>
      <c r="E259" t="str">
        <f>IFERROR(VLOOKUP(A259,'HOL（2028年まで）'!$A:$C,3,0),"")</f>
        <v/>
      </c>
      <c r="F259"/>
      <c r="G259"/>
    </row>
    <row r="260" spans="1:7" x14ac:dyDescent="0.45">
      <c r="A260" s="1">
        <v>46189</v>
      </c>
      <c r="B260" s="2">
        <f t="shared" si="12"/>
        <v>6</v>
      </c>
      <c r="C260" s="2">
        <f t="shared" si="13"/>
        <v>16</v>
      </c>
      <c r="D260" s="2" t="str">
        <f t="shared" si="14"/>
        <v>火</v>
      </c>
      <c r="E260" t="str">
        <f>IFERROR(VLOOKUP(A260,'HOL（2028年まで）'!$A:$C,3,0),"")</f>
        <v/>
      </c>
      <c r="F260"/>
      <c r="G260"/>
    </row>
    <row r="261" spans="1:7" x14ac:dyDescent="0.45">
      <c r="A261" s="1">
        <v>46190</v>
      </c>
      <c r="B261" s="2">
        <f t="shared" si="12"/>
        <v>6</v>
      </c>
      <c r="C261" s="2">
        <f t="shared" si="13"/>
        <v>17</v>
      </c>
      <c r="D261" s="2" t="str">
        <f t="shared" si="14"/>
        <v>水</v>
      </c>
      <c r="E261" t="str">
        <f>IFERROR(VLOOKUP(A261,'HOL（2028年まで）'!$A:$C,3,0),"")</f>
        <v/>
      </c>
      <c r="F261"/>
      <c r="G261"/>
    </row>
    <row r="262" spans="1:7" x14ac:dyDescent="0.45">
      <c r="A262" s="1">
        <v>46191</v>
      </c>
      <c r="B262" s="2">
        <f t="shared" si="12"/>
        <v>6</v>
      </c>
      <c r="C262" s="2">
        <f t="shared" si="13"/>
        <v>18</v>
      </c>
      <c r="D262" s="2" t="str">
        <f t="shared" si="14"/>
        <v>木</v>
      </c>
      <c r="E262" t="str">
        <f>IFERROR(VLOOKUP(A262,'HOL（2028年まで）'!$A:$C,3,0),"")</f>
        <v/>
      </c>
      <c r="F262"/>
      <c r="G262"/>
    </row>
    <row r="263" spans="1:7" x14ac:dyDescent="0.45">
      <c r="A263" s="1">
        <v>46192</v>
      </c>
      <c r="B263" s="2">
        <f t="shared" si="12"/>
        <v>6</v>
      </c>
      <c r="C263" s="2">
        <f t="shared" si="13"/>
        <v>19</v>
      </c>
      <c r="D263" s="2" t="str">
        <f t="shared" si="14"/>
        <v>金</v>
      </c>
      <c r="E263" t="str">
        <f>IFERROR(VLOOKUP(A263,'HOL（2028年まで）'!$A:$C,3,0),"")</f>
        <v/>
      </c>
      <c r="F263"/>
      <c r="G263"/>
    </row>
    <row r="264" spans="1:7" x14ac:dyDescent="0.45">
      <c r="A264" s="1">
        <v>46193</v>
      </c>
      <c r="B264" s="2">
        <f t="shared" si="12"/>
        <v>6</v>
      </c>
      <c r="C264" s="2">
        <f t="shared" si="13"/>
        <v>20</v>
      </c>
      <c r="D264" s="2" t="str">
        <f t="shared" si="14"/>
        <v>土</v>
      </c>
      <c r="E264" t="str">
        <f>IFERROR(VLOOKUP(A264,'HOL（2028年まで）'!$A:$C,3,0),"")</f>
        <v/>
      </c>
      <c r="F264"/>
      <c r="G264"/>
    </row>
    <row r="265" spans="1:7" x14ac:dyDescent="0.45">
      <c r="A265" s="1">
        <v>46194</v>
      </c>
      <c r="B265" s="2">
        <f t="shared" si="12"/>
        <v>6</v>
      </c>
      <c r="C265" s="2">
        <f t="shared" si="13"/>
        <v>21</v>
      </c>
      <c r="D265" s="2" t="str">
        <f t="shared" si="14"/>
        <v>日</v>
      </c>
      <c r="E265" t="str">
        <f>IFERROR(VLOOKUP(A265,'HOL（2028年まで）'!$A:$C,3,0),"")</f>
        <v/>
      </c>
      <c r="F265"/>
      <c r="G265"/>
    </row>
    <row r="266" spans="1:7" x14ac:dyDescent="0.45">
      <c r="A266" s="1">
        <v>46195</v>
      </c>
      <c r="B266" s="2">
        <f t="shared" si="12"/>
        <v>6</v>
      </c>
      <c r="C266" s="2">
        <f t="shared" si="13"/>
        <v>22</v>
      </c>
      <c r="D266" s="2" t="str">
        <f t="shared" si="14"/>
        <v>月</v>
      </c>
      <c r="E266" t="str">
        <f>IFERROR(VLOOKUP(A266,'HOL（2028年まで）'!$A:$C,3,0),"")</f>
        <v/>
      </c>
      <c r="F266"/>
      <c r="G266"/>
    </row>
    <row r="267" spans="1:7" x14ac:dyDescent="0.45">
      <c r="A267" s="1">
        <v>46196</v>
      </c>
      <c r="B267" s="2">
        <f t="shared" si="12"/>
        <v>6</v>
      </c>
      <c r="C267" s="2">
        <f t="shared" si="13"/>
        <v>23</v>
      </c>
      <c r="D267" s="2" t="str">
        <f t="shared" si="14"/>
        <v>火</v>
      </c>
      <c r="E267" t="str">
        <f>IFERROR(VLOOKUP(A267,'HOL（2028年まで）'!$A:$C,3,0),"")</f>
        <v/>
      </c>
      <c r="F267"/>
      <c r="G267"/>
    </row>
    <row r="268" spans="1:7" x14ac:dyDescent="0.45">
      <c r="A268" s="1">
        <v>46197</v>
      </c>
      <c r="B268" s="2">
        <f t="shared" si="12"/>
        <v>6</v>
      </c>
      <c r="C268" s="2">
        <f t="shared" si="13"/>
        <v>24</v>
      </c>
      <c r="D268" s="2" t="str">
        <f t="shared" si="14"/>
        <v>水</v>
      </c>
      <c r="E268" t="str">
        <f>IFERROR(VLOOKUP(A268,'HOL（2028年まで）'!$A:$C,3,0),"")</f>
        <v/>
      </c>
      <c r="F268"/>
      <c r="G268"/>
    </row>
    <row r="269" spans="1:7" x14ac:dyDescent="0.45">
      <c r="A269" s="1">
        <v>46198</v>
      </c>
      <c r="B269" s="2">
        <f t="shared" si="12"/>
        <v>6</v>
      </c>
      <c r="C269" s="2">
        <f t="shared" si="13"/>
        <v>25</v>
      </c>
      <c r="D269" s="2" t="str">
        <f t="shared" si="14"/>
        <v>木</v>
      </c>
      <c r="E269" t="str">
        <f>IFERROR(VLOOKUP(A269,'HOL（2028年まで）'!$A:$C,3,0),"")</f>
        <v/>
      </c>
      <c r="F269"/>
      <c r="G269"/>
    </row>
    <row r="270" spans="1:7" x14ac:dyDescent="0.45">
      <c r="A270" s="1">
        <v>46199</v>
      </c>
      <c r="B270" s="2">
        <f t="shared" si="12"/>
        <v>6</v>
      </c>
      <c r="C270" s="2">
        <f t="shared" si="13"/>
        <v>26</v>
      </c>
      <c r="D270" s="2" t="str">
        <f t="shared" si="14"/>
        <v>金</v>
      </c>
      <c r="E270" t="str">
        <f>IFERROR(VLOOKUP(A270,'HOL（2028年まで）'!$A:$C,3,0),"")</f>
        <v/>
      </c>
      <c r="F270"/>
      <c r="G270"/>
    </row>
    <row r="271" spans="1:7" x14ac:dyDescent="0.45">
      <c r="A271" s="1">
        <v>46200</v>
      </c>
      <c r="B271" s="2">
        <f t="shared" si="12"/>
        <v>6</v>
      </c>
      <c r="C271" s="2">
        <f t="shared" si="13"/>
        <v>27</v>
      </c>
      <c r="D271" s="2" t="str">
        <f t="shared" si="14"/>
        <v>土</v>
      </c>
      <c r="E271" t="str">
        <f>IFERROR(VLOOKUP(A271,'HOL（2028年まで）'!$A:$C,3,0),"")</f>
        <v/>
      </c>
      <c r="F271"/>
      <c r="G271"/>
    </row>
    <row r="272" spans="1:7" x14ac:dyDescent="0.45">
      <c r="A272" s="1">
        <v>46201</v>
      </c>
      <c r="B272" s="2">
        <f t="shared" si="12"/>
        <v>6</v>
      </c>
      <c r="C272" s="2">
        <f t="shared" si="13"/>
        <v>28</v>
      </c>
      <c r="D272" s="2" t="str">
        <f t="shared" si="14"/>
        <v>日</v>
      </c>
      <c r="E272" t="str">
        <f>IFERROR(VLOOKUP(A272,'HOL（2028年まで）'!$A:$C,3,0),"")</f>
        <v/>
      </c>
      <c r="F272"/>
      <c r="G272"/>
    </row>
    <row r="273" spans="1:7" x14ac:dyDescent="0.45">
      <c r="A273" s="1">
        <v>46202</v>
      </c>
      <c r="B273" s="2">
        <f t="shared" si="12"/>
        <v>6</v>
      </c>
      <c r="C273" s="2">
        <f t="shared" si="13"/>
        <v>29</v>
      </c>
      <c r="D273" s="2" t="str">
        <f t="shared" si="14"/>
        <v>月</v>
      </c>
      <c r="E273" t="str">
        <f>IFERROR(VLOOKUP(A273,'HOL（2028年まで）'!$A:$C,3,0),"")</f>
        <v/>
      </c>
      <c r="F273"/>
      <c r="G273"/>
    </row>
    <row r="274" spans="1:7" x14ac:dyDescent="0.45">
      <c r="A274" s="1">
        <v>46203</v>
      </c>
      <c r="B274" s="2">
        <f t="shared" si="12"/>
        <v>6</v>
      </c>
      <c r="C274" s="2">
        <f t="shared" si="13"/>
        <v>30</v>
      </c>
      <c r="D274" s="2" t="str">
        <f t="shared" si="14"/>
        <v>火</v>
      </c>
      <c r="E274" t="str">
        <f>IFERROR(VLOOKUP(A274,'HOL（2028年まで）'!$A:$C,3,0),"")</f>
        <v/>
      </c>
      <c r="F274"/>
      <c r="G274"/>
    </row>
    <row r="275" spans="1:7" x14ac:dyDescent="0.45">
      <c r="A275" s="1">
        <v>46204</v>
      </c>
      <c r="B275" s="2">
        <f t="shared" si="12"/>
        <v>7</v>
      </c>
      <c r="C275" s="2">
        <f t="shared" si="13"/>
        <v>1</v>
      </c>
      <c r="D275" s="2" t="str">
        <f t="shared" si="14"/>
        <v>水</v>
      </c>
      <c r="E275" t="str">
        <f>IFERROR(VLOOKUP(A275,'HOL（2028年まで）'!$A:$C,3,0),"")</f>
        <v/>
      </c>
      <c r="F275"/>
      <c r="G275"/>
    </row>
    <row r="276" spans="1:7" x14ac:dyDescent="0.45">
      <c r="A276" s="1">
        <v>46205</v>
      </c>
      <c r="B276" s="2">
        <f t="shared" si="12"/>
        <v>7</v>
      </c>
      <c r="C276" s="2">
        <f t="shared" si="13"/>
        <v>2</v>
      </c>
      <c r="D276" s="2" t="str">
        <f t="shared" si="14"/>
        <v>木</v>
      </c>
      <c r="E276" t="str">
        <f>IFERROR(VLOOKUP(A276,'HOL（2028年まで）'!$A:$C,3,0),"")</f>
        <v/>
      </c>
      <c r="F276"/>
      <c r="G276"/>
    </row>
    <row r="277" spans="1:7" x14ac:dyDescent="0.45">
      <c r="A277" s="1">
        <v>46206</v>
      </c>
      <c r="B277" s="2">
        <f t="shared" si="12"/>
        <v>7</v>
      </c>
      <c r="C277" s="2">
        <f t="shared" si="13"/>
        <v>3</v>
      </c>
      <c r="D277" s="2" t="str">
        <f t="shared" si="14"/>
        <v>金</v>
      </c>
      <c r="E277" t="str">
        <f>IFERROR(VLOOKUP(A277,'HOL（2028年まで）'!$A:$C,3,0),"")</f>
        <v/>
      </c>
      <c r="F277"/>
      <c r="G277"/>
    </row>
    <row r="278" spans="1:7" x14ac:dyDescent="0.45">
      <c r="A278" s="1">
        <v>46207</v>
      </c>
      <c r="B278" s="2">
        <f t="shared" si="12"/>
        <v>7</v>
      </c>
      <c r="C278" s="2">
        <f t="shared" si="13"/>
        <v>4</v>
      </c>
      <c r="D278" s="2" t="str">
        <f t="shared" si="14"/>
        <v>土</v>
      </c>
      <c r="E278" t="str">
        <f>IFERROR(VLOOKUP(A278,'HOL（2028年まで）'!$A:$C,3,0),"")</f>
        <v/>
      </c>
      <c r="F278"/>
      <c r="G278"/>
    </row>
    <row r="279" spans="1:7" x14ac:dyDescent="0.45">
      <c r="A279" s="1">
        <v>46208</v>
      </c>
      <c r="B279" s="2">
        <f t="shared" si="12"/>
        <v>7</v>
      </c>
      <c r="C279" s="2">
        <f t="shared" si="13"/>
        <v>5</v>
      </c>
      <c r="D279" s="2" t="str">
        <f t="shared" si="14"/>
        <v>日</v>
      </c>
      <c r="E279" t="str">
        <f>IFERROR(VLOOKUP(A279,'HOL（2028年まで）'!$A:$C,3,0),"")</f>
        <v/>
      </c>
      <c r="F279"/>
      <c r="G279"/>
    </row>
    <row r="280" spans="1:7" x14ac:dyDescent="0.45">
      <c r="A280" s="1">
        <v>46209</v>
      </c>
      <c r="B280" s="2">
        <f t="shared" si="12"/>
        <v>7</v>
      </c>
      <c r="C280" s="2">
        <f t="shared" si="13"/>
        <v>6</v>
      </c>
      <c r="D280" s="2" t="str">
        <f t="shared" si="14"/>
        <v>月</v>
      </c>
      <c r="E280" t="str">
        <f>IFERROR(VLOOKUP(A280,'HOL（2028年まで）'!$A:$C,3,0),"")</f>
        <v/>
      </c>
      <c r="F280"/>
      <c r="G280"/>
    </row>
    <row r="281" spans="1:7" x14ac:dyDescent="0.45">
      <c r="A281" s="1">
        <v>46210</v>
      </c>
      <c r="B281" s="2">
        <f t="shared" si="12"/>
        <v>7</v>
      </c>
      <c r="C281" s="2">
        <f t="shared" si="13"/>
        <v>7</v>
      </c>
      <c r="D281" s="2" t="str">
        <f t="shared" si="14"/>
        <v>火</v>
      </c>
      <c r="E281" t="str">
        <f>IFERROR(VLOOKUP(A281,'HOL（2028年まで）'!$A:$C,3,0),"")</f>
        <v/>
      </c>
      <c r="F281"/>
      <c r="G281"/>
    </row>
    <row r="282" spans="1:7" x14ac:dyDescent="0.45">
      <c r="A282" s="1">
        <v>46211</v>
      </c>
      <c r="B282" s="2">
        <f t="shared" si="12"/>
        <v>7</v>
      </c>
      <c r="C282" s="2">
        <f t="shared" si="13"/>
        <v>8</v>
      </c>
      <c r="D282" s="2" t="str">
        <f t="shared" si="14"/>
        <v>水</v>
      </c>
      <c r="E282" t="str">
        <f>IFERROR(VLOOKUP(A282,'HOL（2028年まで）'!$A:$C,3,0),"")</f>
        <v/>
      </c>
      <c r="F282"/>
      <c r="G282"/>
    </row>
    <row r="283" spans="1:7" x14ac:dyDescent="0.45">
      <c r="A283" s="1">
        <v>46212</v>
      </c>
      <c r="B283" s="2">
        <f t="shared" si="12"/>
        <v>7</v>
      </c>
      <c r="C283" s="2">
        <f t="shared" si="13"/>
        <v>9</v>
      </c>
      <c r="D283" s="2" t="str">
        <f t="shared" si="14"/>
        <v>木</v>
      </c>
      <c r="E283" t="str">
        <f>IFERROR(VLOOKUP(A283,'HOL（2028年まで）'!$A:$C,3,0),"")</f>
        <v/>
      </c>
      <c r="F283"/>
      <c r="G283"/>
    </row>
    <row r="284" spans="1:7" x14ac:dyDescent="0.45">
      <c r="A284" s="1">
        <v>46213</v>
      </c>
      <c r="B284" s="2">
        <f t="shared" si="12"/>
        <v>7</v>
      </c>
      <c r="C284" s="2">
        <f t="shared" si="13"/>
        <v>10</v>
      </c>
      <c r="D284" s="2" t="str">
        <f t="shared" si="14"/>
        <v>金</v>
      </c>
      <c r="E284" t="str">
        <f>IFERROR(VLOOKUP(A284,'HOL（2028年まで）'!$A:$C,3,0),"")</f>
        <v/>
      </c>
      <c r="F284"/>
      <c r="G284"/>
    </row>
    <row r="285" spans="1:7" x14ac:dyDescent="0.45">
      <c r="A285" s="1">
        <v>46214</v>
      </c>
      <c r="B285" s="2">
        <f t="shared" si="12"/>
        <v>7</v>
      </c>
      <c r="C285" s="2">
        <f t="shared" si="13"/>
        <v>11</v>
      </c>
      <c r="D285" s="2" t="str">
        <f t="shared" si="14"/>
        <v>土</v>
      </c>
      <c r="E285" t="str">
        <f>IFERROR(VLOOKUP(A285,'HOL（2028年まで）'!$A:$C,3,0),"")</f>
        <v/>
      </c>
      <c r="F285"/>
      <c r="G285"/>
    </row>
    <row r="286" spans="1:7" x14ac:dyDescent="0.45">
      <c r="A286" s="1">
        <v>46215</v>
      </c>
      <c r="B286" s="2">
        <f t="shared" si="12"/>
        <v>7</v>
      </c>
      <c r="C286" s="2">
        <f t="shared" si="13"/>
        <v>12</v>
      </c>
      <c r="D286" s="2" t="str">
        <f t="shared" si="14"/>
        <v>日</v>
      </c>
      <c r="E286" t="str">
        <f>IFERROR(VLOOKUP(A286,'HOL（2028年まで）'!$A:$C,3,0),"")</f>
        <v/>
      </c>
      <c r="F286"/>
      <c r="G286"/>
    </row>
    <row r="287" spans="1:7" x14ac:dyDescent="0.45">
      <c r="A287" s="1">
        <v>46216</v>
      </c>
      <c r="B287" s="2">
        <f t="shared" ref="B287:B350" si="15">MONTH(A287)</f>
        <v>7</v>
      </c>
      <c r="C287" s="2">
        <f t="shared" si="13"/>
        <v>13</v>
      </c>
      <c r="D287" s="2" t="str">
        <f t="shared" si="14"/>
        <v>月</v>
      </c>
      <c r="E287" t="str">
        <f>IFERROR(VLOOKUP(A287,'HOL（2028年まで）'!$A:$C,3,0),"")</f>
        <v/>
      </c>
      <c r="F287"/>
      <c r="G287"/>
    </row>
    <row r="288" spans="1:7" x14ac:dyDescent="0.45">
      <c r="A288" s="1">
        <v>46217</v>
      </c>
      <c r="B288" s="2">
        <f t="shared" si="15"/>
        <v>7</v>
      </c>
      <c r="C288" s="2">
        <f t="shared" si="13"/>
        <v>14</v>
      </c>
      <c r="D288" s="2" t="str">
        <f t="shared" si="14"/>
        <v>火</v>
      </c>
      <c r="E288" t="str">
        <f>IFERROR(VLOOKUP(A288,'HOL（2028年まで）'!$A:$C,3,0),"")</f>
        <v/>
      </c>
      <c r="F288"/>
      <c r="G288"/>
    </row>
    <row r="289" spans="1:7" x14ac:dyDescent="0.45">
      <c r="A289" s="1">
        <v>46218</v>
      </c>
      <c r="B289" s="2">
        <f t="shared" si="15"/>
        <v>7</v>
      </c>
      <c r="C289" s="2">
        <f t="shared" si="13"/>
        <v>15</v>
      </c>
      <c r="D289" s="2" t="str">
        <f t="shared" si="14"/>
        <v>水</v>
      </c>
      <c r="E289" t="str">
        <f>IFERROR(VLOOKUP(A289,'HOL（2028年まで）'!$A:$C,3,0),"")</f>
        <v/>
      </c>
      <c r="F289"/>
      <c r="G289"/>
    </row>
    <row r="290" spans="1:7" x14ac:dyDescent="0.45">
      <c r="A290" s="1">
        <v>46219</v>
      </c>
      <c r="B290" s="2">
        <f t="shared" si="15"/>
        <v>7</v>
      </c>
      <c r="C290" s="2">
        <f t="shared" ref="C290:C353" si="16">DAY(A290)</f>
        <v>16</v>
      </c>
      <c r="D290" s="2" t="str">
        <f t="shared" ref="D290:D353" si="17">TEXT(A290,"aaa")</f>
        <v>木</v>
      </c>
      <c r="E290" t="str">
        <f>IFERROR(VLOOKUP(A290,'HOL（2028年まで）'!$A:$C,3,0),"")</f>
        <v/>
      </c>
      <c r="F290"/>
      <c r="G290"/>
    </row>
    <row r="291" spans="1:7" x14ac:dyDescent="0.45">
      <c r="A291" s="1">
        <v>46220</v>
      </c>
      <c r="B291" s="2">
        <f t="shared" si="15"/>
        <v>7</v>
      </c>
      <c r="C291" s="2">
        <f t="shared" si="16"/>
        <v>17</v>
      </c>
      <c r="D291" s="2" t="str">
        <f t="shared" si="17"/>
        <v>金</v>
      </c>
      <c r="E291" t="str">
        <f>IFERROR(VLOOKUP(A291,'HOL（2028年まで）'!$A:$C,3,0),"")</f>
        <v/>
      </c>
      <c r="F291"/>
      <c r="G291"/>
    </row>
    <row r="292" spans="1:7" x14ac:dyDescent="0.45">
      <c r="A292" s="1">
        <v>46221</v>
      </c>
      <c r="B292" s="2">
        <f t="shared" si="15"/>
        <v>7</v>
      </c>
      <c r="C292" s="2">
        <f t="shared" si="16"/>
        <v>18</v>
      </c>
      <c r="D292" s="2" t="str">
        <f t="shared" si="17"/>
        <v>土</v>
      </c>
      <c r="E292" t="str">
        <f>IFERROR(VLOOKUP(A292,'HOL（2028年まで）'!$A:$C,3,0),"")</f>
        <v/>
      </c>
      <c r="F292"/>
      <c r="G292"/>
    </row>
    <row r="293" spans="1:7" x14ac:dyDescent="0.45">
      <c r="A293" s="1">
        <v>46222</v>
      </c>
      <c r="B293" s="2">
        <f t="shared" si="15"/>
        <v>7</v>
      </c>
      <c r="C293" s="2">
        <f t="shared" si="16"/>
        <v>19</v>
      </c>
      <c r="D293" s="2" t="str">
        <f t="shared" si="17"/>
        <v>日</v>
      </c>
      <c r="E293" t="str">
        <f>IFERROR(VLOOKUP(A293,'HOL（2028年まで）'!$A:$C,3,0),"")</f>
        <v/>
      </c>
      <c r="F293"/>
      <c r="G293"/>
    </row>
    <row r="294" spans="1:7" x14ac:dyDescent="0.45">
      <c r="A294" s="1">
        <v>46223</v>
      </c>
      <c r="B294" s="2">
        <f t="shared" si="15"/>
        <v>7</v>
      </c>
      <c r="C294" s="2">
        <f t="shared" si="16"/>
        <v>20</v>
      </c>
      <c r="D294" s="2" t="str">
        <f t="shared" si="17"/>
        <v>月</v>
      </c>
      <c r="E294" t="str">
        <f>IFERROR(VLOOKUP(A294,'HOL（2028年まで）'!$A:$C,3,0),"")</f>
        <v>海の日</v>
      </c>
      <c r="F294"/>
      <c r="G294"/>
    </row>
    <row r="295" spans="1:7" x14ac:dyDescent="0.45">
      <c r="A295" s="1">
        <v>46224</v>
      </c>
      <c r="B295" s="2">
        <f t="shared" si="15"/>
        <v>7</v>
      </c>
      <c r="C295" s="2">
        <f t="shared" si="16"/>
        <v>21</v>
      </c>
      <c r="D295" s="2" t="str">
        <f t="shared" si="17"/>
        <v>火</v>
      </c>
      <c r="E295" t="str">
        <f>IFERROR(VLOOKUP(A295,'HOL（2028年まで）'!$A:$C,3,0),"")</f>
        <v/>
      </c>
      <c r="F295"/>
      <c r="G295"/>
    </row>
    <row r="296" spans="1:7" x14ac:dyDescent="0.45">
      <c r="A296" s="1">
        <v>46225</v>
      </c>
      <c r="B296" s="2">
        <f t="shared" si="15"/>
        <v>7</v>
      </c>
      <c r="C296" s="2">
        <f t="shared" si="16"/>
        <v>22</v>
      </c>
      <c r="D296" s="2" t="str">
        <f t="shared" si="17"/>
        <v>水</v>
      </c>
      <c r="E296" t="str">
        <f>IFERROR(VLOOKUP(A296,'HOL（2028年まで）'!$A:$C,3,0),"")</f>
        <v/>
      </c>
      <c r="F296"/>
      <c r="G296"/>
    </row>
    <row r="297" spans="1:7" x14ac:dyDescent="0.45">
      <c r="A297" s="1">
        <v>46226</v>
      </c>
      <c r="B297" s="2">
        <f t="shared" si="15"/>
        <v>7</v>
      </c>
      <c r="C297" s="2">
        <f t="shared" si="16"/>
        <v>23</v>
      </c>
      <c r="D297" s="2" t="str">
        <f t="shared" si="17"/>
        <v>木</v>
      </c>
      <c r="E297" t="str">
        <f>IFERROR(VLOOKUP(A297,'HOL（2028年まで）'!$A:$C,3,0),"")</f>
        <v/>
      </c>
      <c r="F297"/>
      <c r="G297"/>
    </row>
    <row r="298" spans="1:7" x14ac:dyDescent="0.45">
      <c r="A298" s="1">
        <v>46227</v>
      </c>
      <c r="B298" s="2">
        <f t="shared" si="15"/>
        <v>7</v>
      </c>
      <c r="C298" s="2">
        <f t="shared" si="16"/>
        <v>24</v>
      </c>
      <c r="D298" s="2" t="str">
        <f t="shared" si="17"/>
        <v>金</v>
      </c>
      <c r="E298" t="str">
        <f>IFERROR(VLOOKUP(A298,'HOL（2028年まで）'!$A:$C,3,0),"")</f>
        <v/>
      </c>
      <c r="F298"/>
      <c r="G298"/>
    </row>
    <row r="299" spans="1:7" x14ac:dyDescent="0.45">
      <c r="A299" s="1">
        <v>46228</v>
      </c>
      <c r="B299" s="2">
        <f t="shared" si="15"/>
        <v>7</v>
      </c>
      <c r="C299" s="2">
        <f t="shared" si="16"/>
        <v>25</v>
      </c>
      <c r="D299" s="2" t="str">
        <f t="shared" si="17"/>
        <v>土</v>
      </c>
      <c r="E299" t="str">
        <f>IFERROR(VLOOKUP(A299,'HOL（2028年まで）'!$A:$C,3,0),"")</f>
        <v/>
      </c>
      <c r="F299"/>
      <c r="G299"/>
    </row>
    <row r="300" spans="1:7" x14ac:dyDescent="0.45">
      <c r="A300" s="1">
        <v>46229</v>
      </c>
      <c r="B300" s="2">
        <f t="shared" si="15"/>
        <v>7</v>
      </c>
      <c r="C300" s="2">
        <f t="shared" si="16"/>
        <v>26</v>
      </c>
      <c r="D300" s="2" t="str">
        <f t="shared" si="17"/>
        <v>日</v>
      </c>
      <c r="E300" t="str">
        <f>IFERROR(VLOOKUP(A300,'HOL（2028年まで）'!$A:$C,3,0),"")</f>
        <v/>
      </c>
      <c r="F300"/>
      <c r="G300"/>
    </row>
    <row r="301" spans="1:7" x14ac:dyDescent="0.45">
      <c r="A301" s="1">
        <v>46230</v>
      </c>
      <c r="B301" s="2">
        <f t="shared" si="15"/>
        <v>7</v>
      </c>
      <c r="C301" s="2">
        <f t="shared" si="16"/>
        <v>27</v>
      </c>
      <c r="D301" s="2" t="str">
        <f t="shared" si="17"/>
        <v>月</v>
      </c>
      <c r="E301" t="str">
        <f>IFERROR(VLOOKUP(A301,'HOL（2028年まで）'!$A:$C,3,0),"")</f>
        <v/>
      </c>
      <c r="F301"/>
      <c r="G301"/>
    </row>
    <row r="302" spans="1:7" x14ac:dyDescent="0.45">
      <c r="A302" s="1">
        <v>46231</v>
      </c>
      <c r="B302" s="2">
        <f t="shared" si="15"/>
        <v>7</v>
      </c>
      <c r="C302" s="2">
        <f t="shared" si="16"/>
        <v>28</v>
      </c>
      <c r="D302" s="2" t="str">
        <f t="shared" si="17"/>
        <v>火</v>
      </c>
      <c r="E302" t="str">
        <f>IFERROR(VLOOKUP(A302,'HOL（2028年まで）'!$A:$C,3,0),"")</f>
        <v/>
      </c>
      <c r="F302"/>
      <c r="G302"/>
    </row>
    <row r="303" spans="1:7" x14ac:dyDescent="0.45">
      <c r="A303" s="1">
        <v>46232</v>
      </c>
      <c r="B303" s="2">
        <f t="shared" si="15"/>
        <v>7</v>
      </c>
      <c r="C303" s="2">
        <f t="shared" si="16"/>
        <v>29</v>
      </c>
      <c r="D303" s="2" t="str">
        <f t="shared" si="17"/>
        <v>水</v>
      </c>
      <c r="E303" t="str">
        <f>IFERROR(VLOOKUP(A303,'HOL（2028年まで）'!$A:$C,3,0),"")</f>
        <v/>
      </c>
      <c r="F303"/>
      <c r="G303"/>
    </row>
    <row r="304" spans="1:7" x14ac:dyDescent="0.45">
      <c r="A304" s="1">
        <v>46233</v>
      </c>
      <c r="B304" s="2">
        <f t="shared" si="15"/>
        <v>7</v>
      </c>
      <c r="C304" s="2">
        <f t="shared" si="16"/>
        <v>30</v>
      </c>
      <c r="D304" s="2" t="str">
        <f t="shared" si="17"/>
        <v>木</v>
      </c>
      <c r="E304" t="str">
        <f>IFERROR(VLOOKUP(A304,'HOL（2028年まで）'!$A:$C,3,0),"")</f>
        <v/>
      </c>
      <c r="F304"/>
      <c r="G304"/>
    </row>
    <row r="305" spans="1:7" x14ac:dyDescent="0.45">
      <c r="A305" s="1">
        <v>46234</v>
      </c>
      <c r="B305" s="2">
        <f t="shared" si="15"/>
        <v>7</v>
      </c>
      <c r="C305" s="2">
        <f t="shared" si="16"/>
        <v>31</v>
      </c>
      <c r="D305" s="2" t="str">
        <f t="shared" si="17"/>
        <v>金</v>
      </c>
      <c r="E305" t="str">
        <f>IFERROR(VLOOKUP(A305,'HOL（2028年まで）'!$A:$C,3,0),"")</f>
        <v/>
      </c>
      <c r="F305"/>
      <c r="G305"/>
    </row>
    <row r="306" spans="1:7" x14ac:dyDescent="0.45">
      <c r="A306" s="1">
        <v>46235</v>
      </c>
      <c r="B306" s="2">
        <f t="shared" si="15"/>
        <v>8</v>
      </c>
      <c r="C306" s="2">
        <f t="shared" si="16"/>
        <v>1</v>
      </c>
      <c r="D306" s="2" t="str">
        <f t="shared" si="17"/>
        <v>土</v>
      </c>
      <c r="E306" t="str">
        <f>IFERROR(VLOOKUP(A306,'HOL（2028年まで）'!$A:$C,3,0),"")</f>
        <v/>
      </c>
      <c r="F306"/>
      <c r="G306"/>
    </row>
    <row r="307" spans="1:7" x14ac:dyDescent="0.45">
      <c r="A307" s="1">
        <v>46236</v>
      </c>
      <c r="B307" s="2">
        <f t="shared" si="15"/>
        <v>8</v>
      </c>
      <c r="C307" s="2">
        <f t="shared" si="16"/>
        <v>2</v>
      </c>
      <c r="D307" s="2" t="str">
        <f t="shared" si="17"/>
        <v>日</v>
      </c>
      <c r="E307" t="str">
        <f>IFERROR(VLOOKUP(A307,'HOL（2028年まで）'!$A:$C,3,0),"")</f>
        <v/>
      </c>
      <c r="F307"/>
      <c r="G307"/>
    </row>
    <row r="308" spans="1:7" x14ac:dyDescent="0.45">
      <c r="A308" s="1">
        <v>46237</v>
      </c>
      <c r="B308" s="2">
        <f t="shared" si="15"/>
        <v>8</v>
      </c>
      <c r="C308" s="2">
        <f t="shared" si="16"/>
        <v>3</v>
      </c>
      <c r="D308" s="2" t="str">
        <f t="shared" si="17"/>
        <v>月</v>
      </c>
      <c r="E308" t="str">
        <f>IFERROR(VLOOKUP(A308,'HOL（2028年まで）'!$A:$C,3,0),"")</f>
        <v/>
      </c>
      <c r="F308"/>
      <c r="G308"/>
    </row>
    <row r="309" spans="1:7" x14ac:dyDescent="0.45">
      <c r="A309" s="1">
        <v>46238</v>
      </c>
      <c r="B309" s="2">
        <f t="shared" si="15"/>
        <v>8</v>
      </c>
      <c r="C309" s="2">
        <f t="shared" si="16"/>
        <v>4</v>
      </c>
      <c r="D309" s="2" t="str">
        <f t="shared" si="17"/>
        <v>火</v>
      </c>
      <c r="E309" t="str">
        <f>IFERROR(VLOOKUP(A309,'HOL（2028年まで）'!$A:$C,3,0),"")</f>
        <v/>
      </c>
      <c r="F309"/>
      <c r="G309"/>
    </row>
    <row r="310" spans="1:7" x14ac:dyDescent="0.45">
      <c r="A310" s="1">
        <v>46239</v>
      </c>
      <c r="B310" s="2">
        <f t="shared" si="15"/>
        <v>8</v>
      </c>
      <c r="C310" s="2">
        <f t="shared" si="16"/>
        <v>5</v>
      </c>
      <c r="D310" s="2" t="str">
        <f t="shared" si="17"/>
        <v>水</v>
      </c>
      <c r="E310" t="str">
        <f>IFERROR(VLOOKUP(A310,'HOL（2028年まで）'!$A:$C,3,0),"")</f>
        <v/>
      </c>
      <c r="F310"/>
      <c r="G310"/>
    </row>
    <row r="311" spans="1:7" x14ac:dyDescent="0.45">
      <c r="A311" s="1">
        <v>46240</v>
      </c>
      <c r="B311" s="2">
        <f t="shared" si="15"/>
        <v>8</v>
      </c>
      <c r="C311" s="2">
        <f t="shared" si="16"/>
        <v>6</v>
      </c>
      <c r="D311" s="2" t="str">
        <f t="shared" si="17"/>
        <v>木</v>
      </c>
      <c r="E311" t="str">
        <f>IFERROR(VLOOKUP(A311,'HOL（2028年まで）'!$A:$C,3,0),"")</f>
        <v/>
      </c>
      <c r="F311"/>
      <c r="G311"/>
    </row>
    <row r="312" spans="1:7" x14ac:dyDescent="0.45">
      <c r="A312" s="1">
        <v>46241</v>
      </c>
      <c r="B312" s="2">
        <f t="shared" si="15"/>
        <v>8</v>
      </c>
      <c r="C312" s="2">
        <f t="shared" si="16"/>
        <v>7</v>
      </c>
      <c r="D312" s="2" t="str">
        <f t="shared" si="17"/>
        <v>金</v>
      </c>
      <c r="E312" t="str">
        <f>IFERROR(VLOOKUP(A312,'HOL（2028年まで）'!$A:$C,3,0),"")</f>
        <v/>
      </c>
      <c r="F312"/>
      <c r="G312"/>
    </row>
    <row r="313" spans="1:7" x14ac:dyDescent="0.45">
      <c r="A313" s="1">
        <v>46242</v>
      </c>
      <c r="B313" s="2">
        <f t="shared" si="15"/>
        <v>8</v>
      </c>
      <c r="C313" s="2">
        <f t="shared" si="16"/>
        <v>8</v>
      </c>
      <c r="D313" s="2" t="str">
        <f t="shared" si="17"/>
        <v>土</v>
      </c>
      <c r="E313" t="str">
        <f>IFERROR(VLOOKUP(A313,'HOL（2028年まで）'!$A:$C,3,0),"")</f>
        <v/>
      </c>
      <c r="F313"/>
      <c r="G313"/>
    </row>
    <row r="314" spans="1:7" x14ac:dyDescent="0.45">
      <c r="A314" s="1">
        <v>46243</v>
      </c>
      <c r="B314" s="2">
        <f t="shared" si="15"/>
        <v>8</v>
      </c>
      <c r="C314" s="2">
        <f t="shared" si="16"/>
        <v>9</v>
      </c>
      <c r="D314" s="2" t="str">
        <f t="shared" si="17"/>
        <v>日</v>
      </c>
      <c r="E314" t="str">
        <f>IFERROR(VLOOKUP(A314,'HOL（2028年まで）'!$A:$C,3,0),"")</f>
        <v/>
      </c>
      <c r="F314"/>
      <c r="G314"/>
    </row>
    <row r="315" spans="1:7" x14ac:dyDescent="0.45">
      <c r="A315" s="1">
        <v>46244</v>
      </c>
      <c r="B315" s="2">
        <f t="shared" si="15"/>
        <v>8</v>
      </c>
      <c r="C315" s="2">
        <f t="shared" si="16"/>
        <v>10</v>
      </c>
      <c r="D315" s="2" t="str">
        <f t="shared" si="17"/>
        <v>月</v>
      </c>
      <c r="E315" t="str">
        <f>IFERROR(VLOOKUP(A315,'HOL（2028年まで）'!$A:$C,3,0),"")</f>
        <v/>
      </c>
      <c r="F315"/>
      <c r="G315"/>
    </row>
    <row r="316" spans="1:7" x14ac:dyDescent="0.45">
      <c r="A316" s="1">
        <v>46245</v>
      </c>
      <c r="B316" s="2">
        <f t="shared" si="15"/>
        <v>8</v>
      </c>
      <c r="C316" s="2">
        <f t="shared" si="16"/>
        <v>11</v>
      </c>
      <c r="D316" s="2" t="str">
        <f t="shared" si="17"/>
        <v>火</v>
      </c>
      <c r="E316" t="str">
        <f>IFERROR(VLOOKUP(A316,'HOL（2028年まで）'!$A:$C,3,0),"")</f>
        <v>山の日</v>
      </c>
      <c r="F316"/>
      <c r="G316"/>
    </row>
    <row r="317" spans="1:7" x14ac:dyDescent="0.45">
      <c r="A317" s="1">
        <v>46246</v>
      </c>
      <c r="B317" s="2">
        <f t="shared" si="15"/>
        <v>8</v>
      </c>
      <c r="C317" s="2">
        <f t="shared" si="16"/>
        <v>12</v>
      </c>
      <c r="D317" s="2" t="str">
        <f t="shared" si="17"/>
        <v>水</v>
      </c>
      <c r="E317" t="str">
        <f>IFERROR(VLOOKUP(A317,'HOL（2028年まで）'!$A:$C,3,0),"")</f>
        <v/>
      </c>
      <c r="F317"/>
      <c r="G317"/>
    </row>
    <row r="318" spans="1:7" x14ac:dyDescent="0.45">
      <c r="A318" s="1">
        <v>46247</v>
      </c>
      <c r="B318" s="2">
        <f t="shared" si="15"/>
        <v>8</v>
      </c>
      <c r="C318" s="2">
        <f t="shared" si="16"/>
        <v>13</v>
      </c>
      <c r="D318" s="2" t="str">
        <f t="shared" si="17"/>
        <v>木</v>
      </c>
      <c r="E318" t="str">
        <f>IFERROR(VLOOKUP(A318,'HOL（2028年まで）'!$A:$C,3,0),"")</f>
        <v/>
      </c>
      <c r="F318"/>
      <c r="G318"/>
    </row>
    <row r="319" spans="1:7" x14ac:dyDescent="0.45">
      <c r="A319" s="1">
        <v>46248</v>
      </c>
      <c r="B319" s="2">
        <f t="shared" si="15"/>
        <v>8</v>
      </c>
      <c r="C319" s="2">
        <f t="shared" si="16"/>
        <v>14</v>
      </c>
      <c r="D319" s="2" t="str">
        <f t="shared" si="17"/>
        <v>金</v>
      </c>
      <c r="E319" t="str">
        <f>IFERROR(VLOOKUP(A319,'HOL（2028年まで）'!$A:$C,3,0),"")</f>
        <v/>
      </c>
      <c r="F319"/>
      <c r="G319"/>
    </row>
    <row r="320" spans="1:7" x14ac:dyDescent="0.45">
      <c r="A320" s="1">
        <v>46249</v>
      </c>
      <c r="B320" s="2">
        <f t="shared" si="15"/>
        <v>8</v>
      </c>
      <c r="C320" s="2">
        <f t="shared" si="16"/>
        <v>15</v>
      </c>
      <c r="D320" s="2" t="str">
        <f t="shared" si="17"/>
        <v>土</v>
      </c>
      <c r="E320" t="str">
        <f>IFERROR(VLOOKUP(A320,'HOL（2028年まで）'!$A:$C,3,0),"")</f>
        <v/>
      </c>
      <c r="F320"/>
      <c r="G320"/>
    </row>
    <row r="321" spans="1:7" x14ac:dyDescent="0.45">
      <c r="A321" s="1">
        <v>46250</v>
      </c>
      <c r="B321" s="2">
        <f t="shared" si="15"/>
        <v>8</v>
      </c>
      <c r="C321" s="2">
        <f t="shared" si="16"/>
        <v>16</v>
      </c>
      <c r="D321" s="2" t="str">
        <f t="shared" si="17"/>
        <v>日</v>
      </c>
      <c r="E321" t="str">
        <f>IFERROR(VLOOKUP(A321,'HOL（2028年まで）'!$A:$C,3,0),"")</f>
        <v/>
      </c>
      <c r="F321"/>
      <c r="G321"/>
    </row>
    <row r="322" spans="1:7" x14ac:dyDescent="0.45">
      <c r="A322" s="1">
        <v>46251</v>
      </c>
      <c r="B322" s="2">
        <f t="shared" si="15"/>
        <v>8</v>
      </c>
      <c r="C322" s="2">
        <f t="shared" si="16"/>
        <v>17</v>
      </c>
      <c r="D322" s="2" t="str">
        <f t="shared" si="17"/>
        <v>月</v>
      </c>
      <c r="E322" t="str">
        <f>IFERROR(VLOOKUP(A322,'HOL（2028年まで）'!$A:$C,3,0),"")</f>
        <v/>
      </c>
      <c r="F322"/>
      <c r="G322"/>
    </row>
    <row r="323" spans="1:7" x14ac:dyDescent="0.45">
      <c r="A323" s="1">
        <v>46252</v>
      </c>
      <c r="B323" s="2">
        <f t="shared" si="15"/>
        <v>8</v>
      </c>
      <c r="C323" s="2">
        <f t="shared" si="16"/>
        <v>18</v>
      </c>
      <c r="D323" s="2" t="str">
        <f t="shared" si="17"/>
        <v>火</v>
      </c>
      <c r="E323" t="str">
        <f>IFERROR(VLOOKUP(A323,'HOL（2028年まで）'!$A:$C,3,0),"")</f>
        <v/>
      </c>
      <c r="F323"/>
      <c r="G323"/>
    </row>
    <row r="324" spans="1:7" x14ac:dyDescent="0.45">
      <c r="A324" s="1">
        <v>46253</v>
      </c>
      <c r="B324" s="2">
        <f t="shared" si="15"/>
        <v>8</v>
      </c>
      <c r="C324" s="2">
        <f t="shared" si="16"/>
        <v>19</v>
      </c>
      <c r="D324" s="2" t="str">
        <f t="shared" si="17"/>
        <v>水</v>
      </c>
      <c r="E324" t="str">
        <f>IFERROR(VLOOKUP(A324,'HOL（2028年まで）'!$A:$C,3,0),"")</f>
        <v/>
      </c>
      <c r="F324"/>
      <c r="G324"/>
    </row>
    <row r="325" spans="1:7" x14ac:dyDescent="0.45">
      <c r="A325" s="1">
        <v>46254</v>
      </c>
      <c r="B325" s="2">
        <f t="shared" si="15"/>
        <v>8</v>
      </c>
      <c r="C325" s="2">
        <f t="shared" si="16"/>
        <v>20</v>
      </c>
      <c r="D325" s="2" t="str">
        <f t="shared" si="17"/>
        <v>木</v>
      </c>
      <c r="E325" t="str">
        <f>IFERROR(VLOOKUP(A325,'HOL（2028年まで）'!$A:$C,3,0),"")</f>
        <v/>
      </c>
      <c r="F325"/>
      <c r="G325"/>
    </row>
    <row r="326" spans="1:7" x14ac:dyDescent="0.45">
      <c r="A326" s="1">
        <v>46255</v>
      </c>
      <c r="B326" s="2">
        <f t="shared" si="15"/>
        <v>8</v>
      </c>
      <c r="C326" s="2">
        <f t="shared" si="16"/>
        <v>21</v>
      </c>
      <c r="D326" s="2" t="str">
        <f t="shared" si="17"/>
        <v>金</v>
      </c>
      <c r="E326" t="str">
        <f>IFERROR(VLOOKUP(A326,'HOL（2028年まで）'!$A:$C,3,0),"")</f>
        <v/>
      </c>
      <c r="F326"/>
      <c r="G326"/>
    </row>
    <row r="327" spans="1:7" x14ac:dyDescent="0.45">
      <c r="A327" s="1">
        <v>46256</v>
      </c>
      <c r="B327" s="2">
        <f t="shared" si="15"/>
        <v>8</v>
      </c>
      <c r="C327" s="2">
        <f t="shared" si="16"/>
        <v>22</v>
      </c>
      <c r="D327" s="2" t="str">
        <f t="shared" si="17"/>
        <v>土</v>
      </c>
      <c r="E327" t="str">
        <f>IFERROR(VLOOKUP(A327,'HOL（2028年まで）'!$A:$C,3,0),"")</f>
        <v/>
      </c>
      <c r="F327"/>
      <c r="G327"/>
    </row>
    <row r="328" spans="1:7" x14ac:dyDescent="0.45">
      <c r="A328" s="1">
        <v>46257</v>
      </c>
      <c r="B328" s="2">
        <f t="shared" si="15"/>
        <v>8</v>
      </c>
      <c r="C328" s="2">
        <f t="shared" si="16"/>
        <v>23</v>
      </c>
      <c r="D328" s="2" t="str">
        <f t="shared" si="17"/>
        <v>日</v>
      </c>
      <c r="E328" t="str">
        <f>IFERROR(VLOOKUP(A328,'HOL（2028年まで）'!$A:$C,3,0),"")</f>
        <v/>
      </c>
      <c r="F328"/>
      <c r="G328"/>
    </row>
    <row r="329" spans="1:7" x14ac:dyDescent="0.45">
      <c r="A329" s="1">
        <v>46258</v>
      </c>
      <c r="B329" s="2">
        <f t="shared" si="15"/>
        <v>8</v>
      </c>
      <c r="C329" s="2">
        <f t="shared" si="16"/>
        <v>24</v>
      </c>
      <c r="D329" s="2" t="str">
        <f t="shared" si="17"/>
        <v>月</v>
      </c>
      <c r="E329" t="str">
        <f>IFERROR(VLOOKUP(A329,'HOL（2028年まで）'!$A:$C,3,0),"")</f>
        <v/>
      </c>
      <c r="F329"/>
      <c r="G329"/>
    </row>
    <row r="330" spans="1:7" x14ac:dyDescent="0.45">
      <c r="A330" s="1">
        <v>46259</v>
      </c>
      <c r="B330" s="2">
        <f t="shared" si="15"/>
        <v>8</v>
      </c>
      <c r="C330" s="2">
        <f t="shared" si="16"/>
        <v>25</v>
      </c>
      <c r="D330" s="2" t="str">
        <f t="shared" si="17"/>
        <v>火</v>
      </c>
      <c r="E330" t="str">
        <f>IFERROR(VLOOKUP(A330,'HOL（2028年まで）'!$A:$C,3,0),"")</f>
        <v/>
      </c>
      <c r="F330"/>
      <c r="G330"/>
    </row>
    <row r="331" spans="1:7" x14ac:dyDescent="0.45">
      <c r="A331" s="1">
        <v>46260</v>
      </c>
      <c r="B331" s="2">
        <f t="shared" si="15"/>
        <v>8</v>
      </c>
      <c r="C331" s="2">
        <f t="shared" si="16"/>
        <v>26</v>
      </c>
      <c r="D331" s="2" t="str">
        <f t="shared" si="17"/>
        <v>水</v>
      </c>
      <c r="E331" t="str">
        <f>IFERROR(VLOOKUP(A331,'HOL（2028年まで）'!$A:$C,3,0),"")</f>
        <v/>
      </c>
      <c r="F331"/>
      <c r="G331"/>
    </row>
    <row r="332" spans="1:7" x14ac:dyDescent="0.45">
      <c r="A332" s="1">
        <v>46261</v>
      </c>
      <c r="B332" s="2">
        <f t="shared" si="15"/>
        <v>8</v>
      </c>
      <c r="C332" s="2">
        <f t="shared" si="16"/>
        <v>27</v>
      </c>
      <c r="D332" s="2" t="str">
        <f t="shared" si="17"/>
        <v>木</v>
      </c>
      <c r="E332" t="str">
        <f>IFERROR(VLOOKUP(A332,'HOL（2028年まで）'!$A:$C,3,0),"")</f>
        <v/>
      </c>
      <c r="F332"/>
      <c r="G332"/>
    </row>
    <row r="333" spans="1:7" x14ac:dyDescent="0.45">
      <c r="A333" s="1">
        <v>46262</v>
      </c>
      <c r="B333" s="2">
        <f t="shared" si="15"/>
        <v>8</v>
      </c>
      <c r="C333" s="2">
        <f t="shared" si="16"/>
        <v>28</v>
      </c>
      <c r="D333" s="2" t="str">
        <f t="shared" si="17"/>
        <v>金</v>
      </c>
      <c r="E333" t="str">
        <f>IFERROR(VLOOKUP(A333,'HOL（2028年まで）'!$A:$C,3,0),"")</f>
        <v/>
      </c>
      <c r="F333"/>
      <c r="G333"/>
    </row>
    <row r="334" spans="1:7" x14ac:dyDescent="0.45">
      <c r="A334" s="1">
        <v>46263</v>
      </c>
      <c r="B334" s="2">
        <f t="shared" si="15"/>
        <v>8</v>
      </c>
      <c r="C334" s="2">
        <f t="shared" si="16"/>
        <v>29</v>
      </c>
      <c r="D334" s="2" t="str">
        <f t="shared" si="17"/>
        <v>土</v>
      </c>
      <c r="E334" t="str">
        <f>IFERROR(VLOOKUP(A334,'HOL（2028年まで）'!$A:$C,3,0),"")</f>
        <v/>
      </c>
      <c r="F334"/>
      <c r="G334"/>
    </row>
    <row r="335" spans="1:7" x14ac:dyDescent="0.45">
      <c r="A335" s="1">
        <v>46264</v>
      </c>
      <c r="B335" s="2">
        <f t="shared" si="15"/>
        <v>8</v>
      </c>
      <c r="C335" s="2">
        <f t="shared" si="16"/>
        <v>30</v>
      </c>
      <c r="D335" s="2" t="str">
        <f t="shared" si="17"/>
        <v>日</v>
      </c>
      <c r="E335" t="str">
        <f>IFERROR(VLOOKUP(A335,'HOL（2028年まで）'!$A:$C,3,0),"")</f>
        <v/>
      </c>
      <c r="F335"/>
      <c r="G335"/>
    </row>
    <row r="336" spans="1:7" x14ac:dyDescent="0.45">
      <c r="A336" s="1">
        <v>46265</v>
      </c>
      <c r="B336" s="2">
        <f t="shared" si="15"/>
        <v>8</v>
      </c>
      <c r="C336" s="2">
        <f t="shared" si="16"/>
        <v>31</v>
      </c>
      <c r="D336" s="2" t="str">
        <f t="shared" si="17"/>
        <v>月</v>
      </c>
      <c r="E336" t="str">
        <f>IFERROR(VLOOKUP(A336,'HOL（2028年まで）'!$A:$C,3,0),"")</f>
        <v/>
      </c>
      <c r="F336"/>
      <c r="G336"/>
    </row>
    <row r="337" spans="1:7" x14ac:dyDescent="0.45">
      <c r="A337" s="1">
        <v>46266</v>
      </c>
      <c r="B337" s="2">
        <f t="shared" si="15"/>
        <v>9</v>
      </c>
      <c r="C337" s="2">
        <f t="shared" si="16"/>
        <v>1</v>
      </c>
      <c r="D337" s="2" t="str">
        <f t="shared" si="17"/>
        <v>火</v>
      </c>
      <c r="E337" t="str">
        <f>IFERROR(VLOOKUP(A337,'HOL（2028年まで）'!$A:$C,3,0),"")</f>
        <v/>
      </c>
      <c r="F337"/>
      <c r="G337"/>
    </row>
    <row r="338" spans="1:7" x14ac:dyDescent="0.45">
      <c r="A338" s="1">
        <v>46267</v>
      </c>
      <c r="B338" s="2">
        <f t="shared" si="15"/>
        <v>9</v>
      </c>
      <c r="C338" s="2">
        <f t="shared" si="16"/>
        <v>2</v>
      </c>
      <c r="D338" s="2" t="str">
        <f t="shared" si="17"/>
        <v>水</v>
      </c>
      <c r="E338" t="str">
        <f>IFERROR(VLOOKUP(A338,'HOL（2028年まで）'!$A:$C,3,0),"")</f>
        <v/>
      </c>
      <c r="F338"/>
      <c r="G338"/>
    </row>
    <row r="339" spans="1:7" x14ac:dyDescent="0.45">
      <c r="A339" s="1">
        <v>46268</v>
      </c>
      <c r="B339" s="2">
        <f t="shared" si="15"/>
        <v>9</v>
      </c>
      <c r="C339" s="2">
        <f t="shared" si="16"/>
        <v>3</v>
      </c>
      <c r="D339" s="2" t="str">
        <f t="shared" si="17"/>
        <v>木</v>
      </c>
      <c r="E339" t="str">
        <f>IFERROR(VLOOKUP(A339,'HOL（2028年まで）'!$A:$C,3,0),"")</f>
        <v/>
      </c>
      <c r="F339"/>
      <c r="G339"/>
    </row>
    <row r="340" spans="1:7" x14ac:dyDescent="0.45">
      <c r="A340" s="1">
        <v>46269</v>
      </c>
      <c r="B340" s="2">
        <f t="shared" si="15"/>
        <v>9</v>
      </c>
      <c r="C340" s="2">
        <f t="shared" si="16"/>
        <v>4</v>
      </c>
      <c r="D340" s="2" t="str">
        <f t="shared" si="17"/>
        <v>金</v>
      </c>
      <c r="E340" t="str">
        <f>IFERROR(VLOOKUP(A340,'HOL（2028年まで）'!$A:$C,3,0),"")</f>
        <v/>
      </c>
      <c r="F340"/>
      <c r="G340"/>
    </row>
    <row r="341" spans="1:7" x14ac:dyDescent="0.45">
      <c r="A341" s="1">
        <v>46270</v>
      </c>
      <c r="B341" s="2">
        <f t="shared" si="15"/>
        <v>9</v>
      </c>
      <c r="C341" s="2">
        <f t="shared" si="16"/>
        <v>5</v>
      </c>
      <c r="D341" s="2" t="str">
        <f t="shared" si="17"/>
        <v>土</v>
      </c>
      <c r="E341" t="str">
        <f>IFERROR(VLOOKUP(A341,'HOL（2028年まで）'!$A:$C,3,0),"")</f>
        <v/>
      </c>
      <c r="F341"/>
      <c r="G341"/>
    </row>
    <row r="342" spans="1:7" x14ac:dyDescent="0.45">
      <c r="A342" s="1">
        <v>46271</v>
      </c>
      <c r="B342" s="2">
        <f t="shared" si="15"/>
        <v>9</v>
      </c>
      <c r="C342" s="2">
        <f t="shared" si="16"/>
        <v>6</v>
      </c>
      <c r="D342" s="2" t="str">
        <f t="shared" si="17"/>
        <v>日</v>
      </c>
      <c r="E342" t="str">
        <f>IFERROR(VLOOKUP(A342,'HOL（2028年まで）'!$A:$C,3,0),"")</f>
        <v/>
      </c>
      <c r="F342"/>
      <c r="G342"/>
    </row>
    <row r="343" spans="1:7" x14ac:dyDescent="0.45">
      <c r="A343" s="1">
        <v>46272</v>
      </c>
      <c r="B343" s="2">
        <f t="shared" si="15"/>
        <v>9</v>
      </c>
      <c r="C343" s="2">
        <f t="shared" si="16"/>
        <v>7</v>
      </c>
      <c r="D343" s="2" t="str">
        <f t="shared" si="17"/>
        <v>月</v>
      </c>
      <c r="E343" t="str">
        <f>IFERROR(VLOOKUP(A343,'HOL（2028年まで）'!$A:$C,3,0),"")</f>
        <v/>
      </c>
      <c r="F343"/>
      <c r="G343"/>
    </row>
    <row r="344" spans="1:7" x14ac:dyDescent="0.45">
      <c r="A344" s="1">
        <v>46273</v>
      </c>
      <c r="B344" s="2">
        <f t="shared" si="15"/>
        <v>9</v>
      </c>
      <c r="C344" s="2">
        <f t="shared" si="16"/>
        <v>8</v>
      </c>
      <c r="D344" s="2" t="str">
        <f t="shared" si="17"/>
        <v>火</v>
      </c>
      <c r="E344" t="str">
        <f>IFERROR(VLOOKUP(A344,'HOL（2028年まで）'!$A:$C,3,0),"")</f>
        <v/>
      </c>
      <c r="F344"/>
      <c r="G344"/>
    </row>
    <row r="345" spans="1:7" x14ac:dyDescent="0.45">
      <c r="A345" s="1">
        <v>46274</v>
      </c>
      <c r="B345" s="2">
        <f t="shared" si="15"/>
        <v>9</v>
      </c>
      <c r="C345" s="2">
        <f t="shared" si="16"/>
        <v>9</v>
      </c>
      <c r="D345" s="2" t="str">
        <f t="shared" si="17"/>
        <v>水</v>
      </c>
      <c r="E345" t="str">
        <f>IFERROR(VLOOKUP(A345,'HOL（2028年まで）'!$A:$C,3,0),"")</f>
        <v/>
      </c>
      <c r="F345"/>
      <c r="G345"/>
    </row>
    <row r="346" spans="1:7" x14ac:dyDescent="0.45">
      <c r="A346" s="1">
        <v>46275</v>
      </c>
      <c r="B346" s="2">
        <f t="shared" si="15"/>
        <v>9</v>
      </c>
      <c r="C346" s="2">
        <f t="shared" si="16"/>
        <v>10</v>
      </c>
      <c r="D346" s="2" t="str">
        <f t="shared" si="17"/>
        <v>木</v>
      </c>
      <c r="E346" t="str">
        <f>IFERROR(VLOOKUP(A346,'HOL（2028年まで）'!$A:$C,3,0),"")</f>
        <v/>
      </c>
      <c r="F346"/>
      <c r="G346"/>
    </row>
    <row r="347" spans="1:7" x14ac:dyDescent="0.45">
      <c r="A347" s="1">
        <v>46276</v>
      </c>
      <c r="B347" s="2">
        <f t="shared" si="15"/>
        <v>9</v>
      </c>
      <c r="C347" s="2">
        <f t="shared" si="16"/>
        <v>11</v>
      </c>
      <c r="D347" s="2" t="str">
        <f t="shared" si="17"/>
        <v>金</v>
      </c>
      <c r="E347" t="str">
        <f>IFERROR(VLOOKUP(A347,'HOL（2028年まで）'!$A:$C,3,0),"")</f>
        <v/>
      </c>
      <c r="F347"/>
      <c r="G347"/>
    </row>
    <row r="348" spans="1:7" x14ac:dyDescent="0.45">
      <c r="A348" s="1">
        <v>46277</v>
      </c>
      <c r="B348" s="2">
        <f t="shared" si="15"/>
        <v>9</v>
      </c>
      <c r="C348" s="2">
        <f t="shared" si="16"/>
        <v>12</v>
      </c>
      <c r="D348" s="2" t="str">
        <f t="shared" si="17"/>
        <v>土</v>
      </c>
      <c r="E348" t="str">
        <f>IFERROR(VLOOKUP(A348,'HOL（2028年まで）'!$A:$C,3,0),"")</f>
        <v/>
      </c>
      <c r="F348"/>
      <c r="G348"/>
    </row>
    <row r="349" spans="1:7" x14ac:dyDescent="0.45">
      <c r="A349" s="1">
        <v>46278</v>
      </c>
      <c r="B349" s="2">
        <f t="shared" si="15"/>
        <v>9</v>
      </c>
      <c r="C349" s="2">
        <f t="shared" si="16"/>
        <v>13</v>
      </c>
      <c r="D349" s="2" t="str">
        <f t="shared" si="17"/>
        <v>日</v>
      </c>
      <c r="E349" t="str">
        <f>IFERROR(VLOOKUP(A349,'HOL（2028年まで）'!$A:$C,3,0),"")</f>
        <v/>
      </c>
      <c r="F349"/>
      <c r="G349"/>
    </row>
    <row r="350" spans="1:7" x14ac:dyDescent="0.45">
      <c r="A350" s="1">
        <v>46279</v>
      </c>
      <c r="B350" s="2">
        <f t="shared" si="15"/>
        <v>9</v>
      </c>
      <c r="C350" s="2">
        <f t="shared" si="16"/>
        <v>14</v>
      </c>
      <c r="D350" s="2" t="str">
        <f t="shared" si="17"/>
        <v>月</v>
      </c>
      <c r="E350" t="str">
        <f>IFERROR(VLOOKUP(A350,'HOL（2028年まで）'!$A:$C,3,0),"")</f>
        <v/>
      </c>
      <c r="F350"/>
      <c r="G350"/>
    </row>
    <row r="351" spans="1:7" x14ac:dyDescent="0.45">
      <c r="A351" s="1">
        <v>46280</v>
      </c>
      <c r="B351" s="2">
        <f t="shared" ref="B351:B414" si="18">MONTH(A351)</f>
        <v>9</v>
      </c>
      <c r="C351" s="2">
        <f t="shared" si="16"/>
        <v>15</v>
      </c>
      <c r="D351" s="2" t="str">
        <f t="shared" si="17"/>
        <v>火</v>
      </c>
      <c r="E351" t="str">
        <f>IFERROR(VLOOKUP(A351,'HOL（2028年まで）'!$A:$C,3,0),"")</f>
        <v/>
      </c>
      <c r="F351"/>
      <c r="G351"/>
    </row>
    <row r="352" spans="1:7" x14ac:dyDescent="0.45">
      <c r="A352" s="1">
        <v>46281</v>
      </c>
      <c r="B352" s="2">
        <f t="shared" si="18"/>
        <v>9</v>
      </c>
      <c r="C352" s="2">
        <f t="shared" si="16"/>
        <v>16</v>
      </c>
      <c r="D352" s="2" t="str">
        <f t="shared" si="17"/>
        <v>水</v>
      </c>
      <c r="E352" t="str">
        <f>IFERROR(VLOOKUP(A352,'HOL（2028年まで）'!$A:$C,3,0),"")</f>
        <v/>
      </c>
      <c r="F352"/>
      <c r="G352"/>
    </row>
    <row r="353" spans="1:7" x14ac:dyDescent="0.45">
      <c r="A353" s="1">
        <v>46282</v>
      </c>
      <c r="B353" s="2">
        <f t="shared" si="18"/>
        <v>9</v>
      </c>
      <c r="C353" s="2">
        <f t="shared" si="16"/>
        <v>17</v>
      </c>
      <c r="D353" s="2" t="str">
        <f t="shared" si="17"/>
        <v>木</v>
      </c>
      <c r="E353" t="str">
        <f>IFERROR(VLOOKUP(A353,'HOL（2028年まで）'!$A:$C,3,0),"")</f>
        <v/>
      </c>
      <c r="F353"/>
      <c r="G353"/>
    </row>
    <row r="354" spans="1:7" x14ac:dyDescent="0.45">
      <c r="A354" s="1">
        <v>46283</v>
      </c>
      <c r="B354" s="2">
        <f t="shared" si="18"/>
        <v>9</v>
      </c>
      <c r="C354" s="2">
        <f t="shared" ref="C354:C417" si="19">DAY(A354)</f>
        <v>18</v>
      </c>
      <c r="D354" s="2" t="str">
        <f t="shared" ref="D354:D417" si="20">TEXT(A354,"aaa")</f>
        <v>金</v>
      </c>
      <c r="E354" t="str">
        <f>IFERROR(VLOOKUP(A354,'HOL（2028年まで）'!$A:$C,3,0),"")</f>
        <v/>
      </c>
      <c r="F354"/>
      <c r="G354"/>
    </row>
    <row r="355" spans="1:7" x14ac:dyDescent="0.45">
      <c r="A355" s="1">
        <v>46284</v>
      </c>
      <c r="B355" s="2">
        <f t="shared" si="18"/>
        <v>9</v>
      </c>
      <c r="C355" s="2">
        <f t="shared" si="19"/>
        <v>19</v>
      </c>
      <c r="D355" s="2" t="str">
        <f t="shared" si="20"/>
        <v>土</v>
      </c>
      <c r="E355" t="str">
        <f>IFERROR(VLOOKUP(A355,'HOL（2028年まで）'!$A:$C,3,0),"")</f>
        <v/>
      </c>
      <c r="F355"/>
      <c r="G355"/>
    </row>
    <row r="356" spans="1:7" x14ac:dyDescent="0.45">
      <c r="A356" s="1">
        <v>46285</v>
      </c>
      <c r="B356" s="2">
        <f t="shared" si="18"/>
        <v>9</v>
      </c>
      <c r="C356" s="2">
        <f t="shared" si="19"/>
        <v>20</v>
      </c>
      <c r="D356" s="2" t="str">
        <f t="shared" si="20"/>
        <v>日</v>
      </c>
      <c r="E356" t="str">
        <f>IFERROR(VLOOKUP(A356,'HOL（2028年まで）'!$A:$C,3,0),"")</f>
        <v/>
      </c>
      <c r="F356"/>
      <c r="G356"/>
    </row>
    <row r="357" spans="1:7" x14ac:dyDescent="0.45">
      <c r="A357" s="1">
        <v>46286</v>
      </c>
      <c r="B357" s="2">
        <f t="shared" si="18"/>
        <v>9</v>
      </c>
      <c r="C357" s="2">
        <f t="shared" si="19"/>
        <v>21</v>
      </c>
      <c r="D357" s="2" t="str">
        <f t="shared" si="20"/>
        <v>月</v>
      </c>
      <c r="E357" t="str">
        <f>IFERROR(VLOOKUP(A357,'HOL（2028年まで）'!$A:$C,3,0),"")</f>
        <v>敬老の日</v>
      </c>
      <c r="F357"/>
      <c r="G357"/>
    </row>
    <row r="358" spans="1:7" x14ac:dyDescent="0.45">
      <c r="A358" s="1">
        <v>46287</v>
      </c>
      <c r="B358" s="2">
        <f t="shared" si="18"/>
        <v>9</v>
      </c>
      <c r="C358" s="2">
        <f t="shared" si="19"/>
        <v>22</v>
      </c>
      <c r="D358" s="2" t="str">
        <f t="shared" si="20"/>
        <v>火</v>
      </c>
      <c r="E358" t="str">
        <f>IFERROR(VLOOKUP(A358,'HOL（2028年まで）'!$A:$C,3,0),"")</f>
        <v>国民の休日</v>
      </c>
      <c r="F358"/>
      <c r="G358"/>
    </row>
    <row r="359" spans="1:7" x14ac:dyDescent="0.45">
      <c r="A359" s="1">
        <v>46288</v>
      </c>
      <c r="B359" s="2">
        <f t="shared" si="18"/>
        <v>9</v>
      </c>
      <c r="C359" s="2">
        <f t="shared" si="19"/>
        <v>23</v>
      </c>
      <c r="D359" s="2" t="str">
        <f t="shared" si="20"/>
        <v>水</v>
      </c>
      <c r="E359" t="str">
        <f>IFERROR(VLOOKUP(A359,'HOL（2028年まで）'!$A:$C,3,0),"")</f>
        <v>秋分の日</v>
      </c>
      <c r="F359"/>
      <c r="G359"/>
    </row>
    <row r="360" spans="1:7" x14ac:dyDescent="0.45">
      <c r="A360" s="1">
        <v>46289</v>
      </c>
      <c r="B360" s="2">
        <f t="shared" si="18"/>
        <v>9</v>
      </c>
      <c r="C360" s="2">
        <f t="shared" si="19"/>
        <v>24</v>
      </c>
      <c r="D360" s="2" t="str">
        <f t="shared" si="20"/>
        <v>木</v>
      </c>
      <c r="E360" t="str">
        <f>IFERROR(VLOOKUP(A360,'HOL（2028年まで）'!$A:$C,3,0),"")</f>
        <v/>
      </c>
      <c r="F360"/>
      <c r="G360"/>
    </row>
    <row r="361" spans="1:7" x14ac:dyDescent="0.45">
      <c r="A361" s="1">
        <v>46290</v>
      </c>
      <c r="B361" s="2">
        <f t="shared" si="18"/>
        <v>9</v>
      </c>
      <c r="C361" s="2">
        <f t="shared" si="19"/>
        <v>25</v>
      </c>
      <c r="D361" s="2" t="str">
        <f t="shared" si="20"/>
        <v>金</v>
      </c>
      <c r="E361" t="str">
        <f>IFERROR(VLOOKUP(A361,'HOL（2028年まで）'!$A:$C,3,0),"")</f>
        <v/>
      </c>
      <c r="F361"/>
      <c r="G361"/>
    </row>
    <row r="362" spans="1:7" x14ac:dyDescent="0.45">
      <c r="A362" s="1">
        <v>46291</v>
      </c>
      <c r="B362" s="2">
        <f t="shared" si="18"/>
        <v>9</v>
      </c>
      <c r="C362" s="2">
        <f t="shared" si="19"/>
        <v>26</v>
      </c>
      <c r="D362" s="2" t="str">
        <f t="shared" si="20"/>
        <v>土</v>
      </c>
      <c r="E362" t="str">
        <f>IFERROR(VLOOKUP(A362,'HOL（2028年まで）'!$A:$C,3,0),"")</f>
        <v/>
      </c>
      <c r="F362"/>
      <c r="G362"/>
    </row>
    <row r="363" spans="1:7" x14ac:dyDescent="0.45">
      <c r="A363" s="1">
        <v>46292</v>
      </c>
      <c r="B363" s="2">
        <f t="shared" si="18"/>
        <v>9</v>
      </c>
      <c r="C363" s="2">
        <f t="shared" si="19"/>
        <v>27</v>
      </c>
      <c r="D363" s="2" t="str">
        <f t="shared" si="20"/>
        <v>日</v>
      </c>
      <c r="E363" t="str">
        <f>IFERROR(VLOOKUP(A363,'HOL（2028年まで）'!$A:$C,3,0),"")</f>
        <v/>
      </c>
      <c r="F363"/>
      <c r="G363"/>
    </row>
    <row r="364" spans="1:7" x14ac:dyDescent="0.45">
      <c r="A364" s="1">
        <v>46293</v>
      </c>
      <c r="B364" s="2">
        <f t="shared" si="18"/>
        <v>9</v>
      </c>
      <c r="C364" s="2">
        <f t="shared" si="19"/>
        <v>28</v>
      </c>
      <c r="D364" s="2" t="str">
        <f t="shared" si="20"/>
        <v>月</v>
      </c>
      <c r="E364" t="str">
        <f>IFERROR(VLOOKUP(A364,'HOL（2028年まで）'!$A:$C,3,0),"")</f>
        <v/>
      </c>
      <c r="F364"/>
      <c r="G364"/>
    </row>
    <row r="365" spans="1:7" x14ac:dyDescent="0.45">
      <c r="A365" s="1">
        <v>46294</v>
      </c>
      <c r="B365" s="2">
        <f t="shared" si="18"/>
        <v>9</v>
      </c>
      <c r="C365" s="2">
        <f t="shared" si="19"/>
        <v>29</v>
      </c>
      <c r="D365" s="2" t="str">
        <f t="shared" si="20"/>
        <v>火</v>
      </c>
      <c r="E365" t="str">
        <f>IFERROR(VLOOKUP(A365,'HOL（2028年まで）'!$A:$C,3,0),"")</f>
        <v/>
      </c>
      <c r="F365"/>
      <c r="G365"/>
    </row>
    <row r="366" spans="1:7" x14ac:dyDescent="0.45">
      <c r="A366" s="1">
        <v>46295</v>
      </c>
      <c r="B366" s="2">
        <f t="shared" si="18"/>
        <v>9</v>
      </c>
      <c r="C366" s="2">
        <f t="shared" si="19"/>
        <v>30</v>
      </c>
      <c r="D366" s="2" t="str">
        <f t="shared" si="20"/>
        <v>水</v>
      </c>
      <c r="E366" t="str">
        <f>IFERROR(VLOOKUP(A366,'HOL（2028年まで）'!$A:$C,3,0),"")</f>
        <v/>
      </c>
      <c r="F366"/>
      <c r="G366"/>
    </row>
    <row r="367" spans="1:7" x14ac:dyDescent="0.45">
      <c r="A367" s="1">
        <v>46296</v>
      </c>
      <c r="B367" s="2">
        <f t="shared" si="18"/>
        <v>10</v>
      </c>
      <c r="C367" s="2">
        <f t="shared" si="19"/>
        <v>1</v>
      </c>
      <c r="D367" s="2" t="str">
        <f t="shared" si="20"/>
        <v>木</v>
      </c>
      <c r="E367" t="str">
        <f>IFERROR(VLOOKUP(A367,'HOL（2028年まで）'!$A:$C,3,0),"")</f>
        <v/>
      </c>
      <c r="F367"/>
      <c r="G367"/>
    </row>
    <row r="368" spans="1:7" x14ac:dyDescent="0.45">
      <c r="A368" s="1">
        <v>46297</v>
      </c>
      <c r="B368" s="2">
        <f t="shared" si="18"/>
        <v>10</v>
      </c>
      <c r="C368" s="2">
        <f t="shared" si="19"/>
        <v>2</v>
      </c>
      <c r="D368" s="2" t="str">
        <f t="shared" si="20"/>
        <v>金</v>
      </c>
      <c r="E368" t="str">
        <f>IFERROR(VLOOKUP(A368,'HOL（2028年まで）'!$A:$C,3,0),"")</f>
        <v/>
      </c>
      <c r="F368"/>
      <c r="G368"/>
    </row>
    <row r="369" spans="1:7" x14ac:dyDescent="0.45">
      <c r="A369" s="1">
        <v>46298</v>
      </c>
      <c r="B369" s="2">
        <f t="shared" si="18"/>
        <v>10</v>
      </c>
      <c r="C369" s="2">
        <f t="shared" si="19"/>
        <v>3</v>
      </c>
      <c r="D369" s="2" t="str">
        <f t="shared" si="20"/>
        <v>土</v>
      </c>
      <c r="E369" t="str">
        <f>IFERROR(VLOOKUP(A369,'HOL（2028年まで）'!$A:$C,3,0),"")</f>
        <v/>
      </c>
      <c r="F369"/>
      <c r="G369"/>
    </row>
    <row r="370" spans="1:7" x14ac:dyDescent="0.45">
      <c r="A370" s="1">
        <v>46299</v>
      </c>
      <c r="B370" s="2">
        <f t="shared" si="18"/>
        <v>10</v>
      </c>
      <c r="C370" s="2">
        <f t="shared" si="19"/>
        <v>4</v>
      </c>
      <c r="D370" s="2" t="str">
        <f t="shared" si="20"/>
        <v>日</v>
      </c>
      <c r="E370" t="str">
        <f>IFERROR(VLOOKUP(A370,'HOL（2028年まで）'!$A:$C,3,0),"")</f>
        <v/>
      </c>
      <c r="F370"/>
      <c r="G370"/>
    </row>
    <row r="371" spans="1:7" x14ac:dyDescent="0.45">
      <c r="A371" s="1">
        <v>46300</v>
      </c>
      <c r="B371" s="2">
        <f t="shared" si="18"/>
        <v>10</v>
      </c>
      <c r="C371" s="2">
        <f t="shared" si="19"/>
        <v>5</v>
      </c>
      <c r="D371" s="2" t="str">
        <f t="shared" si="20"/>
        <v>月</v>
      </c>
      <c r="E371" t="str">
        <f>IFERROR(VLOOKUP(A371,'HOL（2028年まで）'!$A:$C,3,0),"")</f>
        <v/>
      </c>
      <c r="F371"/>
      <c r="G371"/>
    </row>
    <row r="372" spans="1:7" x14ac:dyDescent="0.45">
      <c r="A372" s="1">
        <v>46301</v>
      </c>
      <c r="B372" s="2">
        <f t="shared" si="18"/>
        <v>10</v>
      </c>
      <c r="C372" s="2">
        <f t="shared" si="19"/>
        <v>6</v>
      </c>
      <c r="D372" s="2" t="str">
        <f t="shared" si="20"/>
        <v>火</v>
      </c>
      <c r="E372" t="str">
        <f>IFERROR(VLOOKUP(A372,'HOL（2028年まで）'!$A:$C,3,0),"")</f>
        <v/>
      </c>
      <c r="F372"/>
      <c r="G372"/>
    </row>
    <row r="373" spans="1:7" x14ac:dyDescent="0.45">
      <c r="A373" s="1">
        <v>46302</v>
      </c>
      <c r="B373" s="2">
        <f t="shared" si="18"/>
        <v>10</v>
      </c>
      <c r="C373" s="2">
        <f t="shared" si="19"/>
        <v>7</v>
      </c>
      <c r="D373" s="2" t="str">
        <f t="shared" si="20"/>
        <v>水</v>
      </c>
      <c r="E373" t="str">
        <f>IFERROR(VLOOKUP(A373,'HOL（2028年まで）'!$A:$C,3,0),"")</f>
        <v/>
      </c>
      <c r="F373"/>
      <c r="G373"/>
    </row>
    <row r="374" spans="1:7" x14ac:dyDescent="0.45">
      <c r="A374" s="1">
        <v>46303</v>
      </c>
      <c r="B374" s="2">
        <f t="shared" si="18"/>
        <v>10</v>
      </c>
      <c r="C374" s="2">
        <f t="shared" si="19"/>
        <v>8</v>
      </c>
      <c r="D374" s="2" t="str">
        <f t="shared" si="20"/>
        <v>木</v>
      </c>
      <c r="E374" t="str">
        <f>IFERROR(VLOOKUP(A374,'HOL（2028年まで）'!$A:$C,3,0),"")</f>
        <v/>
      </c>
      <c r="F374"/>
      <c r="G374"/>
    </row>
    <row r="375" spans="1:7" x14ac:dyDescent="0.45">
      <c r="A375" s="1">
        <v>46304</v>
      </c>
      <c r="B375" s="2">
        <f t="shared" si="18"/>
        <v>10</v>
      </c>
      <c r="C375" s="2">
        <f t="shared" si="19"/>
        <v>9</v>
      </c>
      <c r="D375" s="2" t="str">
        <f t="shared" si="20"/>
        <v>金</v>
      </c>
      <c r="E375" t="str">
        <f>IFERROR(VLOOKUP(A375,'HOL（2028年まで）'!$A:$C,3,0),"")</f>
        <v/>
      </c>
      <c r="F375"/>
      <c r="G375"/>
    </row>
    <row r="376" spans="1:7" x14ac:dyDescent="0.45">
      <c r="A376" s="1">
        <v>46305</v>
      </c>
      <c r="B376" s="2">
        <f t="shared" si="18"/>
        <v>10</v>
      </c>
      <c r="C376" s="2">
        <f t="shared" si="19"/>
        <v>10</v>
      </c>
      <c r="D376" s="2" t="str">
        <f t="shared" si="20"/>
        <v>土</v>
      </c>
      <c r="E376" t="str">
        <f>IFERROR(VLOOKUP(A376,'HOL（2028年まで）'!$A:$C,3,0),"")</f>
        <v/>
      </c>
      <c r="F376"/>
      <c r="G376"/>
    </row>
    <row r="377" spans="1:7" x14ac:dyDescent="0.45">
      <c r="A377" s="1">
        <v>46306</v>
      </c>
      <c r="B377" s="2">
        <f t="shared" si="18"/>
        <v>10</v>
      </c>
      <c r="C377" s="2">
        <f t="shared" si="19"/>
        <v>11</v>
      </c>
      <c r="D377" s="2" t="str">
        <f t="shared" si="20"/>
        <v>日</v>
      </c>
      <c r="E377" t="str">
        <f>IFERROR(VLOOKUP(A377,'HOL（2028年まで）'!$A:$C,3,0),"")</f>
        <v/>
      </c>
      <c r="F377"/>
      <c r="G377"/>
    </row>
    <row r="378" spans="1:7" x14ac:dyDescent="0.45">
      <c r="A378" s="1">
        <v>46307</v>
      </c>
      <c r="B378" s="2">
        <f t="shared" si="18"/>
        <v>10</v>
      </c>
      <c r="C378" s="2">
        <f t="shared" si="19"/>
        <v>12</v>
      </c>
      <c r="D378" s="2" t="str">
        <f t="shared" si="20"/>
        <v>月</v>
      </c>
      <c r="E378" t="str">
        <f>IFERROR(VLOOKUP(A378,'HOL（2028年まで）'!$A:$C,3,0),"")</f>
        <v>スポーツの日</v>
      </c>
      <c r="F378"/>
      <c r="G378"/>
    </row>
    <row r="379" spans="1:7" x14ac:dyDescent="0.45">
      <c r="A379" s="1">
        <v>46308</v>
      </c>
      <c r="B379" s="2">
        <f t="shared" si="18"/>
        <v>10</v>
      </c>
      <c r="C379" s="2">
        <f t="shared" si="19"/>
        <v>13</v>
      </c>
      <c r="D379" s="2" t="str">
        <f t="shared" si="20"/>
        <v>火</v>
      </c>
      <c r="E379" t="str">
        <f>IFERROR(VLOOKUP(A379,'HOL（2028年まで）'!$A:$C,3,0),"")</f>
        <v/>
      </c>
      <c r="F379"/>
      <c r="G379"/>
    </row>
    <row r="380" spans="1:7" x14ac:dyDescent="0.45">
      <c r="A380" s="1">
        <v>46309</v>
      </c>
      <c r="B380" s="2">
        <f t="shared" si="18"/>
        <v>10</v>
      </c>
      <c r="C380" s="2">
        <f t="shared" si="19"/>
        <v>14</v>
      </c>
      <c r="D380" s="2" t="str">
        <f t="shared" si="20"/>
        <v>水</v>
      </c>
      <c r="E380" t="str">
        <f>IFERROR(VLOOKUP(A380,'HOL（2028年まで）'!$A:$C,3,0),"")</f>
        <v/>
      </c>
      <c r="F380"/>
      <c r="G380"/>
    </row>
    <row r="381" spans="1:7" x14ac:dyDescent="0.45">
      <c r="A381" s="1">
        <v>46310</v>
      </c>
      <c r="B381" s="2">
        <f t="shared" si="18"/>
        <v>10</v>
      </c>
      <c r="C381" s="2">
        <f t="shared" si="19"/>
        <v>15</v>
      </c>
      <c r="D381" s="2" t="str">
        <f t="shared" si="20"/>
        <v>木</v>
      </c>
      <c r="E381" t="str">
        <f>IFERROR(VLOOKUP(A381,'HOL（2028年まで）'!$A:$C,3,0),"")</f>
        <v/>
      </c>
      <c r="F381"/>
      <c r="G381"/>
    </row>
    <row r="382" spans="1:7" x14ac:dyDescent="0.45">
      <c r="A382" s="1">
        <v>46311</v>
      </c>
      <c r="B382" s="2">
        <f t="shared" si="18"/>
        <v>10</v>
      </c>
      <c r="C382" s="2">
        <f t="shared" si="19"/>
        <v>16</v>
      </c>
      <c r="D382" s="2" t="str">
        <f t="shared" si="20"/>
        <v>金</v>
      </c>
      <c r="E382" t="str">
        <f>IFERROR(VLOOKUP(A382,'HOL（2028年まで）'!$A:$C,3,0),"")</f>
        <v/>
      </c>
      <c r="F382"/>
      <c r="G382"/>
    </row>
    <row r="383" spans="1:7" x14ac:dyDescent="0.45">
      <c r="A383" s="1">
        <v>46312</v>
      </c>
      <c r="B383" s="2">
        <f t="shared" si="18"/>
        <v>10</v>
      </c>
      <c r="C383" s="2">
        <f t="shared" si="19"/>
        <v>17</v>
      </c>
      <c r="D383" s="2" t="str">
        <f t="shared" si="20"/>
        <v>土</v>
      </c>
      <c r="E383" t="str">
        <f>IFERROR(VLOOKUP(A383,'HOL（2028年まで）'!$A:$C,3,0),"")</f>
        <v/>
      </c>
      <c r="F383"/>
      <c r="G383"/>
    </row>
    <row r="384" spans="1:7" x14ac:dyDescent="0.45">
      <c r="A384" s="1">
        <v>46313</v>
      </c>
      <c r="B384" s="2">
        <f t="shared" si="18"/>
        <v>10</v>
      </c>
      <c r="C384" s="2">
        <f t="shared" si="19"/>
        <v>18</v>
      </c>
      <c r="D384" s="2" t="str">
        <f t="shared" si="20"/>
        <v>日</v>
      </c>
      <c r="E384" t="str">
        <f>IFERROR(VLOOKUP(A384,'HOL（2028年まで）'!$A:$C,3,0),"")</f>
        <v/>
      </c>
      <c r="F384"/>
      <c r="G384"/>
    </row>
    <row r="385" spans="1:7" x14ac:dyDescent="0.45">
      <c r="A385" s="1">
        <v>46314</v>
      </c>
      <c r="B385" s="2">
        <f t="shared" si="18"/>
        <v>10</v>
      </c>
      <c r="C385" s="2">
        <f t="shared" si="19"/>
        <v>19</v>
      </c>
      <c r="D385" s="2" t="str">
        <f t="shared" si="20"/>
        <v>月</v>
      </c>
      <c r="E385" t="str">
        <f>IFERROR(VLOOKUP(A385,'HOL（2028年まで）'!$A:$C,3,0),"")</f>
        <v/>
      </c>
      <c r="F385"/>
      <c r="G385"/>
    </row>
    <row r="386" spans="1:7" x14ac:dyDescent="0.45">
      <c r="A386" s="1">
        <v>46315</v>
      </c>
      <c r="B386" s="2">
        <f t="shared" si="18"/>
        <v>10</v>
      </c>
      <c r="C386" s="2">
        <f t="shared" si="19"/>
        <v>20</v>
      </c>
      <c r="D386" s="2" t="str">
        <f t="shared" si="20"/>
        <v>火</v>
      </c>
      <c r="E386" t="str">
        <f>IFERROR(VLOOKUP(A386,'HOL（2028年まで）'!$A:$C,3,0),"")</f>
        <v/>
      </c>
      <c r="F386"/>
      <c r="G386"/>
    </row>
    <row r="387" spans="1:7" x14ac:dyDescent="0.45">
      <c r="A387" s="1">
        <v>46316</v>
      </c>
      <c r="B387" s="2">
        <f t="shared" si="18"/>
        <v>10</v>
      </c>
      <c r="C387" s="2">
        <f t="shared" si="19"/>
        <v>21</v>
      </c>
      <c r="D387" s="2" t="str">
        <f t="shared" si="20"/>
        <v>水</v>
      </c>
      <c r="E387" t="str">
        <f>IFERROR(VLOOKUP(A387,'HOL（2028年まで）'!$A:$C,3,0),"")</f>
        <v/>
      </c>
      <c r="F387"/>
      <c r="G387"/>
    </row>
    <row r="388" spans="1:7" x14ac:dyDescent="0.45">
      <c r="A388" s="1">
        <v>46317</v>
      </c>
      <c r="B388" s="2">
        <f t="shared" si="18"/>
        <v>10</v>
      </c>
      <c r="C388" s="2">
        <f t="shared" si="19"/>
        <v>22</v>
      </c>
      <c r="D388" s="2" t="str">
        <f t="shared" si="20"/>
        <v>木</v>
      </c>
      <c r="E388" t="str">
        <f>IFERROR(VLOOKUP(A388,'HOL（2028年まで）'!$A:$C,3,0),"")</f>
        <v/>
      </c>
      <c r="F388"/>
      <c r="G388"/>
    </row>
    <row r="389" spans="1:7" x14ac:dyDescent="0.45">
      <c r="A389" s="1">
        <v>46318</v>
      </c>
      <c r="B389" s="2">
        <f t="shared" si="18"/>
        <v>10</v>
      </c>
      <c r="C389" s="2">
        <f t="shared" si="19"/>
        <v>23</v>
      </c>
      <c r="D389" s="2" t="str">
        <f t="shared" si="20"/>
        <v>金</v>
      </c>
      <c r="E389" t="str">
        <f>IFERROR(VLOOKUP(A389,'HOL（2028年まで）'!$A:$C,3,0),"")</f>
        <v/>
      </c>
      <c r="F389"/>
      <c r="G389"/>
    </row>
    <row r="390" spans="1:7" x14ac:dyDescent="0.45">
      <c r="A390" s="1">
        <v>46319</v>
      </c>
      <c r="B390" s="2">
        <f t="shared" si="18"/>
        <v>10</v>
      </c>
      <c r="C390" s="2">
        <f t="shared" si="19"/>
        <v>24</v>
      </c>
      <c r="D390" s="2" t="str">
        <f t="shared" si="20"/>
        <v>土</v>
      </c>
      <c r="E390" t="str">
        <f>IFERROR(VLOOKUP(A390,'HOL（2028年まで）'!$A:$C,3,0),"")</f>
        <v/>
      </c>
      <c r="F390"/>
      <c r="G390"/>
    </row>
    <row r="391" spans="1:7" x14ac:dyDescent="0.45">
      <c r="A391" s="1">
        <v>46320</v>
      </c>
      <c r="B391" s="2">
        <f t="shared" si="18"/>
        <v>10</v>
      </c>
      <c r="C391" s="2">
        <f t="shared" si="19"/>
        <v>25</v>
      </c>
      <c r="D391" s="2" t="str">
        <f t="shared" si="20"/>
        <v>日</v>
      </c>
      <c r="E391" t="str">
        <f>IFERROR(VLOOKUP(A391,'HOL（2028年まで）'!$A:$C,3,0),"")</f>
        <v/>
      </c>
      <c r="F391"/>
      <c r="G391"/>
    </row>
    <row r="392" spans="1:7" x14ac:dyDescent="0.45">
      <c r="A392" s="1">
        <v>46321</v>
      </c>
      <c r="B392" s="2">
        <f t="shared" si="18"/>
        <v>10</v>
      </c>
      <c r="C392" s="2">
        <f t="shared" si="19"/>
        <v>26</v>
      </c>
      <c r="D392" s="2" t="str">
        <f t="shared" si="20"/>
        <v>月</v>
      </c>
      <c r="E392" t="str">
        <f>IFERROR(VLOOKUP(A392,'HOL（2028年まで）'!$A:$C,3,0),"")</f>
        <v/>
      </c>
      <c r="F392"/>
      <c r="G392"/>
    </row>
    <row r="393" spans="1:7" x14ac:dyDescent="0.45">
      <c r="A393" s="1">
        <v>46322</v>
      </c>
      <c r="B393" s="2">
        <f t="shared" si="18"/>
        <v>10</v>
      </c>
      <c r="C393" s="2">
        <f t="shared" si="19"/>
        <v>27</v>
      </c>
      <c r="D393" s="2" t="str">
        <f t="shared" si="20"/>
        <v>火</v>
      </c>
      <c r="E393" t="str">
        <f>IFERROR(VLOOKUP(A393,'HOL（2028年まで）'!$A:$C,3,0),"")</f>
        <v/>
      </c>
      <c r="F393"/>
      <c r="G393"/>
    </row>
    <row r="394" spans="1:7" x14ac:dyDescent="0.45">
      <c r="A394" s="1">
        <v>46323</v>
      </c>
      <c r="B394" s="2">
        <f t="shared" si="18"/>
        <v>10</v>
      </c>
      <c r="C394" s="2">
        <f t="shared" si="19"/>
        <v>28</v>
      </c>
      <c r="D394" s="2" t="str">
        <f t="shared" si="20"/>
        <v>水</v>
      </c>
      <c r="E394" t="str">
        <f>IFERROR(VLOOKUP(A394,'HOL（2028年まで）'!$A:$C,3,0),"")</f>
        <v/>
      </c>
      <c r="F394"/>
      <c r="G394"/>
    </row>
    <row r="395" spans="1:7" x14ac:dyDescent="0.45">
      <c r="A395" s="1">
        <v>46324</v>
      </c>
      <c r="B395" s="2">
        <f t="shared" si="18"/>
        <v>10</v>
      </c>
      <c r="C395" s="2">
        <f t="shared" si="19"/>
        <v>29</v>
      </c>
      <c r="D395" s="2" t="str">
        <f t="shared" si="20"/>
        <v>木</v>
      </c>
      <c r="E395" t="str">
        <f>IFERROR(VLOOKUP(A395,'HOL（2028年まで）'!$A:$C,3,0),"")</f>
        <v/>
      </c>
      <c r="F395"/>
      <c r="G395"/>
    </row>
    <row r="396" spans="1:7" x14ac:dyDescent="0.45">
      <c r="A396" s="1">
        <v>46325</v>
      </c>
      <c r="B396" s="2">
        <f t="shared" si="18"/>
        <v>10</v>
      </c>
      <c r="C396" s="2">
        <f t="shared" si="19"/>
        <v>30</v>
      </c>
      <c r="D396" s="2" t="str">
        <f t="shared" si="20"/>
        <v>金</v>
      </c>
      <c r="E396" t="str">
        <f>IFERROR(VLOOKUP(A396,'HOL（2028年まで）'!$A:$C,3,0),"")</f>
        <v/>
      </c>
      <c r="F396"/>
      <c r="G396"/>
    </row>
    <row r="397" spans="1:7" x14ac:dyDescent="0.45">
      <c r="A397" s="1">
        <v>46326</v>
      </c>
      <c r="B397" s="2">
        <f t="shared" si="18"/>
        <v>10</v>
      </c>
      <c r="C397" s="2">
        <f t="shared" si="19"/>
        <v>31</v>
      </c>
      <c r="D397" s="2" t="str">
        <f t="shared" si="20"/>
        <v>土</v>
      </c>
      <c r="E397" t="str">
        <f>IFERROR(VLOOKUP(A397,'HOL（2028年まで）'!$A:$C,3,0),"")</f>
        <v/>
      </c>
      <c r="F397"/>
      <c r="G397"/>
    </row>
    <row r="398" spans="1:7" x14ac:dyDescent="0.45">
      <c r="A398" s="1">
        <v>46327</v>
      </c>
      <c r="B398" s="2">
        <f t="shared" si="18"/>
        <v>11</v>
      </c>
      <c r="C398" s="2">
        <f t="shared" si="19"/>
        <v>1</v>
      </c>
      <c r="D398" s="2" t="str">
        <f t="shared" si="20"/>
        <v>日</v>
      </c>
      <c r="E398" t="str">
        <f>IFERROR(VLOOKUP(A398,'HOL（2028年まで）'!$A:$C,3,0),"")</f>
        <v/>
      </c>
      <c r="F398"/>
      <c r="G398"/>
    </row>
    <row r="399" spans="1:7" x14ac:dyDescent="0.45">
      <c r="A399" s="1">
        <v>46328</v>
      </c>
      <c r="B399" s="2">
        <f t="shared" si="18"/>
        <v>11</v>
      </c>
      <c r="C399" s="2">
        <f t="shared" si="19"/>
        <v>2</v>
      </c>
      <c r="D399" s="2" t="str">
        <f t="shared" si="20"/>
        <v>月</v>
      </c>
      <c r="E399" t="str">
        <f>IFERROR(VLOOKUP(A399,'HOL（2028年まで）'!$A:$C,3,0),"")</f>
        <v/>
      </c>
      <c r="F399"/>
      <c r="G399"/>
    </row>
    <row r="400" spans="1:7" x14ac:dyDescent="0.45">
      <c r="A400" s="1">
        <v>46329</v>
      </c>
      <c r="B400" s="2">
        <f t="shared" si="18"/>
        <v>11</v>
      </c>
      <c r="C400" s="2">
        <f t="shared" si="19"/>
        <v>3</v>
      </c>
      <c r="D400" s="2" t="str">
        <f t="shared" si="20"/>
        <v>火</v>
      </c>
      <c r="E400" t="str">
        <f>IFERROR(VLOOKUP(A400,'HOL（2028年まで）'!$A:$C,3,0),"")</f>
        <v>文化の日</v>
      </c>
      <c r="F400"/>
      <c r="G400"/>
    </row>
    <row r="401" spans="1:7" x14ac:dyDescent="0.45">
      <c r="A401" s="1">
        <v>46330</v>
      </c>
      <c r="B401" s="2">
        <f t="shared" si="18"/>
        <v>11</v>
      </c>
      <c r="C401" s="2">
        <f t="shared" si="19"/>
        <v>4</v>
      </c>
      <c r="D401" s="2" t="str">
        <f t="shared" si="20"/>
        <v>水</v>
      </c>
      <c r="E401" t="str">
        <f>IFERROR(VLOOKUP(A401,'HOL（2028年まで）'!$A:$C,3,0),"")</f>
        <v/>
      </c>
      <c r="F401"/>
      <c r="G401"/>
    </row>
    <row r="402" spans="1:7" x14ac:dyDescent="0.45">
      <c r="A402" s="1">
        <v>46331</v>
      </c>
      <c r="B402" s="2">
        <f t="shared" si="18"/>
        <v>11</v>
      </c>
      <c r="C402" s="2">
        <f t="shared" si="19"/>
        <v>5</v>
      </c>
      <c r="D402" s="2" t="str">
        <f t="shared" si="20"/>
        <v>木</v>
      </c>
      <c r="E402" t="str">
        <f>IFERROR(VLOOKUP(A402,'HOL（2028年まで）'!$A:$C,3,0),"")</f>
        <v/>
      </c>
      <c r="F402"/>
      <c r="G402"/>
    </row>
    <row r="403" spans="1:7" x14ac:dyDescent="0.45">
      <c r="A403" s="1">
        <v>46332</v>
      </c>
      <c r="B403" s="2">
        <f t="shared" si="18"/>
        <v>11</v>
      </c>
      <c r="C403" s="2">
        <f t="shared" si="19"/>
        <v>6</v>
      </c>
      <c r="D403" s="2" t="str">
        <f t="shared" si="20"/>
        <v>金</v>
      </c>
      <c r="E403" t="str">
        <f>IFERROR(VLOOKUP(A403,'HOL（2028年まで）'!$A:$C,3,0),"")</f>
        <v/>
      </c>
      <c r="F403"/>
      <c r="G403"/>
    </row>
    <row r="404" spans="1:7" x14ac:dyDescent="0.45">
      <c r="A404" s="1">
        <v>46333</v>
      </c>
      <c r="B404" s="2">
        <f t="shared" si="18"/>
        <v>11</v>
      </c>
      <c r="C404" s="2">
        <f t="shared" si="19"/>
        <v>7</v>
      </c>
      <c r="D404" s="2" t="str">
        <f t="shared" si="20"/>
        <v>土</v>
      </c>
      <c r="E404" t="str">
        <f>IFERROR(VLOOKUP(A404,'HOL（2028年まで）'!$A:$C,3,0),"")</f>
        <v/>
      </c>
      <c r="F404"/>
      <c r="G404"/>
    </row>
    <row r="405" spans="1:7" x14ac:dyDescent="0.45">
      <c r="A405" s="1">
        <v>46334</v>
      </c>
      <c r="B405" s="2">
        <f t="shared" si="18"/>
        <v>11</v>
      </c>
      <c r="C405" s="2">
        <f t="shared" si="19"/>
        <v>8</v>
      </c>
      <c r="D405" s="2" t="str">
        <f t="shared" si="20"/>
        <v>日</v>
      </c>
      <c r="E405" t="str">
        <f>IFERROR(VLOOKUP(A405,'HOL（2028年まで）'!$A:$C,3,0),"")</f>
        <v/>
      </c>
      <c r="F405"/>
      <c r="G405"/>
    </row>
    <row r="406" spans="1:7" x14ac:dyDescent="0.45">
      <c r="A406" s="1">
        <v>46335</v>
      </c>
      <c r="B406" s="2">
        <f t="shared" si="18"/>
        <v>11</v>
      </c>
      <c r="C406" s="2">
        <f t="shared" si="19"/>
        <v>9</v>
      </c>
      <c r="D406" s="2" t="str">
        <f t="shared" si="20"/>
        <v>月</v>
      </c>
      <c r="E406" t="str">
        <f>IFERROR(VLOOKUP(A406,'HOL（2028年まで）'!$A:$C,3,0),"")</f>
        <v/>
      </c>
      <c r="F406"/>
      <c r="G406"/>
    </row>
    <row r="407" spans="1:7" x14ac:dyDescent="0.45">
      <c r="A407" s="1">
        <v>46336</v>
      </c>
      <c r="B407" s="2">
        <f t="shared" si="18"/>
        <v>11</v>
      </c>
      <c r="C407" s="2">
        <f t="shared" si="19"/>
        <v>10</v>
      </c>
      <c r="D407" s="2" t="str">
        <f t="shared" si="20"/>
        <v>火</v>
      </c>
      <c r="E407" t="str">
        <f>IFERROR(VLOOKUP(A407,'HOL（2028年まで）'!$A:$C,3,0),"")</f>
        <v/>
      </c>
      <c r="F407"/>
      <c r="G407"/>
    </row>
    <row r="408" spans="1:7" x14ac:dyDescent="0.45">
      <c r="A408" s="1">
        <v>46337</v>
      </c>
      <c r="B408" s="2">
        <f t="shared" si="18"/>
        <v>11</v>
      </c>
      <c r="C408" s="2">
        <f t="shared" si="19"/>
        <v>11</v>
      </c>
      <c r="D408" s="2" t="str">
        <f t="shared" si="20"/>
        <v>水</v>
      </c>
      <c r="E408" t="str">
        <f>IFERROR(VLOOKUP(A408,'HOL（2028年まで）'!$A:$C,3,0),"")</f>
        <v/>
      </c>
      <c r="F408"/>
      <c r="G408"/>
    </row>
    <row r="409" spans="1:7" x14ac:dyDescent="0.45">
      <c r="A409" s="1">
        <v>46338</v>
      </c>
      <c r="B409" s="2">
        <f t="shared" si="18"/>
        <v>11</v>
      </c>
      <c r="C409" s="2">
        <f t="shared" si="19"/>
        <v>12</v>
      </c>
      <c r="D409" s="2" t="str">
        <f t="shared" si="20"/>
        <v>木</v>
      </c>
      <c r="E409" t="str">
        <f>IFERROR(VLOOKUP(A409,'HOL（2028年まで）'!$A:$C,3,0),"")</f>
        <v/>
      </c>
      <c r="F409"/>
      <c r="G409"/>
    </row>
    <row r="410" spans="1:7" x14ac:dyDescent="0.45">
      <c r="A410" s="1">
        <v>46339</v>
      </c>
      <c r="B410" s="2">
        <f t="shared" si="18"/>
        <v>11</v>
      </c>
      <c r="C410" s="2">
        <f t="shared" si="19"/>
        <v>13</v>
      </c>
      <c r="D410" s="2" t="str">
        <f t="shared" si="20"/>
        <v>金</v>
      </c>
      <c r="E410" t="str">
        <f>IFERROR(VLOOKUP(A410,'HOL（2028年まで）'!$A:$C,3,0),"")</f>
        <v/>
      </c>
      <c r="F410"/>
      <c r="G410"/>
    </row>
    <row r="411" spans="1:7" x14ac:dyDescent="0.45">
      <c r="A411" s="1">
        <v>46340</v>
      </c>
      <c r="B411" s="2">
        <f t="shared" si="18"/>
        <v>11</v>
      </c>
      <c r="C411" s="2">
        <f t="shared" si="19"/>
        <v>14</v>
      </c>
      <c r="D411" s="2" t="str">
        <f t="shared" si="20"/>
        <v>土</v>
      </c>
      <c r="E411" t="str">
        <f>IFERROR(VLOOKUP(A411,'HOL（2028年まで）'!$A:$C,3,0),"")</f>
        <v/>
      </c>
      <c r="F411"/>
      <c r="G411"/>
    </row>
    <row r="412" spans="1:7" x14ac:dyDescent="0.45">
      <c r="A412" s="1">
        <v>46341</v>
      </c>
      <c r="B412" s="2">
        <f t="shared" si="18"/>
        <v>11</v>
      </c>
      <c r="C412" s="2">
        <f t="shared" si="19"/>
        <v>15</v>
      </c>
      <c r="D412" s="2" t="str">
        <f t="shared" si="20"/>
        <v>日</v>
      </c>
      <c r="E412" t="str">
        <f>IFERROR(VLOOKUP(A412,'HOL（2028年まで）'!$A:$C,3,0),"")</f>
        <v/>
      </c>
      <c r="F412"/>
      <c r="G412"/>
    </row>
    <row r="413" spans="1:7" x14ac:dyDescent="0.45">
      <c r="A413" s="1">
        <v>46342</v>
      </c>
      <c r="B413" s="2">
        <f t="shared" si="18"/>
        <v>11</v>
      </c>
      <c r="C413" s="2">
        <f t="shared" si="19"/>
        <v>16</v>
      </c>
      <c r="D413" s="2" t="str">
        <f t="shared" si="20"/>
        <v>月</v>
      </c>
      <c r="E413" t="str">
        <f>IFERROR(VLOOKUP(A413,'HOL（2028年まで）'!$A:$C,3,0),"")</f>
        <v/>
      </c>
      <c r="F413"/>
      <c r="G413"/>
    </row>
    <row r="414" spans="1:7" x14ac:dyDescent="0.45">
      <c r="A414" s="1">
        <v>46343</v>
      </c>
      <c r="B414" s="2">
        <f t="shared" si="18"/>
        <v>11</v>
      </c>
      <c r="C414" s="2">
        <f t="shared" si="19"/>
        <v>17</v>
      </c>
      <c r="D414" s="2" t="str">
        <f t="shared" si="20"/>
        <v>火</v>
      </c>
      <c r="E414" t="str">
        <f>IFERROR(VLOOKUP(A414,'HOL（2028年まで）'!$A:$C,3,0),"")</f>
        <v/>
      </c>
      <c r="F414"/>
      <c r="G414"/>
    </row>
    <row r="415" spans="1:7" x14ac:dyDescent="0.45">
      <c r="A415" s="1">
        <v>46344</v>
      </c>
      <c r="B415" s="2">
        <f t="shared" ref="B415:B478" si="21">MONTH(A415)</f>
        <v>11</v>
      </c>
      <c r="C415" s="2">
        <f t="shared" si="19"/>
        <v>18</v>
      </c>
      <c r="D415" s="2" t="str">
        <f t="shared" si="20"/>
        <v>水</v>
      </c>
      <c r="E415" t="str">
        <f>IFERROR(VLOOKUP(A415,'HOL（2028年まで）'!$A:$C,3,0),"")</f>
        <v/>
      </c>
      <c r="F415"/>
      <c r="G415"/>
    </row>
    <row r="416" spans="1:7" x14ac:dyDescent="0.45">
      <c r="A416" s="1">
        <v>46345</v>
      </c>
      <c r="B416" s="2">
        <f t="shared" si="21"/>
        <v>11</v>
      </c>
      <c r="C416" s="2">
        <f t="shared" si="19"/>
        <v>19</v>
      </c>
      <c r="D416" s="2" t="str">
        <f t="shared" si="20"/>
        <v>木</v>
      </c>
      <c r="E416" t="str">
        <f>IFERROR(VLOOKUP(A416,'HOL（2028年まで）'!$A:$C,3,0),"")</f>
        <v/>
      </c>
      <c r="F416"/>
      <c r="G416"/>
    </row>
    <row r="417" spans="1:7" x14ac:dyDescent="0.45">
      <c r="A417" s="1">
        <v>46346</v>
      </c>
      <c r="B417" s="2">
        <f t="shared" si="21"/>
        <v>11</v>
      </c>
      <c r="C417" s="2">
        <f t="shared" si="19"/>
        <v>20</v>
      </c>
      <c r="D417" s="2" t="str">
        <f t="shared" si="20"/>
        <v>金</v>
      </c>
      <c r="E417" t="str">
        <f>IFERROR(VLOOKUP(A417,'HOL（2028年まで）'!$A:$C,3,0),"")</f>
        <v/>
      </c>
      <c r="F417"/>
      <c r="G417"/>
    </row>
    <row r="418" spans="1:7" x14ac:dyDescent="0.45">
      <c r="A418" s="1">
        <v>46347</v>
      </c>
      <c r="B418" s="2">
        <f t="shared" si="21"/>
        <v>11</v>
      </c>
      <c r="C418" s="2">
        <f t="shared" ref="C418:C481" si="22">DAY(A418)</f>
        <v>21</v>
      </c>
      <c r="D418" s="2" t="str">
        <f t="shared" ref="D418:D481" si="23">TEXT(A418,"aaa")</f>
        <v>土</v>
      </c>
      <c r="E418" t="str">
        <f>IFERROR(VLOOKUP(A418,'HOL（2028年まで）'!$A:$C,3,0),"")</f>
        <v/>
      </c>
      <c r="F418"/>
      <c r="G418"/>
    </row>
    <row r="419" spans="1:7" x14ac:dyDescent="0.45">
      <c r="A419" s="1">
        <v>46348</v>
      </c>
      <c r="B419" s="2">
        <f t="shared" si="21"/>
        <v>11</v>
      </c>
      <c r="C419" s="2">
        <f t="shared" si="22"/>
        <v>22</v>
      </c>
      <c r="D419" s="2" t="str">
        <f t="shared" si="23"/>
        <v>日</v>
      </c>
      <c r="E419" t="str">
        <f>IFERROR(VLOOKUP(A419,'HOL（2028年まで）'!$A:$C,3,0),"")</f>
        <v/>
      </c>
      <c r="F419"/>
      <c r="G419"/>
    </row>
    <row r="420" spans="1:7" x14ac:dyDescent="0.45">
      <c r="A420" s="1">
        <v>46349</v>
      </c>
      <c r="B420" s="2">
        <f t="shared" si="21"/>
        <v>11</v>
      </c>
      <c r="C420" s="2">
        <f t="shared" si="22"/>
        <v>23</v>
      </c>
      <c r="D420" s="2" t="str">
        <f t="shared" si="23"/>
        <v>月</v>
      </c>
      <c r="E420" t="str">
        <f>IFERROR(VLOOKUP(A420,'HOL（2028年まで）'!$A:$C,3,0),"")</f>
        <v>勤労感謝の日</v>
      </c>
      <c r="F420"/>
      <c r="G420"/>
    </row>
    <row r="421" spans="1:7" x14ac:dyDescent="0.45">
      <c r="A421" s="1">
        <v>46350</v>
      </c>
      <c r="B421" s="2">
        <f t="shared" si="21"/>
        <v>11</v>
      </c>
      <c r="C421" s="2">
        <f t="shared" si="22"/>
        <v>24</v>
      </c>
      <c r="D421" s="2" t="str">
        <f t="shared" si="23"/>
        <v>火</v>
      </c>
      <c r="E421" t="str">
        <f>IFERROR(VLOOKUP(A421,'HOL（2028年まで）'!$A:$C,3,0),"")</f>
        <v/>
      </c>
      <c r="F421"/>
      <c r="G421"/>
    </row>
    <row r="422" spans="1:7" x14ac:dyDescent="0.45">
      <c r="A422" s="1">
        <v>46351</v>
      </c>
      <c r="B422" s="2">
        <f t="shared" si="21"/>
        <v>11</v>
      </c>
      <c r="C422" s="2">
        <f t="shared" si="22"/>
        <v>25</v>
      </c>
      <c r="D422" s="2" t="str">
        <f t="shared" si="23"/>
        <v>水</v>
      </c>
      <c r="E422" t="str">
        <f>IFERROR(VLOOKUP(A422,'HOL（2028年まで）'!$A:$C,3,0),"")</f>
        <v/>
      </c>
      <c r="F422"/>
      <c r="G422"/>
    </row>
    <row r="423" spans="1:7" x14ac:dyDescent="0.45">
      <c r="A423" s="1">
        <v>46352</v>
      </c>
      <c r="B423" s="2">
        <f t="shared" si="21"/>
        <v>11</v>
      </c>
      <c r="C423" s="2">
        <f t="shared" si="22"/>
        <v>26</v>
      </c>
      <c r="D423" s="2" t="str">
        <f t="shared" si="23"/>
        <v>木</v>
      </c>
      <c r="E423" t="str">
        <f>IFERROR(VLOOKUP(A423,'HOL（2028年まで）'!$A:$C,3,0),"")</f>
        <v/>
      </c>
      <c r="F423"/>
      <c r="G423"/>
    </row>
    <row r="424" spans="1:7" x14ac:dyDescent="0.45">
      <c r="A424" s="1">
        <v>46353</v>
      </c>
      <c r="B424" s="2">
        <f t="shared" si="21"/>
        <v>11</v>
      </c>
      <c r="C424" s="2">
        <f t="shared" si="22"/>
        <v>27</v>
      </c>
      <c r="D424" s="2" t="str">
        <f t="shared" si="23"/>
        <v>金</v>
      </c>
      <c r="E424" t="str">
        <f>IFERROR(VLOOKUP(A424,'HOL（2028年まで）'!$A:$C,3,0),"")</f>
        <v/>
      </c>
      <c r="F424"/>
      <c r="G424"/>
    </row>
    <row r="425" spans="1:7" x14ac:dyDescent="0.45">
      <c r="A425" s="1">
        <v>46354</v>
      </c>
      <c r="B425" s="2">
        <f t="shared" si="21"/>
        <v>11</v>
      </c>
      <c r="C425" s="2">
        <f t="shared" si="22"/>
        <v>28</v>
      </c>
      <c r="D425" s="2" t="str">
        <f t="shared" si="23"/>
        <v>土</v>
      </c>
      <c r="E425" t="str">
        <f>IFERROR(VLOOKUP(A425,'HOL（2028年まで）'!$A:$C,3,0),"")</f>
        <v/>
      </c>
      <c r="F425"/>
      <c r="G425"/>
    </row>
    <row r="426" spans="1:7" x14ac:dyDescent="0.45">
      <c r="A426" s="1">
        <v>46355</v>
      </c>
      <c r="B426" s="2">
        <f t="shared" si="21"/>
        <v>11</v>
      </c>
      <c r="C426" s="2">
        <f t="shared" si="22"/>
        <v>29</v>
      </c>
      <c r="D426" s="2" t="str">
        <f t="shared" si="23"/>
        <v>日</v>
      </c>
      <c r="E426" t="str">
        <f>IFERROR(VLOOKUP(A426,'HOL（2028年まで）'!$A:$C,3,0),"")</f>
        <v/>
      </c>
      <c r="F426"/>
      <c r="G426"/>
    </row>
    <row r="427" spans="1:7" x14ac:dyDescent="0.45">
      <c r="A427" s="1">
        <v>46356</v>
      </c>
      <c r="B427" s="2">
        <f t="shared" si="21"/>
        <v>11</v>
      </c>
      <c r="C427" s="2">
        <f t="shared" si="22"/>
        <v>30</v>
      </c>
      <c r="D427" s="2" t="str">
        <f t="shared" si="23"/>
        <v>月</v>
      </c>
      <c r="E427" t="str">
        <f>IFERROR(VLOOKUP(A427,'HOL（2028年まで）'!$A:$C,3,0),"")</f>
        <v/>
      </c>
      <c r="F427"/>
      <c r="G427"/>
    </row>
    <row r="428" spans="1:7" x14ac:dyDescent="0.45">
      <c r="A428" s="1">
        <v>46357</v>
      </c>
      <c r="B428" s="2">
        <f t="shared" si="21"/>
        <v>12</v>
      </c>
      <c r="C428" s="2">
        <f t="shared" si="22"/>
        <v>1</v>
      </c>
      <c r="D428" s="2" t="str">
        <f t="shared" si="23"/>
        <v>火</v>
      </c>
      <c r="E428" t="str">
        <f>IFERROR(VLOOKUP(A428,'HOL（2028年まで）'!$A:$C,3,0),"")</f>
        <v/>
      </c>
      <c r="F428"/>
      <c r="G428"/>
    </row>
    <row r="429" spans="1:7" x14ac:dyDescent="0.45">
      <c r="A429" s="1">
        <v>46358</v>
      </c>
      <c r="B429" s="2">
        <f t="shared" si="21"/>
        <v>12</v>
      </c>
      <c r="C429" s="2">
        <f t="shared" si="22"/>
        <v>2</v>
      </c>
      <c r="D429" s="2" t="str">
        <f t="shared" si="23"/>
        <v>水</v>
      </c>
      <c r="E429" t="str">
        <f>IFERROR(VLOOKUP(A429,'HOL（2028年まで）'!$A:$C,3,0),"")</f>
        <v/>
      </c>
      <c r="F429"/>
      <c r="G429"/>
    </row>
    <row r="430" spans="1:7" x14ac:dyDescent="0.45">
      <c r="A430" s="1">
        <v>46359</v>
      </c>
      <c r="B430" s="2">
        <f t="shared" si="21"/>
        <v>12</v>
      </c>
      <c r="C430" s="2">
        <f t="shared" si="22"/>
        <v>3</v>
      </c>
      <c r="D430" s="2" t="str">
        <f t="shared" si="23"/>
        <v>木</v>
      </c>
      <c r="E430" t="str">
        <f>IFERROR(VLOOKUP(A430,'HOL（2028年まで）'!$A:$C,3,0),"")</f>
        <v/>
      </c>
      <c r="F430"/>
      <c r="G430"/>
    </row>
    <row r="431" spans="1:7" x14ac:dyDescent="0.45">
      <c r="A431" s="1">
        <v>46360</v>
      </c>
      <c r="B431" s="2">
        <f t="shared" si="21"/>
        <v>12</v>
      </c>
      <c r="C431" s="2">
        <f t="shared" si="22"/>
        <v>4</v>
      </c>
      <c r="D431" s="2" t="str">
        <f t="shared" si="23"/>
        <v>金</v>
      </c>
      <c r="E431" t="str">
        <f>IFERROR(VLOOKUP(A431,'HOL（2028年まで）'!$A:$C,3,0),"")</f>
        <v/>
      </c>
      <c r="F431"/>
      <c r="G431"/>
    </row>
    <row r="432" spans="1:7" x14ac:dyDescent="0.45">
      <c r="A432" s="1">
        <v>46361</v>
      </c>
      <c r="B432" s="2">
        <f t="shared" si="21"/>
        <v>12</v>
      </c>
      <c r="C432" s="2">
        <f t="shared" si="22"/>
        <v>5</v>
      </c>
      <c r="D432" s="2" t="str">
        <f t="shared" si="23"/>
        <v>土</v>
      </c>
      <c r="E432" t="str">
        <f>IFERROR(VLOOKUP(A432,'HOL（2028年まで）'!$A:$C,3,0),"")</f>
        <v/>
      </c>
      <c r="F432"/>
      <c r="G432"/>
    </row>
    <row r="433" spans="1:7" x14ac:dyDescent="0.45">
      <c r="A433" s="1">
        <v>46362</v>
      </c>
      <c r="B433" s="2">
        <f t="shared" si="21"/>
        <v>12</v>
      </c>
      <c r="C433" s="2">
        <f t="shared" si="22"/>
        <v>6</v>
      </c>
      <c r="D433" s="2" t="str">
        <f t="shared" si="23"/>
        <v>日</v>
      </c>
      <c r="E433" t="str">
        <f>IFERROR(VLOOKUP(A433,'HOL（2028年まで）'!$A:$C,3,0),"")</f>
        <v/>
      </c>
      <c r="F433"/>
      <c r="G433"/>
    </row>
    <row r="434" spans="1:7" x14ac:dyDescent="0.45">
      <c r="A434" s="1">
        <v>46363</v>
      </c>
      <c r="B434" s="2">
        <f t="shared" si="21"/>
        <v>12</v>
      </c>
      <c r="C434" s="2">
        <f t="shared" si="22"/>
        <v>7</v>
      </c>
      <c r="D434" s="2" t="str">
        <f t="shared" si="23"/>
        <v>月</v>
      </c>
      <c r="E434" t="str">
        <f>IFERROR(VLOOKUP(A434,'HOL（2028年まで）'!$A:$C,3,0),"")</f>
        <v/>
      </c>
      <c r="F434"/>
      <c r="G434"/>
    </row>
    <row r="435" spans="1:7" x14ac:dyDescent="0.45">
      <c r="A435" s="1">
        <v>46364</v>
      </c>
      <c r="B435" s="2">
        <f t="shared" si="21"/>
        <v>12</v>
      </c>
      <c r="C435" s="2">
        <f t="shared" si="22"/>
        <v>8</v>
      </c>
      <c r="D435" s="2" t="str">
        <f t="shared" si="23"/>
        <v>火</v>
      </c>
      <c r="E435" t="str">
        <f>IFERROR(VLOOKUP(A435,'HOL（2028年まで）'!$A:$C,3,0),"")</f>
        <v/>
      </c>
      <c r="F435"/>
      <c r="G435"/>
    </row>
    <row r="436" spans="1:7" x14ac:dyDescent="0.45">
      <c r="A436" s="1">
        <v>46365</v>
      </c>
      <c r="B436" s="2">
        <f t="shared" si="21"/>
        <v>12</v>
      </c>
      <c r="C436" s="2">
        <f t="shared" si="22"/>
        <v>9</v>
      </c>
      <c r="D436" s="2" t="str">
        <f t="shared" si="23"/>
        <v>水</v>
      </c>
      <c r="E436" t="str">
        <f>IFERROR(VLOOKUP(A436,'HOL（2028年まで）'!$A:$C,3,0),"")</f>
        <v/>
      </c>
      <c r="F436"/>
      <c r="G436"/>
    </row>
    <row r="437" spans="1:7" x14ac:dyDescent="0.45">
      <c r="A437" s="1">
        <v>46366</v>
      </c>
      <c r="B437" s="2">
        <f t="shared" si="21"/>
        <v>12</v>
      </c>
      <c r="C437" s="2">
        <f t="shared" si="22"/>
        <v>10</v>
      </c>
      <c r="D437" s="2" t="str">
        <f t="shared" si="23"/>
        <v>木</v>
      </c>
      <c r="E437" t="str">
        <f>IFERROR(VLOOKUP(A437,'HOL（2028年まで）'!$A:$C,3,0),"")</f>
        <v/>
      </c>
      <c r="F437"/>
      <c r="G437"/>
    </row>
    <row r="438" spans="1:7" x14ac:dyDescent="0.45">
      <c r="A438" s="1">
        <v>46367</v>
      </c>
      <c r="B438" s="2">
        <f t="shared" si="21"/>
        <v>12</v>
      </c>
      <c r="C438" s="2">
        <f t="shared" si="22"/>
        <v>11</v>
      </c>
      <c r="D438" s="2" t="str">
        <f t="shared" si="23"/>
        <v>金</v>
      </c>
      <c r="E438" t="str">
        <f>IFERROR(VLOOKUP(A438,'HOL（2028年まで）'!$A:$C,3,0),"")</f>
        <v/>
      </c>
      <c r="F438"/>
      <c r="G438"/>
    </row>
    <row r="439" spans="1:7" x14ac:dyDescent="0.45">
      <c r="A439" s="1">
        <v>46368</v>
      </c>
      <c r="B439" s="2">
        <f t="shared" si="21"/>
        <v>12</v>
      </c>
      <c r="C439" s="2">
        <f t="shared" si="22"/>
        <v>12</v>
      </c>
      <c r="D439" s="2" t="str">
        <f t="shared" si="23"/>
        <v>土</v>
      </c>
      <c r="E439" t="str">
        <f>IFERROR(VLOOKUP(A439,'HOL（2028年まで）'!$A:$C,3,0),"")</f>
        <v/>
      </c>
      <c r="F439"/>
      <c r="G439"/>
    </row>
    <row r="440" spans="1:7" x14ac:dyDescent="0.45">
      <c r="A440" s="1">
        <v>46369</v>
      </c>
      <c r="B440" s="2">
        <f t="shared" si="21"/>
        <v>12</v>
      </c>
      <c r="C440" s="2">
        <f t="shared" si="22"/>
        <v>13</v>
      </c>
      <c r="D440" s="2" t="str">
        <f t="shared" si="23"/>
        <v>日</v>
      </c>
      <c r="E440" t="str">
        <f>IFERROR(VLOOKUP(A440,'HOL（2028年まで）'!$A:$C,3,0),"")</f>
        <v/>
      </c>
      <c r="F440"/>
      <c r="G440"/>
    </row>
    <row r="441" spans="1:7" x14ac:dyDescent="0.45">
      <c r="A441" s="1">
        <v>46370</v>
      </c>
      <c r="B441" s="2">
        <f t="shared" si="21"/>
        <v>12</v>
      </c>
      <c r="C441" s="2">
        <f t="shared" si="22"/>
        <v>14</v>
      </c>
      <c r="D441" s="2" t="str">
        <f t="shared" si="23"/>
        <v>月</v>
      </c>
      <c r="E441" t="str">
        <f>IFERROR(VLOOKUP(A441,'HOL（2028年まで）'!$A:$C,3,0),"")</f>
        <v/>
      </c>
      <c r="F441"/>
      <c r="G441"/>
    </row>
    <row r="442" spans="1:7" x14ac:dyDescent="0.45">
      <c r="A442" s="1">
        <v>46371</v>
      </c>
      <c r="B442" s="2">
        <f t="shared" si="21"/>
        <v>12</v>
      </c>
      <c r="C442" s="2">
        <f t="shared" si="22"/>
        <v>15</v>
      </c>
      <c r="D442" s="2" t="str">
        <f t="shared" si="23"/>
        <v>火</v>
      </c>
      <c r="E442" t="str">
        <f>IFERROR(VLOOKUP(A442,'HOL（2028年まで）'!$A:$C,3,0),"")</f>
        <v/>
      </c>
      <c r="F442"/>
      <c r="G442"/>
    </row>
    <row r="443" spans="1:7" x14ac:dyDescent="0.45">
      <c r="A443" s="1">
        <v>46372</v>
      </c>
      <c r="B443" s="2">
        <f t="shared" si="21"/>
        <v>12</v>
      </c>
      <c r="C443" s="2">
        <f t="shared" si="22"/>
        <v>16</v>
      </c>
      <c r="D443" s="2" t="str">
        <f t="shared" si="23"/>
        <v>水</v>
      </c>
      <c r="E443" t="str">
        <f>IFERROR(VLOOKUP(A443,'HOL（2028年まで）'!$A:$C,3,0),"")</f>
        <v/>
      </c>
      <c r="F443"/>
      <c r="G443"/>
    </row>
    <row r="444" spans="1:7" x14ac:dyDescent="0.45">
      <c r="A444" s="1">
        <v>46373</v>
      </c>
      <c r="B444" s="2">
        <f t="shared" si="21"/>
        <v>12</v>
      </c>
      <c r="C444" s="2">
        <f t="shared" si="22"/>
        <v>17</v>
      </c>
      <c r="D444" s="2" t="str">
        <f t="shared" si="23"/>
        <v>木</v>
      </c>
      <c r="E444" t="str">
        <f>IFERROR(VLOOKUP(A444,'HOL（2028年まで）'!$A:$C,3,0),"")</f>
        <v/>
      </c>
      <c r="F444"/>
      <c r="G444"/>
    </row>
    <row r="445" spans="1:7" x14ac:dyDescent="0.45">
      <c r="A445" s="1">
        <v>46374</v>
      </c>
      <c r="B445" s="2">
        <f t="shared" si="21"/>
        <v>12</v>
      </c>
      <c r="C445" s="2">
        <f t="shared" si="22"/>
        <v>18</v>
      </c>
      <c r="D445" s="2" t="str">
        <f t="shared" si="23"/>
        <v>金</v>
      </c>
      <c r="E445" t="str">
        <f>IFERROR(VLOOKUP(A445,'HOL（2028年まで）'!$A:$C,3,0),"")</f>
        <v/>
      </c>
      <c r="F445"/>
      <c r="G445"/>
    </row>
    <row r="446" spans="1:7" x14ac:dyDescent="0.45">
      <c r="A446" s="1">
        <v>46375</v>
      </c>
      <c r="B446" s="2">
        <f t="shared" si="21"/>
        <v>12</v>
      </c>
      <c r="C446" s="2">
        <f t="shared" si="22"/>
        <v>19</v>
      </c>
      <c r="D446" s="2" t="str">
        <f t="shared" si="23"/>
        <v>土</v>
      </c>
      <c r="E446" t="str">
        <f>IFERROR(VLOOKUP(A446,'HOL（2028年まで）'!$A:$C,3,0),"")</f>
        <v/>
      </c>
      <c r="F446"/>
      <c r="G446"/>
    </row>
    <row r="447" spans="1:7" x14ac:dyDescent="0.45">
      <c r="A447" s="1">
        <v>46376</v>
      </c>
      <c r="B447" s="2">
        <f t="shared" si="21"/>
        <v>12</v>
      </c>
      <c r="C447" s="2">
        <f t="shared" si="22"/>
        <v>20</v>
      </c>
      <c r="D447" s="2" t="str">
        <f t="shared" si="23"/>
        <v>日</v>
      </c>
      <c r="E447" t="str">
        <f>IFERROR(VLOOKUP(A447,'HOL（2028年まで）'!$A:$C,3,0),"")</f>
        <v/>
      </c>
      <c r="F447"/>
      <c r="G447"/>
    </row>
    <row r="448" spans="1:7" x14ac:dyDescent="0.45">
      <c r="A448" s="1">
        <v>46377</v>
      </c>
      <c r="B448" s="2">
        <f t="shared" si="21"/>
        <v>12</v>
      </c>
      <c r="C448" s="2">
        <f t="shared" si="22"/>
        <v>21</v>
      </c>
      <c r="D448" s="2" t="str">
        <f t="shared" si="23"/>
        <v>月</v>
      </c>
      <c r="E448" t="str">
        <f>IFERROR(VLOOKUP(A448,'HOL（2028年まで）'!$A:$C,3,0),"")</f>
        <v/>
      </c>
      <c r="F448"/>
      <c r="G448"/>
    </row>
    <row r="449" spans="1:7" x14ac:dyDescent="0.45">
      <c r="A449" s="1">
        <v>46378</v>
      </c>
      <c r="B449" s="2">
        <f t="shared" si="21"/>
        <v>12</v>
      </c>
      <c r="C449" s="2">
        <f t="shared" si="22"/>
        <v>22</v>
      </c>
      <c r="D449" s="2" t="str">
        <f t="shared" si="23"/>
        <v>火</v>
      </c>
      <c r="E449" t="str">
        <f>IFERROR(VLOOKUP(A449,'HOL（2028年まで）'!$A:$C,3,0),"")</f>
        <v/>
      </c>
      <c r="F449"/>
      <c r="G449"/>
    </row>
    <row r="450" spans="1:7" x14ac:dyDescent="0.45">
      <c r="A450" s="1">
        <v>46379</v>
      </c>
      <c r="B450" s="2">
        <f t="shared" si="21"/>
        <v>12</v>
      </c>
      <c r="C450" s="2">
        <f t="shared" si="22"/>
        <v>23</v>
      </c>
      <c r="D450" s="2" t="str">
        <f t="shared" si="23"/>
        <v>水</v>
      </c>
      <c r="E450" t="str">
        <f>IFERROR(VLOOKUP(A450,'HOL（2028年まで）'!$A:$C,3,0),"")</f>
        <v/>
      </c>
      <c r="F450"/>
      <c r="G450"/>
    </row>
    <row r="451" spans="1:7" x14ac:dyDescent="0.45">
      <c r="A451" s="1">
        <v>46380</v>
      </c>
      <c r="B451" s="2">
        <f t="shared" si="21"/>
        <v>12</v>
      </c>
      <c r="C451" s="2">
        <f t="shared" si="22"/>
        <v>24</v>
      </c>
      <c r="D451" s="2" t="str">
        <f t="shared" si="23"/>
        <v>木</v>
      </c>
      <c r="E451" t="str">
        <f>IFERROR(VLOOKUP(A451,'HOL（2028年まで）'!$A:$C,3,0),"")</f>
        <v/>
      </c>
      <c r="F451"/>
      <c r="G451"/>
    </row>
    <row r="452" spans="1:7" x14ac:dyDescent="0.45">
      <c r="A452" s="1">
        <v>46381</v>
      </c>
      <c r="B452" s="2">
        <f t="shared" si="21"/>
        <v>12</v>
      </c>
      <c r="C452" s="2">
        <f t="shared" si="22"/>
        <v>25</v>
      </c>
      <c r="D452" s="2" t="str">
        <f t="shared" si="23"/>
        <v>金</v>
      </c>
      <c r="E452" t="str">
        <f>IFERROR(VLOOKUP(A452,'HOL（2028年まで）'!$A:$C,3,0),"")</f>
        <v/>
      </c>
      <c r="F452"/>
      <c r="G452"/>
    </row>
    <row r="453" spans="1:7" x14ac:dyDescent="0.45">
      <c r="A453" s="1">
        <v>46382</v>
      </c>
      <c r="B453" s="2">
        <f t="shared" si="21"/>
        <v>12</v>
      </c>
      <c r="C453" s="2">
        <f t="shared" si="22"/>
        <v>26</v>
      </c>
      <c r="D453" s="2" t="str">
        <f t="shared" si="23"/>
        <v>土</v>
      </c>
      <c r="E453" t="str">
        <f>IFERROR(VLOOKUP(A453,'HOL（2028年まで）'!$A:$C,3,0),"")</f>
        <v/>
      </c>
      <c r="F453"/>
      <c r="G453"/>
    </row>
    <row r="454" spans="1:7" x14ac:dyDescent="0.45">
      <c r="A454" s="1">
        <v>46383</v>
      </c>
      <c r="B454" s="2">
        <f t="shared" si="21"/>
        <v>12</v>
      </c>
      <c r="C454" s="2">
        <f t="shared" si="22"/>
        <v>27</v>
      </c>
      <c r="D454" s="2" t="str">
        <f t="shared" si="23"/>
        <v>日</v>
      </c>
      <c r="E454" t="str">
        <f>IFERROR(VLOOKUP(A454,'HOL（2028年まで）'!$A:$C,3,0),"")</f>
        <v/>
      </c>
      <c r="F454"/>
      <c r="G454"/>
    </row>
    <row r="455" spans="1:7" x14ac:dyDescent="0.45">
      <c r="A455" s="1">
        <v>46384</v>
      </c>
      <c r="B455" s="2">
        <f t="shared" si="21"/>
        <v>12</v>
      </c>
      <c r="C455" s="2">
        <f t="shared" si="22"/>
        <v>28</v>
      </c>
      <c r="D455" s="2" t="str">
        <f t="shared" si="23"/>
        <v>月</v>
      </c>
      <c r="E455" t="str">
        <f>IFERROR(VLOOKUP(A455,'HOL（2028年まで）'!$A:$C,3,0),"")</f>
        <v/>
      </c>
      <c r="F455"/>
      <c r="G455"/>
    </row>
    <row r="456" spans="1:7" x14ac:dyDescent="0.45">
      <c r="A456" s="1">
        <v>46385</v>
      </c>
      <c r="B456" s="2">
        <f t="shared" si="21"/>
        <v>12</v>
      </c>
      <c r="C456" s="2">
        <f t="shared" si="22"/>
        <v>29</v>
      </c>
      <c r="D456" s="2" t="str">
        <f t="shared" si="23"/>
        <v>火</v>
      </c>
      <c r="E456" t="str">
        <f>IFERROR(VLOOKUP(A456,'HOL（2028年まで）'!$A:$C,3,0),"")</f>
        <v/>
      </c>
      <c r="F456"/>
      <c r="G456"/>
    </row>
    <row r="457" spans="1:7" x14ac:dyDescent="0.45">
      <c r="A457" s="1">
        <v>46386</v>
      </c>
      <c r="B457" s="2">
        <f t="shared" si="21"/>
        <v>12</v>
      </c>
      <c r="C457" s="2">
        <f t="shared" si="22"/>
        <v>30</v>
      </c>
      <c r="D457" s="2" t="str">
        <f t="shared" si="23"/>
        <v>水</v>
      </c>
      <c r="E457" t="str">
        <f>IFERROR(VLOOKUP(A457,'HOL（2028年まで）'!$A:$C,3,0),"")</f>
        <v/>
      </c>
      <c r="F457"/>
      <c r="G457"/>
    </row>
    <row r="458" spans="1:7" x14ac:dyDescent="0.45">
      <c r="A458" s="1">
        <v>46387</v>
      </c>
      <c r="B458" s="2">
        <f t="shared" si="21"/>
        <v>12</v>
      </c>
      <c r="C458" s="2">
        <f t="shared" si="22"/>
        <v>31</v>
      </c>
      <c r="D458" s="2" t="str">
        <f t="shared" si="23"/>
        <v>木</v>
      </c>
      <c r="E458" t="str">
        <f>IFERROR(VLOOKUP(A458,'HOL（2028年まで）'!$A:$C,3,0),"")</f>
        <v/>
      </c>
      <c r="F458"/>
      <c r="G458"/>
    </row>
    <row r="459" spans="1:7" x14ac:dyDescent="0.45">
      <c r="A459" s="1">
        <v>46388</v>
      </c>
      <c r="B459" s="2">
        <f t="shared" si="21"/>
        <v>1</v>
      </c>
      <c r="C459" s="2">
        <f t="shared" si="22"/>
        <v>1</v>
      </c>
      <c r="D459" s="2" t="str">
        <f t="shared" si="23"/>
        <v>金</v>
      </c>
      <c r="E459" t="str">
        <f>IFERROR(VLOOKUP(A459,'HOL（2028年まで）'!$A:$C,3,0),"")</f>
        <v>元日</v>
      </c>
      <c r="F459"/>
      <c r="G459"/>
    </row>
    <row r="460" spans="1:7" x14ac:dyDescent="0.45">
      <c r="A460" s="1">
        <v>46389</v>
      </c>
      <c r="B460" s="2">
        <f t="shared" si="21"/>
        <v>1</v>
      </c>
      <c r="C460" s="2">
        <f t="shared" si="22"/>
        <v>2</v>
      </c>
      <c r="D460" s="2" t="str">
        <f t="shared" si="23"/>
        <v>土</v>
      </c>
      <c r="E460" t="str">
        <f>IFERROR(VLOOKUP(A460,'HOL（2028年まで）'!$A:$C,3,0),"")</f>
        <v/>
      </c>
      <c r="F460"/>
      <c r="G460"/>
    </row>
    <row r="461" spans="1:7" x14ac:dyDescent="0.45">
      <c r="A461" s="1">
        <v>46390</v>
      </c>
      <c r="B461" s="2">
        <f t="shared" si="21"/>
        <v>1</v>
      </c>
      <c r="C461" s="2">
        <f t="shared" si="22"/>
        <v>3</v>
      </c>
      <c r="D461" s="2" t="str">
        <f t="shared" si="23"/>
        <v>日</v>
      </c>
      <c r="E461" t="str">
        <f>IFERROR(VLOOKUP(A461,'HOL（2028年まで）'!$A:$C,3,0),"")</f>
        <v/>
      </c>
      <c r="F461"/>
      <c r="G461"/>
    </row>
    <row r="462" spans="1:7" x14ac:dyDescent="0.45">
      <c r="A462" s="1">
        <v>46391</v>
      </c>
      <c r="B462" s="2">
        <f t="shared" si="21"/>
        <v>1</v>
      </c>
      <c r="C462" s="2">
        <f t="shared" si="22"/>
        <v>4</v>
      </c>
      <c r="D462" s="2" t="str">
        <f t="shared" si="23"/>
        <v>月</v>
      </c>
      <c r="E462" t="str">
        <f>IFERROR(VLOOKUP(A462,'HOL（2028年まで）'!$A:$C,3,0),"")</f>
        <v/>
      </c>
      <c r="F462"/>
      <c r="G462"/>
    </row>
    <row r="463" spans="1:7" x14ac:dyDescent="0.45">
      <c r="A463" s="1">
        <v>46392</v>
      </c>
      <c r="B463" s="2">
        <f t="shared" si="21"/>
        <v>1</v>
      </c>
      <c r="C463" s="2">
        <f t="shared" si="22"/>
        <v>5</v>
      </c>
      <c r="D463" s="2" t="str">
        <f t="shared" si="23"/>
        <v>火</v>
      </c>
      <c r="E463" t="str">
        <f>IFERROR(VLOOKUP(A463,'HOL（2028年まで）'!$A:$C,3,0),"")</f>
        <v/>
      </c>
      <c r="F463"/>
      <c r="G463"/>
    </row>
    <row r="464" spans="1:7" x14ac:dyDescent="0.45">
      <c r="A464" s="1">
        <v>46393</v>
      </c>
      <c r="B464" s="2">
        <f t="shared" si="21"/>
        <v>1</v>
      </c>
      <c r="C464" s="2">
        <f t="shared" si="22"/>
        <v>6</v>
      </c>
      <c r="D464" s="2" t="str">
        <f t="shared" si="23"/>
        <v>水</v>
      </c>
      <c r="E464" t="str">
        <f>IFERROR(VLOOKUP(A464,'HOL（2028年まで）'!$A:$C,3,0),"")</f>
        <v/>
      </c>
      <c r="F464"/>
      <c r="G464"/>
    </row>
    <row r="465" spans="1:7" x14ac:dyDescent="0.45">
      <c r="A465" s="1">
        <v>46394</v>
      </c>
      <c r="B465" s="2">
        <f t="shared" si="21"/>
        <v>1</v>
      </c>
      <c r="C465" s="2">
        <f t="shared" si="22"/>
        <v>7</v>
      </c>
      <c r="D465" s="2" t="str">
        <f t="shared" si="23"/>
        <v>木</v>
      </c>
      <c r="E465" t="str">
        <f>IFERROR(VLOOKUP(A465,'HOL（2028年まで）'!$A:$C,3,0),"")</f>
        <v/>
      </c>
      <c r="F465"/>
      <c r="G465"/>
    </row>
    <row r="466" spans="1:7" x14ac:dyDescent="0.45">
      <c r="A466" s="1">
        <v>46395</v>
      </c>
      <c r="B466" s="2">
        <f t="shared" si="21"/>
        <v>1</v>
      </c>
      <c r="C466" s="2">
        <f t="shared" si="22"/>
        <v>8</v>
      </c>
      <c r="D466" s="2" t="str">
        <f t="shared" si="23"/>
        <v>金</v>
      </c>
      <c r="E466" t="str">
        <f>IFERROR(VLOOKUP(A466,'HOL（2028年まで）'!$A:$C,3,0),"")</f>
        <v/>
      </c>
      <c r="F466"/>
      <c r="G466"/>
    </row>
    <row r="467" spans="1:7" x14ac:dyDescent="0.45">
      <c r="A467" s="1">
        <v>46396</v>
      </c>
      <c r="B467" s="2">
        <f t="shared" si="21"/>
        <v>1</v>
      </c>
      <c r="C467" s="2">
        <f t="shared" si="22"/>
        <v>9</v>
      </c>
      <c r="D467" s="2" t="str">
        <f t="shared" si="23"/>
        <v>土</v>
      </c>
      <c r="E467" t="str">
        <f>IFERROR(VLOOKUP(A467,'HOL（2028年まで）'!$A:$C,3,0),"")</f>
        <v/>
      </c>
      <c r="F467"/>
      <c r="G467"/>
    </row>
    <row r="468" spans="1:7" x14ac:dyDescent="0.45">
      <c r="A468" s="1">
        <v>46397</v>
      </c>
      <c r="B468" s="2">
        <f t="shared" si="21"/>
        <v>1</v>
      </c>
      <c r="C468" s="2">
        <f t="shared" si="22"/>
        <v>10</v>
      </c>
      <c r="D468" s="2" t="str">
        <f t="shared" si="23"/>
        <v>日</v>
      </c>
      <c r="E468" t="str">
        <f>IFERROR(VLOOKUP(A468,'HOL（2028年まで）'!$A:$C,3,0),"")</f>
        <v/>
      </c>
      <c r="F468"/>
      <c r="G468"/>
    </row>
    <row r="469" spans="1:7" x14ac:dyDescent="0.45">
      <c r="A469" s="1">
        <v>46398</v>
      </c>
      <c r="B469" s="2">
        <f t="shared" si="21"/>
        <v>1</v>
      </c>
      <c r="C469" s="2">
        <f t="shared" si="22"/>
        <v>11</v>
      </c>
      <c r="D469" s="2" t="str">
        <f t="shared" si="23"/>
        <v>月</v>
      </c>
      <c r="E469" t="str">
        <f>IFERROR(VLOOKUP(A469,'HOL（2028年まで）'!$A:$C,3,0),"")</f>
        <v>成人の日</v>
      </c>
      <c r="F469"/>
      <c r="G469"/>
    </row>
    <row r="470" spans="1:7" x14ac:dyDescent="0.45">
      <c r="A470" s="1">
        <v>46399</v>
      </c>
      <c r="B470" s="2">
        <f t="shared" si="21"/>
        <v>1</v>
      </c>
      <c r="C470" s="2">
        <f t="shared" si="22"/>
        <v>12</v>
      </c>
      <c r="D470" s="2" t="str">
        <f t="shared" si="23"/>
        <v>火</v>
      </c>
      <c r="E470" t="str">
        <f>IFERROR(VLOOKUP(A470,'HOL（2028年まで）'!$A:$C,3,0),"")</f>
        <v/>
      </c>
      <c r="F470"/>
      <c r="G470"/>
    </row>
    <row r="471" spans="1:7" x14ac:dyDescent="0.45">
      <c r="A471" s="1">
        <v>46400</v>
      </c>
      <c r="B471" s="2">
        <f t="shared" si="21"/>
        <v>1</v>
      </c>
      <c r="C471" s="2">
        <f t="shared" si="22"/>
        <v>13</v>
      </c>
      <c r="D471" s="2" t="str">
        <f t="shared" si="23"/>
        <v>水</v>
      </c>
      <c r="E471" t="str">
        <f>IFERROR(VLOOKUP(A471,'HOL（2028年まで）'!$A:$C,3,0),"")</f>
        <v/>
      </c>
      <c r="F471"/>
      <c r="G471"/>
    </row>
    <row r="472" spans="1:7" x14ac:dyDescent="0.45">
      <c r="A472" s="1">
        <v>46401</v>
      </c>
      <c r="B472" s="2">
        <f t="shared" si="21"/>
        <v>1</v>
      </c>
      <c r="C472" s="2">
        <f t="shared" si="22"/>
        <v>14</v>
      </c>
      <c r="D472" s="2" t="str">
        <f t="shared" si="23"/>
        <v>木</v>
      </c>
      <c r="E472" t="str">
        <f>IFERROR(VLOOKUP(A472,'HOL（2028年まで）'!$A:$C,3,0),"")</f>
        <v/>
      </c>
      <c r="F472"/>
      <c r="G472"/>
    </row>
    <row r="473" spans="1:7" x14ac:dyDescent="0.45">
      <c r="A473" s="1">
        <v>46402</v>
      </c>
      <c r="B473" s="2">
        <f t="shared" si="21"/>
        <v>1</v>
      </c>
      <c r="C473" s="2">
        <f t="shared" si="22"/>
        <v>15</v>
      </c>
      <c r="D473" s="2" t="str">
        <f t="shared" si="23"/>
        <v>金</v>
      </c>
      <c r="E473" t="str">
        <f>IFERROR(VLOOKUP(A473,'HOL（2028年まで）'!$A:$C,3,0),"")</f>
        <v/>
      </c>
      <c r="F473"/>
      <c r="G473"/>
    </row>
    <row r="474" spans="1:7" x14ac:dyDescent="0.45">
      <c r="A474" s="1">
        <v>46403</v>
      </c>
      <c r="B474" s="2">
        <f t="shared" si="21"/>
        <v>1</v>
      </c>
      <c r="C474" s="2">
        <f t="shared" si="22"/>
        <v>16</v>
      </c>
      <c r="D474" s="2" t="str">
        <f t="shared" si="23"/>
        <v>土</v>
      </c>
      <c r="E474" t="str">
        <f>IFERROR(VLOOKUP(A474,'HOL（2028年まで）'!$A:$C,3,0),"")</f>
        <v/>
      </c>
      <c r="F474"/>
      <c r="G474"/>
    </row>
    <row r="475" spans="1:7" x14ac:dyDescent="0.45">
      <c r="A475" s="1">
        <v>46404</v>
      </c>
      <c r="B475" s="2">
        <f t="shared" si="21"/>
        <v>1</v>
      </c>
      <c r="C475" s="2">
        <f t="shared" si="22"/>
        <v>17</v>
      </c>
      <c r="D475" s="2" t="str">
        <f t="shared" si="23"/>
        <v>日</v>
      </c>
      <c r="E475" t="str">
        <f>IFERROR(VLOOKUP(A475,'HOL（2028年まで）'!$A:$C,3,0),"")</f>
        <v/>
      </c>
      <c r="F475"/>
      <c r="G475"/>
    </row>
    <row r="476" spans="1:7" x14ac:dyDescent="0.45">
      <c r="A476" s="1">
        <v>46405</v>
      </c>
      <c r="B476" s="2">
        <f t="shared" si="21"/>
        <v>1</v>
      </c>
      <c r="C476" s="2">
        <f t="shared" si="22"/>
        <v>18</v>
      </c>
      <c r="D476" s="2" t="str">
        <f t="shared" si="23"/>
        <v>月</v>
      </c>
      <c r="E476" t="str">
        <f>IFERROR(VLOOKUP(A476,'HOL（2028年まで）'!$A:$C,3,0),"")</f>
        <v/>
      </c>
      <c r="F476"/>
      <c r="G476"/>
    </row>
    <row r="477" spans="1:7" x14ac:dyDescent="0.45">
      <c r="A477" s="1">
        <v>46406</v>
      </c>
      <c r="B477" s="2">
        <f t="shared" si="21"/>
        <v>1</v>
      </c>
      <c r="C477" s="2">
        <f t="shared" si="22"/>
        <v>19</v>
      </c>
      <c r="D477" s="2" t="str">
        <f t="shared" si="23"/>
        <v>火</v>
      </c>
      <c r="E477" t="str">
        <f>IFERROR(VLOOKUP(A477,'HOL（2028年まで）'!$A:$C,3,0),"")</f>
        <v/>
      </c>
      <c r="F477"/>
      <c r="G477"/>
    </row>
    <row r="478" spans="1:7" x14ac:dyDescent="0.45">
      <c r="A478" s="1">
        <v>46407</v>
      </c>
      <c r="B478" s="2">
        <f t="shared" si="21"/>
        <v>1</v>
      </c>
      <c r="C478" s="2">
        <f t="shared" si="22"/>
        <v>20</v>
      </c>
      <c r="D478" s="2" t="str">
        <f t="shared" si="23"/>
        <v>水</v>
      </c>
      <c r="E478" t="str">
        <f>IFERROR(VLOOKUP(A478,'HOL（2028年まで）'!$A:$C,3,0),"")</f>
        <v/>
      </c>
      <c r="F478"/>
      <c r="G478"/>
    </row>
    <row r="479" spans="1:7" x14ac:dyDescent="0.45">
      <c r="A479" s="1">
        <v>46408</v>
      </c>
      <c r="B479" s="2">
        <f t="shared" ref="B479:B542" si="24">MONTH(A479)</f>
        <v>1</v>
      </c>
      <c r="C479" s="2">
        <f t="shared" si="22"/>
        <v>21</v>
      </c>
      <c r="D479" s="2" t="str">
        <f t="shared" si="23"/>
        <v>木</v>
      </c>
      <c r="E479" t="str">
        <f>IFERROR(VLOOKUP(A479,'HOL（2028年まで）'!$A:$C,3,0),"")</f>
        <v/>
      </c>
      <c r="F479"/>
      <c r="G479"/>
    </row>
    <row r="480" spans="1:7" x14ac:dyDescent="0.45">
      <c r="A480" s="1">
        <v>46409</v>
      </c>
      <c r="B480" s="2">
        <f t="shared" si="24"/>
        <v>1</v>
      </c>
      <c r="C480" s="2">
        <f t="shared" si="22"/>
        <v>22</v>
      </c>
      <c r="D480" s="2" t="str">
        <f t="shared" si="23"/>
        <v>金</v>
      </c>
      <c r="E480" t="str">
        <f>IFERROR(VLOOKUP(A480,'HOL（2028年まで）'!$A:$C,3,0),"")</f>
        <v/>
      </c>
      <c r="F480"/>
      <c r="G480"/>
    </row>
    <row r="481" spans="1:7" x14ac:dyDescent="0.45">
      <c r="A481" s="1">
        <v>46410</v>
      </c>
      <c r="B481" s="2">
        <f t="shared" si="24"/>
        <v>1</v>
      </c>
      <c r="C481" s="2">
        <f t="shared" si="22"/>
        <v>23</v>
      </c>
      <c r="D481" s="2" t="str">
        <f t="shared" si="23"/>
        <v>土</v>
      </c>
      <c r="E481" t="str">
        <f>IFERROR(VLOOKUP(A481,'HOL（2028年まで）'!$A:$C,3,0),"")</f>
        <v/>
      </c>
      <c r="F481"/>
      <c r="G481"/>
    </row>
    <row r="482" spans="1:7" x14ac:dyDescent="0.45">
      <c r="A482" s="1">
        <v>46411</v>
      </c>
      <c r="B482" s="2">
        <f t="shared" si="24"/>
        <v>1</v>
      </c>
      <c r="C482" s="2">
        <f t="shared" ref="C482:C545" si="25">DAY(A482)</f>
        <v>24</v>
      </c>
      <c r="D482" s="2" t="str">
        <f t="shared" ref="D482:D545" si="26">TEXT(A482,"aaa")</f>
        <v>日</v>
      </c>
      <c r="E482" t="str">
        <f>IFERROR(VLOOKUP(A482,'HOL（2028年まで）'!$A:$C,3,0),"")</f>
        <v/>
      </c>
      <c r="F482"/>
      <c r="G482"/>
    </row>
    <row r="483" spans="1:7" x14ac:dyDescent="0.45">
      <c r="A483" s="1">
        <v>46412</v>
      </c>
      <c r="B483" s="2">
        <f t="shared" si="24"/>
        <v>1</v>
      </c>
      <c r="C483" s="2">
        <f t="shared" si="25"/>
        <v>25</v>
      </c>
      <c r="D483" s="2" t="str">
        <f t="shared" si="26"/>
        <v>月</v>
      </c>
      <c r="E483" t="str">
        <f>IFERROR(VLOOKUP(A483,'HOL（2028年まで）'!$A:$C,3,0),"")</f>
        <v/>
      </c>
      <c r="F483"/>
      <c r="G483"/>
    </row>
    <row r="484" spans="1:7" x14ac:dyDescent="0.45">
      <c r="A484" s="1">
        <v>46413</v>
      </c>
      <c r="B484" s="2">
        <f t="shared" si="24"/>
        <v>1</v>
      </c>
      <c r="C484" s="2">
        <f t="shared" si="25"/>
        <v>26</v>
      </c>
      <c r="D484" s="2" t="str">
        <f t="shared" si="26"/>
        <v>火</v>
      </c>
      <c r="E484" t="str">
        <f>IFERROR(VLOOKUP(A484,'HOL（2028年まで）'!$A:$C,3,0),"")</f>
        <v/>
      </c>
      <c r="F484"/>
      <c r="G484"/>
    </row>
    <row r="485" spans="1:7" x14ac:dyDescent="0.45">
      <c r="A485" s="1">
        <v>46414</v>
      </c>
      <c r="B485" s="2">
        <f t="shared" si="24"/>
        <v>1</v>
      </c>
      <c r="C485" s="2">
        <f t="shared" si="25"/>
        <v>27</v>
      </c>
      <c r="D485" s="2" t="str">
        <f t="shared" si="26"/>
        <v>水</v>
      </c>
      <c r="E485" t="str">
        <f>IFERROR(VLOOKUP(A485,'HOL（2028年まで）'!$A:$C,3,0),"")</f>
        <v/>
      </c>
      <c r="F485"/>
      <c r="G485"/>
    </row>
    <row r="486" spans="1:7" x14ac:dyDescent="0.45">
      <c r="A486" s="1">
        <v>46415</v>
      </c>
      <c r="B486" s="2">
        <f t="shared" si="24"/>
        <v>1</v>
      </c>
      <c r="C486" s="2">
        <f t="shared" si="25"/>
        <v>28</v>
      </c>
      <c r="D486" s="2" t="str">
        <f t="shared" si="26"/>
        <v>木</v>
      </c>
      <c r="E486" t="str">
        <f>IFERROR(VLOOKUP(A486,'HOL（2028年まで）'!$A:$C,3,0),"")</f>
        <v/>
      </c>
      <c r="F486"/>
      <c r="G486"/>
    </row>
    <row r="487" spans="1:7" x14ac:dyDescent="0.45">
      <c r="A487" s="1">
        <v>46416</v>
      </c>
      <c r="B487" s="2">
        <f t="shared" si="24"/>
        <v>1</v>
      </c>
      <c r="C487" s="2">
        <f t="shared" si="25"/>
        <v>29</v>
      </c>
      <c r="D487" s="2" t="str">
        <f t="shared" si="26"/>
        <v>金</v>
      </c>
      <c r="E487" t="str">
        <f>IFERROR(VLOOKUP(A487,'HOL（2028年まで）'!$A:$C,3,0),"")</f>
        <v/>
      </c>
      <c r="F487"/>
      <c r="G487"/>
    </row>
    <row r="488" spans="1:7" x14ac:dyDescent="0.45">
      <c r="A488" s="1">
        <v>46417</v>
      </c>
      <c r="B488" s="2">
        <f t="shared" si="24"/>
        <v>1</v>
      </c>
      <c r="C488" s="2">
        <f t="shared" si="25"/>
        <v>30</v>
      </c>
      <c r="D488" s="2" t="str">
        <f t="shared" si="26"/>
        <v>土</v>
      </c>
      <c r="E488" t="str">
        <f>IFERROR(VLOOKUP(A488,'HOL（2028年まで）'!$A:$C,3,0),"")</f>
        <v/>
      </c>
      <c r="F488"/>
      <c r="G488"/>
    </row>
    <row r="489" spans="1:7" x14ac:dyDescent="0.45">
      <c r="A489" s="1">
        <v>46418</v>
      </c>
      <c r="B489" s="2">
        <f t="shared" si="24"/>
        <v>1</v>
      </c>
      <c r="C489" s="2">
        <f t="shared" si="25"/>
        <v>31</v>
      </c>
      <c r="D489" s="2" t="str">
        <f t="shared" si="26"/>
        <v>日</v>
      </c>
      <c r="E489" t="str">
        <f>IFERROR(VLOOKUP(A489,'HOL（2028年まで）'!$A:$C,3,0),"")</f>
        <v/>
      </c>
      <c r="F489"/>
      <c r="G489"/>
    </row>
    <row r="490" spans="1:7" x14ac:dyDescent="0.45">
      <c r="A490" s="1">
        <v>46419</v>
      </c>
      <c r="B490" s="2">
        <f t="shared" si="24"/>
        <v>2</v>
      </c>
      <c r="C490" s="2">
        <f t="shared" si="25"/>
        <v>1</v>
      </c>
      <c r="D490" s="2" t="str">
        <f t="shared" si="26"/>
        <v>月</v>
      </c>
      <c r="E490" t="str">
        <f>IFERROR(VLOOKUP(A490,'HOL（2028年まで）'!$A:$C,3,0),"")</f>
        <v/>
      </c>
      <c r="F490"/>
      <c r="G490"/>
    </row>
    <row r="491" spans="1:7" x14ac:dyDescent="0.45">
      <c r="A491" s="1">
        <v>46420</v>
      </c>
      <c r="B491" s="2">
        <f t="shared" si="24"/>
        <v>2</v>
      </c>
      <c r="C491" s="2">
        <f t="shared" si="25"/>
        <v>2</v>
      </c>
      <c r="D491" s="2" t="str">
        <f t="shared" si="26"/>
        <v>火</v>
      </c>
      <c r="E491" t="str">
        <f>IFERROR(VLOOKUP(A491,'HOL（2028年まで）'!$A:$C,3,0),"")</f>
        <v/>
      </c>
      <c r="F491"/>
      <c r="G491"/>
    </row>
    <row r="492" spans="1:7" x14ac:dyDescent="0.45">
      <c r="A492" s="1">
        <v>46421</v>
      </c>
      <c r="B492" s="2">
        <f t="shared" si="24"/>
        <v>2</v>
      </c>
      <c r="C492" s="2">
        <f t="shared" si="25"/>
        <v>3</v>
      </c>
      <c r="D492" s="2" t="str">
        <f t="shared" si="26"/>
        <v>水</v>
      </c>
      <c r="E492" t="str">
        <f>IFERROR(VLOOKUP(A492,'HOL（2028年まで）'!$A:$C,3,0),"")</f>
        <v/>
      </c>
      <c r="F492"/>
      <c r="G492"/>
    </row>
    <row r="493" spans="1:7" x14ac:dyDescent="0.45">
      <c r="A493" s="1">
        <v>46422</v>
      </c>
      <c r="B493" s="2">
        <f t="shared" si="24"/>
        <v>2</v>
      </c>
      <c r="C493" s="2">
        <f t="shared" si="25"/>
        <v>4</v>
      </c>
      <c r="D493" s="2" t="str">
        <f t="shared" si="26"/>
        <v>木</v>
      </c>
      <c r="E493" t="str">
        <f>IFERROR(VLOOKUP(A493,'HOL（2028年まで）'!$A:$C,3,0),"")</f>
        <v/>
      </c>
      <c r="F493"/>
      <c r="G493"/>
    </row>
    <row r="494" spans="1:7" x14ac:dyDescent="0.45">
      <c r="A494" s="1">
        <v>46423</v>
      </c>
      <c r="B494" s="2">
        <f t="shared" si="24"/>
        <v>2</v>
      </c>
      <c r="C494" s="2">
        <f t="shared" si="25"/>
        <v>5</v>
      </c>
      <c r="D494" s="2" t="str">
        <f t="shared" si="26"/>
        <v>金</v>
      </c>
      <c r="E494" t="str">
        <f>IFERROR(VLOOKUP(A494,'HOL（2028年まで）'!$A:$C,3,0),"")</f>
        <v/>
      </c>
      <c r="F494"/>
      <c r="G494"/>
    </row>
    <row r="495" spans="1:7" x14ac:dyDescent="0.45">
      <c r="A495" s="1">
        <v>46424</v>
      </c>
      <c r="B495" s="2">
        <f t="shared" si="24"/>
        <v>2</v>
      </c>
      <c r="C495" s="2">
        <f t="shared" si="25"/>
        <v>6</v>
      </c>
      <c r="D495" s="2" t="str">
        <f t="shared" si="26"/>
        <v>土</v>
      </c>
      <c r="E495" t="str">
        <f>IFERROR(VLOOKUP(A495,'HOL（2028年まで）'!$A:$C,3,0),"")</f>
        <v/>
      </c>
      <c r="F495"/>
      <c r="G495"/>
    </row>
    <row r="496" spans="1:7" x14ac:dyDescent="0.45">
      <c r="A496" s="1">
        <v>46425</v>
      </c>
      <c r="B496" s="2">
        <f t="shared" si="24"/>
        <v>2</v>
      </c>
      <c r="C496" s="2">
        <f t="shared" si="25"/>
        <v>7</v>
      </c>
      <c r="D496" s="2" t="str">
        <f t="shared" si="26"/>
        <v>日</v>
      </c>
      <c r="E496" t="str">
        <f>IFERROR(VLOOKUP(A496,'HOL（2028年まで）'!$A:$C,3,0),"")</f>
        <v/>
      </c>
      <c r="F496"/>
      <c r="G496"/>
    </row>
    <row r="497" spans="1:7" x14ac:dyDescent="0.45">
      <c r="A497" s="1">
        <v>46426</v>
      </c>
      <c r="B497" s="2">
        <f t="shared" si="24"/>
        <v>2</v>
      </c>
      <c r="C497" s="2">
        <f t="shared" si="25"/>
        <v>8</v>
      </c>
      <c r="D497" s="2" t="str">
        <f t="shared" si="26"/>
        <v>月</v>
      </c>
      <c r="E497" t="str">
        <f>IFERROR(VLOOKUP(A497,'HOL（2028年まで）'!$A:$C,3,0),"")</f>
        <v/>
      </c>
      <c r="F497"/>
      <c r="G497"/>
    </row>
    <row r="498" spans="1:7" x14ac:dyDescent="0.45">
      <c r="A498" s="1">
        <v>46427</v>
      </c>
      <c r="B498" s="2">
        <f t="shared" si="24"/>
        <v>2</v>
      </c>
      <c r="C498" s="2">
        <f t="shared" si="25"/>
        <v>9</v>
      </c>
      <c r="D498" s="2" t="str">
        <f t="shared" si="26"/>
        <v>火</v>
      </c>
      <c r="E498" t="str">
        <f>IFERROR(VLOOKUP(A498,'HOL（2028年まで）'!$A:$C,3,0),"")</f>
        <v/>
      </c>
      <c r="F498"/>
      <c r="G498"/>
    </row>
    <row r="499" spans="1:7" x14ac:dyDescent="0.45">
      <c r="A499" s="1">
        <v>46428</v>
      </c>
      <c r="B499" s="2">
        <f t="shared" si="24"/>
        <v>2</v>
      </c>
      <c r="C499" s="2">
        <f t="shared" si="25"/>
        <v>10</v>
      </c>
      <c r="D499" s="2" t="str">
        <f t="shared" si="26"/>
        <v>水</v>
      </c>
      <c r="E499" t="str">
        <f>IFERROR(VLOOKUP(A499,'HOL（2028年まで）'!$A:$C,3,0),"")</f>
        <v/>
      </c>
      <c r="F499"/>
      <c r="G499"/>
    </row>
    <row r="500" spans="1:7" x14ac:dyDescent="0.45">
      <c r="A500" s="1">
        <v>46429</v>
      </c>
      <c r="B500" s="2">
        <f t="shared" si="24"/>
        <v>2</v>
      </c>
      <c r="C500" s="2">
        <f t="shared" si="25"/>
        <v>11</v>
      </c>
      <c r="D500" s="2" t="str">
        <f t="shared" si="26"/>
        <v>木</v>
      </c>
      <c r="E500" t="str">
        <f>IFERROR(VLOOKUP(A500,'HOL（2028年まで）'!$A:$C,3,0),"")</f>
        <v>建国記念の日</v>
      </c>
      <c r="F500"/>
      <c r="G500"/>
    </row>
    <row r="501" spans="1:7" x14ac:dyDescent="0.45">
      <c r="A501" s="1">
        <v>46430</v>
      </c>
      <c r="B501" s="2">
        <f t="shared" si="24"/>
        <v>2</v>
      </c>
      <c r="C501" s="2">
        <f t="shared" si="25"/>
        <v>12</v>
      </c>
      <c r="D501" s="2" t="str">
        <f t="shared" si="26"/>
        <v>金</v>
      </c>
      <c r="E501" t="str">
        <f>IFERROR(VLOOKUP(A501,'HOL（2028年まで）'!$A:$C,3,0),"")</f>
        <v/>
      </c>
      <c r="F501"/>
      <c r="G501"/>
    </row>
    <row r="502" spans="1:7" x14ac:dyDescent="0.45">
      <c r="A502" s="1">
        <v>46431</v>
      </c>
      <c r="B502" s="2">
        <f t="shared" si="24"/>
        <v>2</v>
      </c>
      <c r="C502" s="2">
        <f t="shared" si="25"/>
        <v>13</v>
      </c>
      <c r="D502" s="2" t="str">
        <f t="shared" si="26"/>
        <v>土</v>
      </c>
      <c r="E502" t="str">
        <f>IFERROR(VLOOKUP(A502,'HOL（2028年まで）'!$A:$C,3,0),"")</f>
        <v/>
      </c>
      <c r="F502"/>
      <c r="G502"/>
    </row>
    <row r="503" spans="1:7" x14ac:dyDescent="0.45">
      <c r="A503" s="1">
        <v>46432</v>
      </c>
      <c r="B503" s="2">
        <f t="shared" si="24"/>
        <v>2</v>
      </c>
      <c r="C503" s="2">
        <f t="shared" si="25"/>
        <v>14</v>
      </c>
      <c r="D503" s="2" t="str">
        <f t="shared" si="26"/>
        <v>日</v>
      </c>
      <c r="E503" t="str">
        <f>IFERROR(VLOOKUP(A503,'HOL（2028年まで）'!$A:$C,3,0),"")</f>
        <v/>
      </c>
      <c r="F503"/>
      <c r="G503"/>
    </row>
    <row r="504" spans="1:7" x14ac:dyDescent="0.45">
      <c r="A504" s="1">
        <v>46433</v>
      </c>
      <c r="B504" s="2">
        <f t="shared" si="24"/>
        <v>2</v>
      </c>
      <c r="C504" s="2">
        <f t="shared" si="25"/>
        <v>15</v>
      </c>
      <c r="D504" s="2" t="str">
        <f t="shared" si="26"/>
        <v>月</v>
      </c>
      <c r="E504" t="str">
        <f>IFERROR(VLOOKUP(A504,'HOL（2028年まで）'!$A:$C,3,0),"")</f>
        <v/>
      </c>
      <c r="F504"/>
      <c r="G504"/>
    </row>
    <row r="505" spans="1:7" x14ac:dyDescent="0.45">
      <c r="A505" s="1">
        <v>46434</v>
      </c>
      <c r="B505" s="2">
        <f t="shared" si="24"/>
        <v>2</v>
      </c>
      <c r="C505" s="2">
        <f t="shared" si="25"/>
        <v>16</v>
      </c>
      <c r="D505" s="2" t="str">
        <f t="shared" si="26"/>
        <v>火</v>
      </c>
      <c r="E505" t="str">
        <f>IFERROR(VLOOKUP(A505,'HOL（2028年まで）'!$A:$C,3,0),"")</f>
        <v/>
      </c>
      <c r="F505"/>
      <c r="G505"/>
    </row>
    <row r="506" spans="1:7" x14ac:dyDescent="0.45">
      <c r="A506" s="1">
        <v>46435</v>
      </c>
      <c r="B506" s="2">
        <f t="shared" si="24"/>
        <v>2</v>
      </c>
      <c r="C506" s="2">
        <f t="shared" si="25"/>
        <v>17</v>
      </c>
      <c r="D506" s="2" t="str">
        <f t="shared" si="26"/>
        <v>水</v>
      </c>
      <c r="E506" t="str">
        <f>IFERROR(VLOOKUP(A506,'HOL（2028年まで）'!$A:$C,3,0),"")</f>
        <v/>
      </c>
      <c r="F506"/>
      <c r="G506"/>
    </row>
    <row r="507" spans="1:7" x14ac:dyDescent="0.45">
      <c r="A507" s="1">
        <v>46436</v>
      </c>
      <c r="B507" s="2">
        <f t="shared" si="24"/>
        <v>2</v>
      </c>
      <c r="C507" s="2">
        <f t="shared" si="25"/>
        <v>18</v>
      </c>
      <c r="D507" s="2" t="str">
        <f t="shared" si="26"/>
        <v>木</v>
      </c>
      <c r="E507" t="str">
        <f>IFERROR(VLOOKUP(A507,'HOL（2028年まで）'!$A:$C,3,0),"")</f>
        <v/>
      </c>
      <c r="F507"/>
      <c r="G507"/>
    </row>
    <row r="508" spans="1:7" x14ac:dyDescent="0.45">
      <c r="A508" s="1">
        <v>46437</v>
      </c>
      <c r="B508" s="2">
        <f t="shared" si="24"/>
        <v>2</v>
      </c>
      <c r="C508" s="2">
        <f t="shared" si="25"/>
        <v>19</v>
      </c>
      <c r="D508" s="2" t="str">
        <f t="shared" si="26"/>
        <v>金</v>
      </c>
      <c r="E508" t="str">
        <f>IFERROR(VLOOKUP(A508,'HOL（2028年まで）'!$A:$C,3,0),"")</f>
        <v/>
      </c>
      <c r="F508"/>
      <c r="G508"/>
    </row>
    <row r="509" spans="1:7" x14ac:dyDescent="0.45">
      <c r="A509" s="1">
        <v>46438</v>
      </c>
      <c r="B509" s="2">
        <f t="shared" si="24"/>
        <v>2</v>
      </c>
      <c r="C509" s="2">
        <f t="shared" si="25"/>
        <v>20</v>
      </c>
      <c r="D509" s="2" t="str">
        <f t="shared" si="26"/>
        <v>土</v>
      </c>
      <c r="E509" t="str">
        <f>IFERROR(VLOOKUP(A509,'HOL（2028年まで）'!$A:$C,3,0),"")</f>
        <v/>
      </c>
      <c r="F509"/>
      <c r="G509"/>
    </row>
    <row r="510" spans="1:7" x14ac:dyDescent="0.45">
      <c r="A510" s="1">
        <v>46439</v>
      </c>
      <c r="B510" s="2">
        <f t="shared" si="24"/>
        <v>2</v>
      </c>
      <c r="C510" s="2">
        <f t="shared" si="25"/>
        <v>21</v>
      </c>
      <c r="D510" s="2" t="str">
        <f t="shared" si="26"/>
        <v>日</v>
      </c>
      <c r="E510" t="str">
        <f>IFERROR(VLOOKUP(A510,'HOL（2028年まで）'!$A:$C,3,0),"")</f>
        <v/>
      </c>
      <c r="F510"/>
      <c r="G510"/>
    </row>
    <row r="511" spans="1:7" x14ac:dyDescent="0.45">
      <c r="A511" s="1">
        <v>46440</v>
      </c>
      <c r="B511" s="2">
        <f t="shared" si="24"/>
        <v>2</v>
      </c>
      <c r="C511" s="2">
        <f t="shared" si="25"/>
        <v>22</v>
      </c>
      <c r="D511" s="2" t="str">
        <f t="shared" si="26"/>
        <v>月</v>
      </c>
      <c r="E511" t="str">
        <f>IFERROR(VLOOKUP(A511,'HOL（2028年まで）'!$A:$C,3,0),"")</f>
        <v/>
      </c>
      <c r="F511"/>
      <c r="G511"/>
    </row>
    <row r="512" spans="1:7" x14ac:dyDescent="0.45">
      <c r="A512" s="1">
        <v>46441</v>
      </c>
      <c r="B512" s="2">
        <f t="shared" si="24"/>
        <v>2</v>
      </c>
      <c r="C512" s="2">
        <f t="shared" si="25"/>
        <v>23</v>
      </c>
      <c r="D512" s="2" t="str">
        <f t="shared" si="26"/>
        <v>火</v>
      </c>
      <c r="E512" t="str">
        <f>IFERROR(VLOOKUP(A512,'HOL（2028年まで）'!$A:$C,3,0),"")</f>
        <v>天皇誕生日</v>
      </c>
      <c r="F512"/>
      <c r="G512"/>
    </row>
    <row r="513" spans="1:7" x14ac:dyDescent="0.45">
      <c r="A513" s="1">
        <v>46442</v>
      </c>
      <c r="B513" s="2">
        <f t="shared" si="24"/>
        <v>2</v>
      </c>
      <c r="C513" s="2">
        <f t="shared" si="25"/>
        <v>24</v>
      </c>
      <c r="D513" s="2" t="str">
        <f t="shared" si="26"/>
        <v>水</v>
      </c>
      <c r="E513" t="str">
        <f>IFERROR(VLOOKUP(A513,'HOL（2028年まで）'!$A:$C,3,0),"")</f>
        <v/>
      </c>
      <c r="F513"/>
      <c r="G513"/>
    </row>
    <row r="514" spans="1:7" x14ac:dyDescent="0.45">
      <c r="A514" s="1">
        <v>46443</v>
      </c>
      <c r="B514" s="2">
        <f t="shared" si="24"/>
        <v>2</v>
      </c>
      <c r="C514" s="2">
        <f t="shared" si="25"/>
        <v>25</v>
      </c>
      <c r="D514" s="2" t="str">
        <f t="shared" si="26"/>
        <v>木</v>
      </c>
      <c r="E514" t="str">
        <f>IFERROR(VLOOKUP(A514,'HOL（2028年まで）'!$A:$C,3,0),"")</f>
        <v/>
      </c>
      <c r="F514"/>
      <c r="G514"/>
    </row>
    <row r="515" spans="1:7" x14ac:dyDescent="0.45">
      <c r="A515" s="1">
        <v>46444</v>
      </c>
      <c r="B515" s="2">
        <f t="shared" si="24"/>
        <v>2</v>
      </c>
      <c r="C515" s="2">
        <f t="shared" si="25"/>
        <v>26</v>
      </c>
      <c r="D515" s="2" t="str">
        <f t="shared" si="26"/>
        <v>金</v>
      </c>
      <c r="E515" t="str">
        <f>IFERROR(VLOOKUP(A515,'HOL（2028年まで）'!$A:$C,3,0),"")</f>
        <v/>
      </c>
      <c r="F515"/>
      <c r="G515"/>
    </row>
    <row r="516" spans="1:7" x14ac:dyDescent="0.45">
      <c r="A516" s="1">
        <v>46445</v>
      </c>
      <c r="B516" s="2">
        <f t="shared" si="24"/>
        <v>2</v>
      </c>
      <c r="C516" s="2">
        <f t="shared" si="25"/>
        <v>27</v>
      </c>
      <c r="D516" s="2" t="str">
        <f t="shared" si="26"/>
        <v>土</v>
      </c>
      <c r="E516" t="str">
        <f>IFERROR(VLOOKUP(A516,'HOL（2028年まで）'!$A:$C,3,0),"")</f>
        <v/>
      </c>
      <c r="F516"/>
      <c r="G516"/>
    </row>
    <row r="517" spans="1:7" x14ac:dyDescent="0.45">
      <c r="A517" s="1">
        <v>46446</v>
      </c>
      <c r="B517" s="2">
        <f t="shared" si="24"/>
        <v>2</v>
      </c>
      <c r="C517" s="2">
        <f t="shared" si="25"/>
        <v>28</v>
      </c>
      <c r="D517" s="2" t="str">
        <f t="shared" si="26"/>
        <v>日</v>
      </c>
      <c r="E517" t="str">
        <f>IFERROR(VLOOKUP(A517,'HOL（2028年まで）'!$A:$C,3,0),"")</f>
        <v/>
      </c>
      <c r="F517"/>
      <c r="G517"/>
    </row>
    <row r="518" spans="1:7" x14ac:dyDescent="0.45">
      <c r="A518" s="1">
        <v>46447</v>
      </c>
      <c r="B518" s="2">
        <f t="shared" si="24"/>
        <v>3</v>
      </c>
      <c r="C518" s="2">
        <f t="shared" si="25"/>
        <v>1</v>
      </c>
      <c r="D518" s="2" t="str">
        <f t="shared" si="26"/>
        <v>月</v>
      </c>
      <c r="E518" t="str">
        <f>IFERROR(VLOOKUP(A518,'HOL（2028年まで）'!$A:$C,3,0),"")</f>
        <v/>
      </c>
      <c r="F518"/>
      <c r="G518"/>
    </row>
    <row r="519" spans="1:7" x14ac:dyDescent="0.45">
      <c r="A519" s="1">
        <v>46448</v>
      </c>
      <c r="B519" s="2">
        <f t="shared" si="24"/>
        <v>3</v>
      </c>
      <c r="C519" s="2">
        <f t="shared" si="25"/>
        <v>2</v>
      </c>
      <c r="D519" s="2" t="str">
        <f t="shared" si="26"/>
        <v>火</v>
      </c>
      <c r="E519" t="str">
        <f>IFERROR(VLOOKUP(A519,'HOL（2028年まで）'!$A:$C,3,0),"")</f>
        <v/>
      </c>
      <c r="F519"/>
      <c r="G519"/>
    </row>
    <row r="520" spans="1:7" x14ac:dyDescent="0.45">
      <c r="A520" s="1">
        <v>46449</v>
      </c>
      <c r="B520" s="2">
        <f t="shared" si="24"/>
        <v>3</v>
      </c>
      <c r="C520" s="2">
        <f t="shared" si="25"/>
        <v>3</v>
      </c>
      <c r="D520" s="2" t="str">
        <f t="shared" si="26"/>
        <v>水</v>
      </c>
      <c r="E520" t="str">
        <f>IFERROR(VLOOKUP(A520,'HOL（2028年まで）'!$A:$C,3,0),"")</f>
        <v/>
      </c>
      <c r="F520"/>
      <c r="G520"/>
    </row>
    <row r="521" spans="1:7" x14ac:dyDescent="0.45">
      <c r="A521" s="1">
        <v>46450</v>
      </c>
      <c r="B521" s="2">
        <f t="shared" si="24"/>
        <v>3</v>
      </c>
      <c r="C521" s="2">
        <f t="shared" si="25"/>
        <v>4</v>
      </c>
      <c r="D521" s="2" t="str">
        <f t="shared" si="26"/>
        <v>木</v>
      </c>
      <c r="E521" t="str">
        <f>IFERROR(VLOOKUP(A521,'HOL（2028年まで）'!$A:$C,3,0),"")</f>
        <v/>
      </c>
      <c r="F521"/>
      <c r="G521"/>
    </row>
    <row r="522" spans="1:7" x14ac:dyDescent="0.45">
      <c r="A522" s="1">
        <v>46451</v>
      </c>
      <c r="B522" s="2">
        <f t="shared" si="24"/>
        <v>3</v>
      </c>
      <c r="C522" s="2">
        <f t="shared" si="25"/>
        <v>5</v>
      </c>
      <c r="D522" s="2" t="str">
        <f t="shared" si="26"/>
        <v>金</v>
      </c>
      <c r="E522" t="str">
        <f>IFERROR(VLOOKUP(A522,'HOL（2028年まで）'!$A:$C,3,0),"")</f>
        <v/>
      </c>
      <c r="F522"/>
      <c r="G522"/>
    </row>
    <row r="523" spans="1:7" x14ac:dyDescent="0.45">
      <c r="A523" s="1">
        <v>46452</v>
      </c>
      <c r="B523" s="2">
        <f t="shared" si="24"/>
        <v>3</v>
      </c>
      <c r="C523" s="2">
        <f t="shared" si="25"/>
        <v>6</v>
      </c>
      <c r="D523" s="2" t="str">
        <f t="shared" si="26"/>
        <v>土</v>
      </c>
      <c r="E523" t="str">
        <f>IFERROR(VLOOKUP(A523,'HOL（2028年まで）'!$A:$C,3,0),"")</f>
        <v/>
      </c>
      <c r="F523"/>
      <c r="G523"/>
    </row>
    <row r="524" spans="1:7" x14ac:dyDescent="0.45">
      <c r="A524" s="1">
        <v>46453</v>
      </c>
      <c r="B524" s="2">
        <f t="shared" si="24"/>
        <v>3</v>
      </c>
      <c r="C524" s="2">
        <f t="shared" si="25"/>
        <v>7</v>
      </c>
      <c r="D524" s="2" t="str">
        <f t="shared" si="26"/>
        <v>日</v>
      </c>
      <c r="E524" t="str">
        <f>IFERROR(VLOOKUP(A524,'HOL（2028年まで）'!$A:$C,3,0),"")</f>
        <v/>
      </c>
      <c r="F524"/>
      <c r="G524"/>
    </row>
    <row r="525" spans="1:7" x14ac:dyDescent="0.45">
      <c r="A525" s="1">
        <v>46454</v>
      </c>
      <c r="B525" s="2">
        <f t="shared" si="24"/>
        <v>3</v>
      </c>
      <c r="C525" s="2">
        <f t="shared" si="25"/>
        <v>8</v>
      </c>
      <c r="D525" s="2" t="str">
        <f t="shared" si="26"/>
        <v>月</v>
      </c>
      <c r="E525" t="str">
        <f>IFERROR(VLOOKUP(A525,'HOL（2028年まで）'!$A:$C,3,0),"")</f>
        <v/>
      </c>
      <c r="F525"/>
      <c r="G525"/>
    </row>
    <row r="526" spans="1:7" x14ac:dyDescent="0.45">
      <c r="A526" s="1">
        <v>46455</v>
      </c>
      <c r="B526" s="2">
        <f t="shared" si="24"/>
        <v>3</v>
      </c>
      <c r="C526" s="2">
        <f t="shared" si="25"/>
        <v>9</v>
      </c>
      <c r="D526" s="2" t="str">
        <f t="shared" si="26"/>
        <v>火</v>
      </c>
      <c r="E526" t="str">
        <f>IFERROR(VLOOKUP(A526,'HOL（2028年まで）'!$A:$C,3,0),"")</f>
        <v/>
      </c>
      <c r="F526"/>
      <c r="G526"/>
    </row>
    <row r="527" spans="1:7" x14ac:dyDescent="0.45">
      <c r="A527" s="1">
        <v>46456</v>
      </c>
      <c r="B527" s="2">
        <f t="shared" si="24"/>
        <v>3</v>
      </c>
      <c r="C527" s="2">
        <f t="shared" si="25"/>
        <v>10</v>
      </c>
      <c r="D527" s="2" t="str">
        <f t="shared" si="26"/>
        <v>水</v>
      </c>
      <c r="E527" t="str">
        <f>IFERROR(VLOOKUP(A527,'HOL（2028年まで）'!$A:$C,3,0),"")</f>
        <v/>
      </c>
      <c r="F527"/>
      <c r="G527"/>
    </row>
    <row r="528" spans="1:7" x14ac:dyDescent="0.45">
      <c r="A528" s="1">
        <v>46457</v>
      </c>
      <c r="B528" s="2">
        <f t="shared" si="24"/>
        <v>3</v>
      </c>
      <c r="C528" s="2">
        <f t="shared" si="25"/>
        <v>11</v>
      </c>
      <c r="D528" s="2" t="str">
        <f t="shared" si="26"/>
        <v>木</v>
      </c>
      <c r="E528" t="str">
        <f>IFERROR(VLOOKUP(A528,'HOL（2028年まで）'!$A:$C,3,0),"")</f>
        <v/>
      </c>
      <c r="F528"/>
      <c r="G528"/>
    </row>
    <row r="529" spans="1:7" x14ac:dyDescent="0.45">
      <c r="A529" s="1">
        <v>46458</v>
      </c>
      <c r="B529" s="2">
        <f t="shared" si="24"/>
        <v>3</v>
      </c>
      <c r="C529" s="2">
        <f t="shared" si="25"/>
        <v>12</v>
      </c>
      <c r="D529" s="2" t="str">
        <f t="shared" si="26"/>
        <v>金</v>
      </c>
      <c r="E529" t="str">
        <f>IFERROR(VLOOKUP(A529,'HOL（2028年まで）'!$A:$C,3,0),"")</f>
        <v/>
      </c>
      <c r="F529"/>
      <c r="G529"/>
    </row>
    <row r="530" spans="1:7" x14ac:dyDescent="0.45">
      <c r="A530" s="1">
        <v>46459</v>
      </c>
      <c r="B530" s="2">
        <f t="shared" si="24"/>
        <v>3</v>
      </c>
      <c r="C530" s="2">
        <f t="shared" si="25"/>
        <v>13</v>
      </c>
      <c r="D530" s="2" t="str">
        <f t="shared" si="26"/>
        <v>土</v>
      </c>
      <c r="E530" t="str">
        <f>IFERROR(VLOOKUP(A530,'HOL（2028年まで）'!$A:$C,3,0),"")</f>
        <v/>
      </c>
      <c r="F530"/>
      <c r="G530"/>
    </row>
    <row r="531" spans="1:7" x14ac:dyDescent="0.45">
      <c r="A531" s="1">
        <v>46460</v>
      </c>
      <c r="B531" s="2">
        <f t="shared" si="24"/>
        <v>3</v>
      </c>
      <c r="C531" s="2">
        <f t="shared" si="25"/>
        <v>14</v>
      </c>
      <c r="D531" s="2" t="str">
        <f t="shared" si="26"/>
        <v>日</v>
      </c>
      <c r="E531" t="str">
        <f>IFERROR(VLOOKUP(A531,'HOL（2028年まで）'!$A:$C,3,0),"")</f>
        <v/>
      </c>
      <c r="F531"/>
      <c r="G531"/>
    </row>
    <row r="532" spans="1:7" x14ac:dyDescent="0.45">
      <c r="A532" s="1">
        <v>46461</v>
      </c>
      <c r="B532" s="2">
        <f t="shared" si="24"/>
        <v>3</v>
      </c>
      <c r="C532" s="2">
        <f t="shared" si="25"/>
        <v>15</v>
      </c>
      <c r="D532" s="2" t="str">
        <f t="shared" si="26"/>
        <v>月</v>
      </c>
      <c r="E532" t="str">
        <f>IFERROR(VLOOKUP(A532,'HOL（2028年まで）'!$A:$C,3,0),"")</f>
        <v/>
      </c>
      <c r="F532"/>
      <c r="G532"/>
    </row>
    <row r="533" spans="1:7" x14ac:dyDescent="0.45">
      <c r="A533" s="1">
        <v>46462</v>
      </c>
      <c r="B533" s="2">
        <f t="shared" si="24"/>
        <v>3</v>
      </c>
      <c r="C533" s="2">
        <f t="shared" si="25"/>
        <v>16</v>
      </c>
      <c r="D533" s="2" t="str">
        <f t="shared" si="26"/>
        <v>火</v>
      </c>
      <c r="E533" t="str">
        <f>IFERROR(VLOOKUP(A533,'HOL（2028年まで）'!$A:$C,3,0),"")</f>
        <v/>
      </c>
      <c r="F533"/>
      <c r="G533"/>
    </row>
    <row r="534" spans="1:7" x14ac:dyDescent="0.45">
      <c r="A534" s="1">
        <v>46463</v>
      </c>
      <c r="B534" s="2">
        <f t="shared" si="24"/>
        <v>3</v>
      </c>
      <c r="C534" s="2">
        <f t="shared" si="25"/>
        <v>17</v>
      </c>
      <c r="D534" s="2" t="str">
        <f t="shared" si="26"/>
        <v>水</v>
      </c>
      <c r="E534" t="str">
        <f>IFERROR(VLOOKUP(A534,'HOL（2028年まで）'!$A:$C,3,0),"")</f>
        <v/>
      </c>
      <c r="F534"/>
      <c r="G534"/>
    </row>
    <row r="535" spans="1:7" x14ac:dyDescent="0.45">
      <c r="A535" s="1">
        <v>46464</v>
      </c>
      <c r="B535" s="2">
        <f t="shared" si="24"/>
        <v>3</v>
      </c>
      <c r="C535" s="2">
        <f t="shared" si="25"/>
        <v>18</v>
      </c>
      <c r="D535" s="2" t="str">
        <f t="shared" si="26"/>
        <v>木</v>
      </c>
      <c r="E535" t="str">
        <f>IFERROR(VLOOKUP(A535,'HOL（2028年まで）'!$A:$C,3,0),"")</f>
        <v/>
      </c>
      <c r="F535"/>
      <c r="G535"/>
    </row>
    <row r="536" spans="1:7" x14ac:dyDescent="0.45">
      <c r="A536" s="1">
        <v>46465</v>
      </c>
      <c r="B536" s="2">
        <f t="shared" si="24"/>
        <v>3</v>
      </c>
      <c r="C536" s="2">
        <f t="shared" si="25"/>
        <v>19</v>
      </c>
      <c r="D536" s="2" t="str">
        <f t="shared" si="26"/>
        <v>金</v>
      </c>
      <c r="E536" t="str">
        <f>IFERROR(VLOOKUP(A536,'HOL（2028年まで）'!$A:$C,3,0),"")</f>
        <v/>
      </c>
      <c r="F536"/>
      <c r="G536"/>
    </row>
    <row r="537" spans="1:7" x14ac:dyDescent="0.45">
      <c r="A537" s="1">
        <v>46466</v>
      </c>
      <c r="B537" s="2">
        <f t="shared" si="24"/>
        <v>3</v>
      </c>
      <c r="C537" s="2">
        <f t="shared" si="25"/>
        <v>20</v>
      </c>
      <c r="D537" s="2" t="str">
        <f t="shared" si="26"/>
        <v>土</v>
      </c>
      <c r="E537" t="str">
        <f>IFERROR(VLOOKUP(A537,'HOL（2028年まで）'!$A:$C,3,0),"")</f>
        <v/>
      </c>
      <c r="F537"/>
      <c r="G537"/>
    </row>
    <row r="538" spans="1:7" x14ac:dyDescent="0.45">
      <c r="A538" s="1">
        <v>46467</v>
      </c>
      <c r="B538" s="2">
        <f t="shared" si="24"/>
        <v>3</v>
      </c>
      <c r="C538" s="2">
        <f t="shared" si="25"/>
        <v>21</v>
      </c>
      <c r="D538" s="2" t="str">
        <f t="shared" si="26"/>
        <v>日</v>
      </c>
      <c r="E538" t="str">
        <f>IFERROR(VLOOKUP(A538,'HOL（2028年まで）'!$A:$C,3,0),"")</f>
        <v>春分の日</v>
      </c>
      <c r="F538"/>
      <c r="G538"/>
    </row>
    <row r="539" spans="1:7" x14ac:dyDescent="0.45">
      <c r="A539" s="1">
        <v>46468</v>
      </c>
      <c r="B539" s="2">
        <f t="shared" si="24"/>
        <v>3</v>
      </c>
      <c r="C539" s="2">
        <f t="shared" si="25"/>
        <v>22</v>
      </c>
      <c r="D539" s="2" t="str">
        <f t="shared" si="26"/>
        <v>月</v>
      </c>
      <c r="E539" t="str">
        <f>IFERROR(VLOOKUP(A539,'HOL（2028年まで）'!$A:$C,3,0),"")</f>
        <v>振替休日</v>
      </c>
      <c r="F539"/>
      <c r="G539"/>
    </row>
    <row r="540" spans="1:7" x14ac:dyDescent="0.45">
      <c r="A540" s="1">
        <v>46469</v>
      </c>
      <c r="B540" s="2">
        <f t="shared" si="24"/>
        <v>3</v>
      </c>
      <c r="C540" s="2">
        <f t="shared" si="25"/>
        <v>23</v>
      </c>
      <c r="D540" s="2" t="str">
        <f t="shared" si="26"/>
        <v>火</v>
      </c>
      <c r="E540" t="str">
        <f>IFERROR(VLOOKUP(A540,'HOL（2028年まで）'!$A:$C,3,0),"")</f>
        <v/>
      </c>
      <c r="F540"/>
      <c r="G540"/>
    </row>
    <row r="541" spans="1:7" x14ac:dyDescent="0.45">
      <c r="A541" s="1">
        <v>46470</v>
      </c>
      <c r="B541" s="2">
        <f t="shared" si="24"/>
        <v>3</v>
      </c>
      <c r="C541" s="2">
        <f t="shared" si="25"/>
        <v>24</v>
      </c>
      <c r="D541" s="2" t="str">
        <f t="shared" si="26"/>
        <v>水</v>
      </c>
      <c r="E541" t="str">
        <f>IFERROR(VLOOKUP(A541,'HOL（2028年まで）'!$A:$C,3,0),"")</f>
        <v/>
      </c>
      <c r="F541"/>
      <c r="G541"/>
    </row>
    <row r="542" spans="1:7" x14ac:dyDescent="0.45">
      <c r="A542" s="1">
        <v>46471</v>
      </c>
      <c r="B542" s="2">
        <f t="shared" si="24"/>
        <v>3</v>
      </c>
      <c r="C542" s="2">
        <f t="shared" si="25"/>
        <v>25</v>
      </c>
      <c r="D542" s="2" t="str">
        <f t="shared" si="26"/>
        <v>木</v>
      </c>
      <c r="E542" t="str">
        <f>IFERROR(VLOOKUP(A542,'HOL（2028年まで）'!$A:$C,3,0),"")</f>
        <v/>
      </c>
      <c r="F542"/>
      <c r="G542"/>
    </row>
    <row r="543" spans="1:7" x14ac:dyDescent="0.45">
      <c r="A543" s="1">
        <v>46472</v>
      </c>
      <c r="B543" s="2">
        <f t="shared" ref="B543:B548" si="27">MONTH(A543)</f>
        <v>3</v>
      </c>
      <c r="C543" s="2">
        <f t="shared" si="25"/>
        <v>26</v>
      </c>
      <c r="D543" s="2" t="str">
        <f t="shared" si="26"/>
        <v>金</v>
      </c>
      <c r="E543" t="str">
        <f>IFERROR(VLOOKUP(A543,'HOL（2028年まで）'!$A:$C,3,0),"")</f>
        <v/>
      </c>
      <c r="F543"/>
      <c r="G543"/>
    </row>
    <row r="544" spans="1:7" x14ac:dyDescent="0.45">
      <c r="A544" s="1">
        <v>46473</v>
      </c>
      <c r="B544" s="2">
        <f t="shared" si="27"/>
        <v>3</v>
      </c>
      <c r="C544" s="2">
        <f t="shared" si="25"/>
        <v>27</v>
      </c>
      <c r="D544" s="2" t="str">
        <f t="shared" si="26"/>
        <v>土</v>
      </c>
      <c r="E544" t="str">
        <f>IFERROR(VLOOKUP(A544,'HOL（2028年まで）'!$A:$C,3,0),"")</f>
        <v/>
      </c>
      <c r="F544"/>
      <c r="G544"/>
    </row>
    <row r="545" spans="1:7" x14ac:dyDescent="0.45">
      <c r="A545" s="1">
        <v>46474</v>
      </c>
      <c r="B545" s="2">
        <f t="shared" si="27"/>
        <v>3</v>
      </c>
      <c r="C545" s="2">
        <f t="shared" si="25"/>
        <v>28</v>
      </c>
      <c r="D545" s="2" t="str">
        <f t="shared" si="26"/>
        <v>日</v>
      </c>
      <c r="E545" t="str">
        <f>IFERROR(VLOOKUP(A545,'HOL（2028年まで）'!$A:$C,3,0),"")</f>
        <v/>
      </c>
      <c r="F545"/>
      <c r="G545"/>
    </row>
    <row r="546" spans="1:7" x14ac:dyDescent="0.45">
      <c r="A546" s="1">
        <v>46475</v>
      </c>
      <c r="B546" s="2">
        <f t="shared" si="27"/>
        <v>3</v>
      </c>
      <c r="C546" s="2">
        <f t="shared" ref="C546:C548" si="28">DAY(A546)</f>
        <v>29</v>
      </c>
      <c r="D546" s="2" t="str">
        <f t="shared" ref="D546:D548" si="29">TEXT(A546,"aaa")</f>
        <v>月</v>
      </c>
      <c r="E546" t="str">
        <f>IFERROR(VLOOKUP(A546,'HOL（2028年まで）'!$A:$C,3,0),"")</f>
        <v/>
      </c>
      <c r="F546"/>
      <c r="G546"/>
    </row>
    <row r="547" spans="1:7" x14ac:dyDescent="0.45">
      <c r="A547" s="1">
        <v>46476</v>
      </c>
      <c r="B547" s="2">
        <f t="shared" si="27"/>
        <v>3</v>
      </c>
      <c r="C547" s="2">
        <f t="shared" si="28"/>
        <v>30</v>
      </c>
      <c r="D547" s="2" t="str">
        <f t="shared" si="29"/>
        <v>火</v>
      </c>
      <c r="E547" t="str">
        <f>IFERROR(VLOOKUP(A547,'HOL（2028年まで）'!$A:$C,3,0),"")</f>
        <v/>
      </c>
      <c r="F547"/>
      <c r="G547"/>
    </row>
    <row r="548" spans="1:7" x14ac:dyDescent="0.45">
      <c r="A548" s="1">
        <v>46477</v>
      </c>
      <c r="B548" s="2">
        <f t="shared" si="27"/>
        <v>3</v>
      </c>
      <c r="C548" s="2">
        <f t="shared" si="28"/>
        <v>31</v>
      </c>
      <c r="D548" s="2" t="str">
        <f t="shared" si="29"/>
        <v>水</v>
      </c>
      <c r="E548" t="str">
        <f>IFERROR(VLOOKUP(A548,'HOL（2028年まで）'!$A:$C,3,0),"")</f>
        <v/>
      </c>
      <c r="F548"/>
      <c r="G548"/>
    </row>
    <row r="549" spans="1:7" x14ac:dyDescent="0.45">
      <c r="A549" s="1">
        <v>46478</v>
      </c>
      <c r="B549" s="2">
        <f t="shared" ref="B549:B578" si="30">MONTH(A549)</f>
        <v>4</v>
      </c>
      <c r="C549" s="2">
        <f t="shared" ref="C549:C578" si="31">DAY(A549)</f>
        <v>1</v>
      </c>
      <c r="D549" s="2" t="str">
        <f t="shared" ref="D549:D578" si="32">TEXT(A549,"aaa")</f>
        <v>木</v>
      </c>
      <c r="E549" t="str">
        <f>IFERROR(VLOOKUP(A549,'HOL（2028年まで）'!$A:$C,3,0),"")</f>
        <v/>
      </c>
      <c r="F549"/>
      <c r="G549"/>
    </row>
    <row r="550" spans="1:7" x14ac:dyDescent="0.45">
      <c r="A550" s="1">
        <v>46479</v>
      </c>
      <c r="B550" s="2">
        <f t="shared" si="30"/>
        <v>4</v>
      </c>
      <c r="C550" s="2">
        <f t="shared" si="31"/>
        <v>2</v>
      </c>
      <c r="D550" s="2" t="str">
        <f t="shared" si="32"/>
        <v>金</v>
      </c>
      <c r="E550" t="str">
        <f>IFERROR(VLOOKUP(A550,'HOL（2028年まで）'!$A:$C,3,0),"")</f>
        <v/>
      </c>
      <c r="F550"/>
      <c r="G550"/>
    </row>
    <row r="551" spans="1:7" x14ac:dyDescent="0.45">
      <c r="A551" s="1">
        <v>46480</v>
      </c>
      <c r="B551" s="2">
        <f t="shared" si="30"/>
        <v>4</v>
      </c>
      <c r="C551" s="2">
        <f t="shared" si="31"/>
        <v>3</v>
      </c>
      <c r="D551" s="2" t="str">
        <f t="shared" si="32"/>
        <v>土</v>
      </c>
      <c r="E551" t="str">
        <f>IFERROR(VLOOKUP(A551,'HOL（2028年まで）'!$A:$C,3,0),"")</f>
        <v/>
      </c>
      <c r="F551"/>
      <c r="G551"/>
    </row>
    <row r="552" spans="1:7" x14ac:dyDescent="0.45">
      <c r="A552" s="1">
        <v>46481</v>
      </c>
      <c r="B552" s="2">
        <f t="shared" si="30"/>
        <v>4</v>
      </c>
      <c r="C552" s="2">
        <f t="shared" si="31"/>
        <v>4</v>
      </c>
      <c r="D552" s="2" t="str">
        <f t="shared" si="32"/>
        <v>日</v>
      </c>
      <c r="E552" t="str">
        <f>IFERROR(VLOOKUP(A552,'HOL（2028年まで）'!$A:$C,3,0),"")</f>
        <v/>
      </c>
      <c r="F552"/>
      <c r="G552"/>
    </row>
    <row r="553" spans="1:7" x14ac:dyDescent="0.45">
      <c r="A553" s="1">
        <v>46482</v>
      </c>
      <c r="B553" s="2">
        <f t="shared" si="30"/>
        <v>4</v>
      </c>
      <c r="C553" s="2">
        <f t="shared" si="31"/>
        <v>5</v>
      </c>
      <c r="D553" s="2" t="str">
        <f t="shared" si="32"/>
        <v>月</v>
      </c>
      <c r="E553" t="str">
        <f>IFERROR(VLOOKUP(A553,'HOL（2028年まで）'!$A:$C,3,0),"")</f>
        <v/>
      </c>
      <c r="F553"/>
      <c r="G553"/>
    </row>
    <row r="554" spans="1:7" x14ac:dyDescent="0.45">
      <c r="A554" s="1">
        <v>46483</v>
      </c>
      <c r="B554" s="2">
        <f t="shared" si="30"/>
        <v>4</v>
      </c>
      <c r="C554" s="2">
        <f t="shared" si="31"/>
        <v>6</v>
      </c>
      <c r="D554" s="2" t="str">
        <f t="shared" si="32"/>
        <v>火</v>
      </c>
      <c r="E554" t="str">
        <f>IFERROR(VLOOKUP(A554,'HOL（2028年まで）'!$A:$C,3,0),"")</f>
        <v/>
      </c>
      <c r="F554"/>
      <c r="G554"/>
    </row>
    <row r="555" spans="1:7" x14ac:dyDescent="0.45">
      <c r="A555" s="1">
        <v>46484</v>
      </c>
      <c r="B555" s="2">
        <f t="shared" si="30"/>
        <v>4</v>
      </c>
      <c r="C555" s="2">
        <f t="shared" si="31"/>
        <v>7</v>
      </c>
      <c r="D555" s="2" t="str">
        <f t="shared" si="32"/>
        <v>水</v>
      </c>
      <c r="E555" t="str">
        <f>IFERROR(VLOOKUP(A555,'HOL（2028年まで）'!$A:$C,3,0),"")</f>
        <v/>
      </c>
      <c r="F555"/>
      <c r="G555"/>
    </row>
    <row r="556" spans="1:7" x14ac:dyDescent="0.45">
      <c r="A556" s="1">
        <v>46485</v>
      </c>
      <c r="B556" s="2">
        <f t="shared" si="30"/>
        <v>4</v>
      </c>
      <c r="C556" s="2">
        <f t="shared" si="31"/>
        <v>8</v>
      </c>
      <c r="D556" s="2" t="str">
        <f t="shared" si="32"/>
        <v>木</v>
      </c>
      <c r="E556" t="str">
        <f>IFERROR(VLOOKUP(A556,'HOL（2028年まで）'!$A:$C,3,0),"")</f>
        <v/>
      </c>
      <c r="F556"/>
      <c r="G556"/>
    </row>
    <row r="557" spans="1:7" x14ac:dyDescent="0.45">
      <c r="A557" s="1">
        <v>46486</v>
      </c>
      <c r="B557" s="2">
        <f t="shared" si="30"/>
        <v>4</v>
      </c>
      <c r="C557" s="2">
        <f t="shared" si="31"/>
        <v>9</v>
      </c>
      <c r="D557" s="2" t="str">
        <f t="shared" si="32"/>
        <v>金</v>
      </c>
      <c r="E557" t="str">
        <f>IFERROR(VLOOKUP(A557,'HOL（2028年まで）'!$A:$C,3,0),"")</f>
        <v/>
      </c>
      <c r="F557"/>
      <c r="G557"/>
    </row>
    <row r="558" spans="1:7" x14ac:dyDescent="0.45">
      <c r="A558" s="1">
        <v>46487</v>
      </c>
      <c r="B558" s="2">
        <f t="shared" si="30"/>
        <v>4</v>
      </c>
      <c r="C558" s="2">
        <f t="shared" si="31"/>
        <v>10</v>
      </c>
      <c r="D558" s="2" t="str">
        <f t="shared" si="32"/>
        <v>土</v>
      </c>
      <c r="E558" t="str">
        <f>IFERROR(VLOOKUP(A558,'HOL（2028年まで）'!$A:$C,3,0),"")</f>
        <v/>
      </c>
      <c r="F558"/>
      <c r="G558"/>
    </row>
    <row r="559" spans="1:7" x14ac:dyDescent="0.45">
      <c r="A559" s="1">
        <v>46488</v>
      </c>
      <c r="B559" s="2">
        <f t="shared" si="30"/>
        <v>4</v>
      </c>
      <c r="C559" s="2">
        <f t="shared" si="31"/>
        <v>11</v>
      </c>
      <c r="D559" s="2" t="str">
        <f t="shared" si="32"/>
        <v>日</v>
      </c>
      <c r="E559" t="str">
        <f>IFERROR(VLOOKUP(A559,'HOL（2028年まで）'!$A:$C,3,0),"")</f>
        <v/>
      </c>
      <c r="F559"/>
      <c r="G559"/>
    </row>
    <row r="560" spans="1:7" x14ac:dyDescent="0.45">
      <c r="A560" s="1">
        <v>46489</v>
      </c>
      <c r="B560" s="2">
        <f t="shared" si="30"/>
        <v>4</v>
      </c>
      <c r="C560" s="2">
        <f t="shared" si="31"/>
        <v>12</v>
      </c>
      <c r="D560" s="2" t="str">
        <f t="shared" si="32"/>
        <v>月</v>
      </c>
      <c r="E560" t="str">
        <f>IFERROR(VLOOKUP(A560,'HOL（2028年まで）'!$A:$C,3,0),"")</f>
        <v/>
      </c>
      <c r="F560"/>
      <c r="G560"/>
    </row>
    <row r="561" spans="1:7" x14ac:dyDescent="0.45">
      <c r="A561" s="1">
        <v>46490</v>
      </c>
      <c r="B561" s="2">
        <f t="shared" si="30"/>
        <v>4</v>
      </c>
      <c r="C561" s="2">
        <f t="shared" si="31"/>
        <v>13</v>
      </c>
      <c r="D561" s="2" t="str">
        <f t="shared" si="32"/>
        <v>火</v>
      </c>
      <c r="E561" t="str">
        <f>IFERROR(VLOOKUP(A561,'HOL（2028年まで）'!$A:$C,3,0),"")</f>
        <v/>
      </c>
      <c r="F561"/>
      <c r="G561"/>
    </row>
    <row r="562" spans="1:7" x14ac:dyDescent="0.45">
      <c r="A562" s="1">
        <v>46491</v>
      </c>
      <c r="B562" s="2">
        <f t="shared" si="30"/>
        <v>4</v>
      </c>
      <c r="C562" s="2">
        <f t="shared" si="31"/>
        <v>14</v>
      </c>
      <c r="D562" s="2" t="str">
        <f t="shared" si="32"/>
        <v>水</v>
      </c>
      <c r="E562" t="str">
        <f>IFERROR(VLOOKUP(A562,'HOL（2028年まで）'!$A:$C,3,0),"")</f>
        <v/>
      </c>
      <c r="F562"/>
      <c r="G562"/>
    </row>
    <row r="563" spans="1:7" x14ac:dyDescent="0.45">
      <c r="A563" s="1">
        <v>46492</v>
      </c>
      <c r="B563" s="2">
        <f t="shared" si="30"/>
        <v>4</v>
      </c>
      <c r="C563" s="2">
        <f t="shared" si="31"/>
        <v>15</v>
      </c>
      <c r="D563" s="2" t="str">
        <f t="shared" si="32"/>
        <v>木</v>
      </c>
      <c r="E563" t="str">
        <f>IFERROR(VLOOKUP(A563,'HOL（2028年まで）'!$A:$C,3,0),"")</f>
        <v/>
      </c>
      <c r="F563"/>
      <c r="G563"/>
    </row>
    <row r="564" spans="1:7" x14ac:dyDescent="0.45">
      <c r="A564" s="1">
        <v>46493</v>
      </c>
      <c r="B564" s="2">
        <f t="shared" si="30"/>
        <v>4</v>
      </c>
      <c r="C564" s="2">
        <f t="shared" si="31"/>
        <v>16</v>
      </c>
      <c r="D564" s="2" t="str">
        <f t="shared" si="32"/>
        <v>金</v>
      </c>
      <c r="E564" t="str">
        <f>IFERROR(VLOOKUP(A564,'HOL（2028年まで）'!$A:$C,3,0),"")</f>
        <v/>
      </c>
      <c r="F564"/>
      <c r="G564"/>
    </row>
    <row r="565" spans="1:7" x14ac:dyDescent="0.45">
      <c r="A565" s="1">
        <v>46494</v>
      </c>
      <c r="B565" s="2">
        <f t="shared" si="30"/>
        <v>4</v>
      </c>
      <c r="C565" s="2">
        <f t="shared" si="31"/>
        <v>17</v>
      </c>
      <c r="D565" s="2" t="str">
        <f t="shared" si="32"/>
        <v>土</v>
      </c>
      <c r="E565" t="str">
        <f>IFERROR(VLOOKUP(A565,'HOL（2028年まで）'!$A:$C,3,0),"")</f>
        <v/>
      </c>
      <c r="F565"/>
      <c r="G565"/>
    </row>
    <row r="566" spans="1:7" x14ac:dyDescent="0.45">
      <c r="A566" s="1">
        <v>46495</v>
      </c>
      <c r="B566" s="2">
        <f t="shared" si="30"/>
        <v>4</v>
      </c>
      <c r="C566" s="2">
        <f t="shared" si="31"/>
        <v>18</v>
      </c>
      <c r="D566" s="2" t="str">
        <f t="shared" si="32"/>
        <v>日</v>
      </c>
      <c r="E566" t="str">
        <f>IFERROR(VLOOKUP(A566,'HOL（2028年まで）'!$A:$C,3,0),"")</f>
        <v/>
      </c>
      <c r="F566"/>
      <c r="G566"/>
    </row>
    <row r="567" spans="1:7" x14ac:dyDescent="0.45">
      <c r="A567" s="1">
        <v>46496</v>
      </c>
      <c r="B567" s="2">
        <f t="shared" si="30"/>
        <v>4</v>
      </c>
      <c r="C567" s="2">
        <f t="shared" si="31"/>
        <v>19</v>
      </c>
      <c r="D567" s="2" t="str">
        <f t="shared" si="32"/>
        <v>月</v>
      </c>
      <c r="E567" t="str">
        <f>IFERROR(VLOOKUP(A567,'HOL（2028年まで）'!$A:$C,3,0),"")</f>
        <v/>
      </c>
      <c r="F567"/>
      <c r="G567"/>
    </row>
    <row r="568" spans="1:7" x14ac:dyDescent="0.45">
      <c r="A568" s="1">
        <v>46497</v>
      </c>
      <c r="B568" s="2">
        <f t="shared" si="30"/>
        <v>4</v>
      </c>
      <c r="C568" s="2">
        <f t="shared" si="31"/>
        <v>20</v>
      </c>
      <c r="D568" s="2" t="str">
        <f t="shared" si="32"/>
        <v>火</v>
      </c>
      <c r="E568" t="str">
        <f>IFERROR(VLOOKUP(A568,'HOL（2028年まで）'!$A:$C,3,0),"")</f>
        <v/>
      </c>
      <c r="F568"/>
      <c r="G568"/>
    </row>
    <row r="569" spans="1:7" x14ac:dyDescent="0.45">
      <c r="A569" s="1">
        <v>46498</v>
      </c>
      <c r="B569" s="2">
        <f t="shared" si="30"/>
        <v>4</v>
      </c>
      <c r="C569" s="2">
        <f t="shared" si="31"/>
        <v>21</v>
      </c>
      <c r="D569" s="2" t="str">
        <f t="shared" si="32"/>
        <v>水</v>
      </c>
      <c r="E569" t="str">
        <f>IFERROR(VLOOKUP(A569,'HOL（2028年まで）'!$A:$C,3,0),"")</f>
        <v/>
      </c>
      <c r="F569"/>
      <c r="G569"/>
    </row>
    <row r="570" spans="1:7" x14ac:dyDescent="0.45">
      <c r="A570" s="1">
        <v>46499</v>
      </c>
      <c r="B570" s="2">
        <f t="shared" si="30"/>
        <v>4</v>
      </c>
      <c r="C570" s="2">
        <f t="shared" si="31"/>
        <v>22</v>
      </c>
      <c r="D570" s="2" t="str">
        <f t="shared" si="32"/>
        <v>木</v>
      </c>
      <c r="E570" t="str">
        <f>IFERROR(VLOOKUP(A570,'HOL（2028年まで）'!$A:$C,3,0),"")</f>
        <v/>
      </c>
      <c r="F570"/>
      <c r="G570"/>
    </row>
    <row r="571" spans="1:7" x14ac:dyDescent="0.45">
      <c r="A571" s="1">
        <v>46500</v>
      </c>
      <c r="B571" s="2">
        <f t="shared" si="30"/>
        <v>4</v>
      </c>
      <c r="C571" s="2">
        <f t="shared" si="31"/>
        <v>23</v>
      </c>
      <c r="D571" s="2" t="str">
        <f t="shared" si="32"/>
        <v>金</v>
      </c>
      <c r="E571" t="str">
        <f>IFERROR(VLOOKUP(A571,'HOL（2028年まで）'!$A:$C,3,0),"")</f>
        <v/>
      </c>
      <c r="F571"/>
      <c r="G571"/>
    </row>
    <row r="572" spans="1:7" x14ac:dyDescent="0.45">
      <c r="A572" s="1">
        <v>46501</v>
      </c>
      <c r="B572" s="2">
        <f t="shared" si="30"/>
        <v>4</v>
      </c>
      <c r="C572" s="2">
        <f t="shared" si="31"/>
        <v>24</v>
      </c>
      <c r="D572" s="2" t="str">
        <f t="shared" si="32"/>
        <v>土</v>
      </c>
      <c r="E572" t="str">
        <f>IFERROR(VLOOKUP(A572,'HOL（2028年まで）'!$A:$C,3,0),"")</f>
        <v/>
      </c>
      <c r="F572"/>
      <c r="G572"/>
    </row>
    <row r="573" spans="1:7" x14ac:dyDescent="0.45">
      <c r="A573" s="1">
        <v>46502</v>
      </c>
      <c r="B573" s="2">
        <f t="shared" si="30"/>
        <v>4</v>
      </c>
      <c r="C573" s="2">
        <f t="shared" si="31"/>
        <v>25</v>
      </c>
      <c r="D573" s="2" t="str">
        <f t="shared" si="32"/>
        <v>日</v>
      </c>
      <c r="E573" t="str">
        <f>IFERROR(VLOOKUP(A573,'HOL（2028年まで）'!$A:$C,3,0),"")</f>
        <v/>
      </c>
      <c r="F573"/>
      <c r="G573"/>
    </row>
    <row r="574" spans="1:7" x14ac:dyDescent="0.45">
      <c r="A574" s="1">
        <v>46503</v>
      </c>
      <c r="B574" s="2">
        <f t="shared" si="30"/>
        <v>4</v>
      </c>
      <c r="C574" s="2">
        <f t="shared" si="31"/>
        <v>26</v>
      </c>
      <c r="D574" s="2" t="str">
        <f t="shared" si="32"/>
        <v>月</v>
      </c>
      <c r="E574" t="str">
        <f>IFERROR(VLOOKUP(A574,'HOL（2028年まで）'!$A:$C,3,0),"")</f>
        <v/>
      </c>
      <c r="F574"/>
      <c r="G574"/>
    </row>
    <row r="575" spans="1:7" x14ac:dyDescent="0.45">
      <c r="A575" s="1">
        <v>46504</v>
      </c>
      <c r="B575" s="2">
        <f t="shared" si="30"/>
        <v>4</v>
      </c>
      <c r="C575" s="2">
        <f t="shared" si="31"/>
        <v>27</v>
      </c>
      <c r="D575" s="2" t="str">
        <f t="shared" si="32"/>
        <v>火</v>
      </c>
      <c r="E575" t="str">
        <f>IFERROR(VLOOKUP(A575,'HOL（2028年まで）'!$A:$C,3,0),"")</f>
        <v/>
      </c>
      <c r="F575"/>
      <c r="G575"/>
    </row>
    <row r="576" spans="1:7" x14ac:dyDescent="0.45">
      <c r="A576" s="1">
        <v>46505</v>
      </c>
      <c r="B576" s="2">
        <f t="shared" si="30"/>
        <v>4</v>
      </c>
      <c r="C576" s="2">
        <f t="shared" si="31"/>
        <v>28</v>
      </c>
      <c r="D576" s="2" t="str">
        <f t="shared" si="32"/>
        <v>水</v>
      </c>
      <c r="E576" t="str">
        <f>IFERROR(VLOOKUP(A576,'HOL（2028年まで）'!$A:$C,3,0),"")</f>
        <v/>
      </c>
      <c r="F576"/>
      <c r="G576"/>
    </row>
    <row r="577" spans="1:7" x14ac:dyDescent="0.45">
      <c r="A577" s="1">
        <v>46506</v>
      </c>
      <c r="B577" s="2">
        <f t="shared" si="30"/>
        <v>4</v>
      </c>
      <c r="C577" s="2">
        <f t="shared" si="31"/>
        <v>29</v>
      </c>
      <c r="D577" s="2" t="str">
        <f t="shared" si="32"/>
        <v>木</v>
      </c>
      <c r="E577" t="str">
        <f>IFERROR(VLOOKUP(A577,'HOL（2028年まで）'!$A:$C,3,0),"")</f>
        <v>昭和の日</v>
      </c>
      <c r="F577"/>
      <c r="G577"/>
    </row>
    <row r="578" spans="1:7" x14ac:dyDescent="0.45">
      <c r="A578" s="1">
        <v>46507</v>
      </c>
      <c r="B578" s="2">
        <f t="shared" si="30"/>
        <v>4</v>
      </c>
      <c r="C578" s="2">
        <f t="shared" si="31"/>
        <v>30</v>
      </c>
      <c r="D578" s="2" t="str">
        <f t="shared" si="32"/>
        <v>金</v>
      </c>
      <c r="E578" t="str">
        <f>IFERROR(VLOOKUP(A578,'HOL（2028年まで）'!$A:$C,3,0),"")</f>
        <v/>
      </c>
      <c r="F578"/>
      <c r="G578"/>
    </row>
    <row r="579" spans="1:7" x14ac:dyDescent="0.45">
      <c r="A579" s="1">
        <v>46508</v>
      </c>
      <c r="B579" s="2">
        <f t="shared" ref="B579:B642" si="33">MONTH(A579)</f>
        <v>5</v>
      </c>
      <c r="C579" s="2">
        <f t="shared" ref="C579:C642" si="34">DAY(A579)</f>
        <v>1</v>
      </c>
      <c r="D579" s="2" t="str">
        <f t="shared" ref="D579:D642" si="35">TEXT(A579,"aaa")</f>
        <v>土</v>
      </c>
      <c r="E579" t="str">
        <f>IFERROR(VLOOKUP(A579,'HOL（2028年まで）'!$A:$C,3,0),"")</f>
        <v/>
      </c>
      <c r="F579"/>
      <c r="G579"/>
    </row>
    <row r="580" spans="1:7" x14ac:dyDescent="0.45">
      <c r="A580" s="1">
        <v>46509</v>
      </c>
      <c r="B580" s="2">
        <f t="shared" si="33"/>
        <v>5</v>
      </c>
      <c r="C580" s="2">
        <f t="shared" si="34"/>
        <v>2</v>
      </c>
      <c r="D580" s="2" t="str">
        <f t="shared" si="35"/>
        <v>日</v>
      </c>
      <c r="E580" t="str">
        <f>IFERROR(VLOOKUP(A580,'HOL（2028年まで）'!$A:$C,3,0),"")</f>
        <v/>
      </c>
      <c r="F580"/>
      <c r="G580"/>
    </row>
    <row r="581" spans="1:7" x14ac:dyDescent="0.45">
      <c r="A581" s="1">
        <v>46510</v>
      </c>
      <c r="B581" s="2">
        <f t="shared" si="33"/>
        <v>5</v>
      </c>
      <c r="C581" s="2">
        <f t="shared" si="34"/>
        <v>3</v>
      </c>
      <c r="D581" s="2" t="str">
        <f t="shared" si="35"/>
        <v>月</v>
      </c>
      <c r="E581" t="str">
        <f>IFERROR(VLOOKUP(A581,'HOL（2028年まで）'!$A:$C,3,0),"")</f>
        <v>憲法記念日</v>
      </c>
      <c r="F581"/>
      <c r="G581"/>
    </row>
    <row r="582" spans="1:7" x14ac:dyDescent="0.45">
      <c r="A582" s="1">
        <v>46511</v>
      </c>
      <c r="B582" s="2">
        <f t="shared" si="33"/>
        <v>5</v>
      </c>
      <c r="C582" s="2">
        <f t="shared" si="34"/>
        <v>4</v>
      </c>
      <c r="D582" s="2" t="str">
        <f t="shared" si="35"/>
        <v>火</v>
      </c>
      <c r="E582" t="str">
        <f>IFERROR(VLOOKUP(A582,'HOL（2028年まで）'!$A:$C,3,0),"")</f>
        <v>みどりの日</v>
      </c>
      <c r="F582"/>
      <c r="G582"/>
    </row>
    <row r="583" spans="1:7" x14ac:dyDescent="0.45">
      <c r="A583" s="1">
        <v>46512</v>
      </c>
      <c r="B583" s="2">
        <f t="shared" si="33"/>
        <v>5</v>
      </c>
      <c r="C583" s="2">
        <f t="shared" si="34"/>
        <v>5</v>
      </c>
      <c r="D583" s="2" t="str">
        <f t="shared" si="35"/>
        <v>水</v>
      </c>
      <c r="E583" t="str">
        <f>IFERROR(VLOOKUP(A583,'HOL（2028年まで）'!$A:$C,3,0),"")</f>
        <v>こどもの日</v>
      </c>
      <c r="F583"/>
      <c r="G583"/>
    </row>
    <row r="584" spans="1:7" x14ac:dyDescent="0.45">
      <c r="A584" s="1">
        <v>46513</v>
      </c>
      <c r="B584" s="2">
        <f t="shared" si="33"/>
        <v>5</v>
      </c>
      <c r="C584" s="2">
        <f t="shared" si="34"/>
        <v>6</v>
      </c>
      <c r="D584" s="2" t="str">
        <f t="shared" si="35"/>
        <v>木</v>
      </c>
      <c r="E584" t="str">
        <f>IFERROR(VLOOKUP(A584,'HOL（2028年まで）'!$A:$C,3,0),"")</f>
        <v/>
      </c>
      <c r="F584"/>
      <c r="G584"/>
    </row>
    <row r="585" spans="1:7" x14ac:dyDescent="0.45">
      <c r="A585" s="1">
        <v>46514</v>
      </c>
      <c r="B585" s="2">
        <f t="shared" si="33"/>
        <v>5</v>
      </c>
      <c r="C585" s="2">
        <f t="shared" si="34"/>
        <v>7</v>
      </c>
      <c r="D585" s="2" t="str">
        <f t="shared" si="35"/>
        <v>金</v>
      </c>
      <c r="E585" t="str">
        <f>IFERROR(VLOOKUP(A585,'HOL（2028年まで）'!$A:$C,3,0),"")</f>
        <v/>
      </c>
      <c r="F585"/>
      <c r="G585"/>
    </row>
    <row r="586" spans="1:7" x14ac:dyDescent="0.45">
      <c r="A586" s="1">
        <v>46515</v>
      </c>
      <c r="B586" s="2">
        <f t="shared" si="33"/>
        <v>5</v>
      </c>
      <c r="C586" s="2">
        <f t="shared" si="34"/>
        <v>8</v>
      </c>
      <c r="D586" s="2" t="str">
        <f t="shared" si="35"/>
        <v>土</v>
      </c>
      <c r="E586" t="str">
        <f>IFERROR(VLOOKUP(A586,'HOL（2028年まで）'!$A:$C,3,0),"")</f>
        <v/>
      </c>
      <c r="F586"/>
      <c r="G586"/>
    </row>
    <row r="587" spans="1:7" x14ac:dyDescent="0.45">
      <c r="A587" s="1">
        <v>46516</v>
      </c>
      <c r="B587" s="2">
        <f t="shared" si="33"/>
        <v>5</v>
      </c>
      <c r="C587" s="2">
        <f t="shared" si="34"/>
        <v>9</v>
      </c>
      <c r="D587" s="2" t="str">
        <f t="shared" si="35"/>
        <v>日</v>
      </c>
      <c r="E587" t="str">
        <f>IFERROR(VLOOKUP(A587,'HOL（2028年まで）'!$A:$C,3,0),"")</f>
        <v/>
      </c>
      <c r="F587"/>
      <c r="G587"/>
    </row>
    <row r="588" spans="1:7" x14ac:dyDescent="0.45">
      <c r="A588" s="1">
        <v>46517</v>
      </c>
      <c r="B588" s="2">
        <f t="shared" si="33"/>
        <v>5</v>
      </c>
      <c r="C588" s="2">
        <f t="shared" si="34"/>
        <v>10</v>
      </c>
      <c r="D588" s="2" t="str">
        <f t="shared" si="35"/>
        <v>月</v>
      </c>
      <c r="E588" t="str">
        <f>IFERROR(VLOOKUP(A588,'HOL（2028年まで）'!$A:$C,3,0),"")</f>
        <v/>
      </c>
      <c r="F588"/>
      <c r="G588"/>
    </row>
    <row r="589" spans="1:7" x14ac:dyDescent="0.45">
      <c r="A589" s="1">
        <v>46518</v>
      </c>
      <c r="B589" s="2">
        <f t="shared" si="33"/>
        <v>5</v>
      </c>
      <c r="C589" s="2">
        <f t="shared" si="34"/>
        <v>11</v>
      </c>
      <c r="D589" s="2" t="str">
        <f t="shared" si="35"/>
        <v>火</v>
      </c>
      <c r="E589" t="str">
        <f>IFERROR(VLOOKUP(A589,'HOL（2028年まで）'!$A:$C,3,0),"")</f>
        <v/>
      </c>
      <c r="F589"/>
      <c r="G589"/>
    </row>
    <row r="590" spans="1:7" x14ac:dyDescent="0.45">
      <c r="A590" s="1">
        <v>46519</v>
      </c>
      <c r="B590" s="2">
        <f t="shared" si="33"/>
        <v>5</v>
      </c>
      <c r="C590" s="2">
        <f t="shared" si="34"/>
        <v>12</v>
      </c>
      <c r="D590" s="2" t="str">
        <f t="shared" si="35"/>
        <v>水</v>
      </c>
      <c r="E590" t="str">
        <f>IFERROR(VLOOKUP(A590,'HOL（2028年まで）'!$A:$C,3,0),"")</f>
        <v/>
      </c>
      <c r="F590"/>
      <c r="G590"/>
    </row>
    <row r="591" spans="1:7" x14ac:dyDescent="0.45">
      <c r="A591" s="1">
        <v>46520</v>
      </c>
      <c r="B591" s="2">
        <f t="shared" si="33"/>
        <v>5</v>
      </c>
      <c r="C591" s="2">
        <f t="shared" si="34"/>
        <v>13</v>
      </c>
      <c r="D591" s="2" t="str">
        <f t="shared" si="35"/>
        <v>木</v>
      </c>
      <c r="E591" t="str">
        <f>IFERROR(VLOOKUP(A591,'HOL（2028年まで）'!$A:$C,3,0),"")</f>
        <v/>
      </c>
      <c r="F591"/>
      <c r="G591"/>
    </row>
    <row r="592" spans="1:7" x14ac:dyDescent="0.45">
      <c r="A592" s="1">
        <v>46521</v>
      </c>
      <c r="B592" s="2">
        <f t="shared" si="33"/>
        <v>5</v>
      </c>
      <c r="C592" s="2">
        <f t="shared" si="34"/>
        <v>14</v>
      </c>
      <c r="D592" s="2" t="str">
        <f t="shared" si="35"/>
        <v>金</v>
      </c>
      <c r="E592" t="str">
        <f>IFERROR(VLOOKUP(A592,'HOL（2028年まで）'!$A:$C,3,0),"")</f>
        <v/>
      </c>
      <c r="F592"/>
      <c r="G592"/>
    </row>
    <row r="593" spans="1:7" x14ac:dyDescent="0.45">
      <c r="A593" s="1">
        <v>46522</v>
      </c>
      <c r="B593" s="2">
        <f t="shared" si="33"/>
        <v>5</v>
      </c>
      <c r="C593" s="2">
        <f t="shared" si="34"/>
        <v>15</v>
      </c>
      <c r="D593" s="2" t="str">
        <f t="shared" si="35"/>
        <v>土</v>
      </c>
      <c r="E593" t="str">
        <f>IFERROR(VLOOKUP(A593,'HOL（2028年まで）'!$A:$C,3,0),"")</f>
        <v/>
      </c>
      <c r="F593"/>
      <c r="G593"/>
    </row>
    <row r="594" spans="1:7" x14ac:dyDescent="0.45">
      <c r="A594" s="1">
        <v>46523</v>
      </c>
      <c r="B594" s="2">
        <f t="shared" si="33"/>
        <v>5</v>
      </c>
      <c r="C594" s="2">
        <f t="shared" si="34"/>
        <v>16</v>
      </c>
      <c r="D594" s="2" t="str">
        <f t="shared" si="35"/>
        <v>日</v>
      </c>
      <c r="E594" t="str">
        <f>IFERROR(VLOOKUP(A594,'HOL（2028年まで）'!$A:$C,3,0),"")</f>
        <v/>
      </c>
      <c r="F594"/>
      <c r="G594"/>
    </row>
    <row r="595" spans="1:7" x14ac:dyDescent="0.45">
      <c r="A595" s="1">
        <v>46524</v>
      </c>
      <c r="B595" s="2">
        <f t="shared" si="33"/>
        <v>5</v>
      </c>
      <c r="C595" s="2">
        <f t="shared" si="34"/>
        <v>17</v>
      </c>
      <c r="D595" s="2" t="str">
        <f t="shared" si="35"/>
        <v>月</v>
      </c>
      <c r="E595" t="str">
        <f>IFERROR(VLOOKUP(A595,'HOL（2028年まで）'!$A:$C,3,0),"")</f>
        <v/>
      </c>
      <c r="F595"/>
      <c r="G595"/>
    </row>
    <row r="596" spans="1:7" x14ac:dyDescent="0.45">
      <c r="A596" s="1">
        <v>46525</v>
      </c>
      <c r="B596" s="2">
        <f t="shared" si="33"/>
        <v>5</v>
      </c>
      <c r="C596" s="2">
        <f t="shared" si="34"/>
        <v>18</v>
      </c>
      <c r="D596" s="2" t="str">
        <f t="shared" si="35"/>
        <v>火</v>
      </c>
      <c r="E596" t="str">
        <f>IFERROR(VLOOKUP(A596,'HOL（2028年まで）'!$A:$C,3,0),"")</f>
        <v/>
      </c>
      <c r="F596"/>
      <c r="G596"/>
    </row>
    <row r="597" spans="1:7" x14ac:dyDescent="0.45">
      <c r="A597" s="1">
        <v>46526</v>
      </c>
      <c r="B597" s="2">
        <f t="shared" si="33"/>
        <v>5</v>
      </c>
      <c r="C597" s="2">
        <f t="shared" si="34"/>
        <v>19</v>
      </c>
      <c r="D597" s="2" t="str">
        <f t="shared" si="35"/>
        <v>水</v>
      </c>
      <c r="E597" t="str">
        <f>IFERROR(VLOOKUP(A597,'HOL（2028年まで）'!$A:$C,3,0),"")</f>
        <v/>
      </c>
      <c r="F597"/>
      <c r="G597"/>
    </row>
    <row r="598" spans="1:7" x14ac:dyDescent="0.45">
      <c r="A598" s="1">
        <v>46527</v>
      </c>
      <c r="B598" s="2">
        <f t="shared" si="33"/>
        <v>5</v>
      </c>
      <c r="C598" s="2">
        <f t="shared" si="34"/>
        <v>20</v>
      </c>
      <c r="D598" s="2" t="str">
        <f t="shared" si="35"/>
        <v>木</v>
      </c>
      <c r="E598" t="str">
        <f>IFERROR(VLOOKUP(A598,'HOL（2028年まで）'!$A:$C,3,0),"")</f>
        <v/>
      </c>
      <c r="F598"/>
      <c r="G598"/>
    </row>
    <row r="599" spans="1:7" x14ac:dyDescent="0.45">
      <c r="A599" s="1">
        <v>46528</v>
      </c>
      <c r="B599" s="2">
        <f t="shared" si="33"/>
        <v>5</v>
      </c>
      <c r="C599" s="2">
        <f t="shared" si="34"/>
        <v>21</v>
      </c>
      <c r="D599" s="2" t="str">
        <f t="shared" si="35"/>
        <v>金</v>
      </c>
      <c r="E599" t="str">
        <f>IFERROR(VLOOKUP(A599,'HOL（2028年まで）'!$A:$C,3,0),"")</f>
        <v/>
      </c>
      <c r="F599"/>
      <c r="G599"/>
    </row>
    <row r="600" spans="1:7" x14ac:dyDescent="0.45">
      <c r="A600" s="1">
        <v>46529</v>
      </c>
      <c r="B600" s="2">
        <f t="shared" si="33"/>
        <v>5</v>
      </c>
      <c r="C600" s="2">
        <f t="shared" si="34"/>
        <v>22</v>
      </c>
      <c r="D600" s="2" t="str">
        <f t="shared" si="35"/>
        <v>土</v>
      </c>
      <c r="E600" t="str">
        <f>IFERROR(VLOOKUP(A600,'HOL（2028年まで）'!$A:$C,3,0),"")</f>
        <v/>
      </c>
      <c r="F600"/>
      <c r="G600"/>
    </row>
    <row r="601" spans="1:7" x14ac:dyDescent="0.45">
      <c r="A601" s="1">
        <v>46530</v>
      </c>
      <c r="B601" s="2">
        <f t="shared" si="33"/>
        <v>5</v>
      </c>
      <c r="C601" s="2">
        <f t="shared" si="34"/>
        <v>23</v>
      </c>
      <c r="D601" s="2" t="str">
        <f t="shared" si="35"/>
        <v>日</v>
      </c>
      <c r="E601" t="str">
        <f>IFERROR(VLOOKUP(A601,'HOL（2028年まで）'!$A:$C,3,0),"")</f>
        <v/>
      </c>
      <c r="F601"/>
      <c r="G601"/>
    </row>
    <row r="602" spans="1:7" x14ac:dyDescent="0.45">
      <c r="A602" s="1">
        <v>46531</v>
      </c>
      <c r="B602" s="2">
        <f t="shared" si="33"/>
        <v>5</v>
      </c>
      <c r="C602" s="2">
        <f t="shared" si="34"/>
        <v>24</v>
      </c>
      <c r="D602" s="2" t="str">
        <f t="shared" si="35"/>
        <v>月</v>
      </c>
      <c r="E602" t="str">
        <f>IFERROR(VLOOKUP(A602,'HOL（2028年まで）'!$A:$C,3,0),"")</f>
        <v/>
      </c>
      <c r="F602"/>
      <c r="G602"/>
    </row>
    <row r="603" spans="1:7" x14ac:dyDescent="0.45">
      <c r="A603" s="1">
        <v>46532</v>
      </c>
      <c r="B603" s="2">
        <f t="shared" si="33"/>
        <v>5</v>
      </c>
      <c r="C603" s="2">
        <f t="shared" si="34"/>
        <v>25</v>
      </c>
      <c r="D603" s="2" t="str">
        <f t="shared" si="35"/>
        <v>火</v>
      </c>
      <c r="E603" t="str">
        <f>IFERROR(VLOOKUP(A603,'HOL（2028年まで）'!$A:$C,3,0),"")</f>
        <v/>
      </c>
      <c r="F603"/>
      <c r="G603"/>
    </row>
    <row r="604" spans="1:7" x14ac:dyDescent="0.45">
      <c r="A604" s="1">
        <v>46533</v>
      </c>
      <c r="B604" s="2">
        <f t="shared" si="33"/>
        <v>5</v>
      </c>
      <c r="C604" s="2">
        <f t="shared" si="34"/>
        <v>26</v>
      </c>
      <c r="D604" s="2" t="str">
        <f t="shared" si="35"/>
        <v>水</v>
      </c>
      <c r="E604" t="str">
        <f>IFERROR(VLOOKUP(A604,'HOL（2028年まで）'!$A:$C,3,0),"")</f>
        <v/>
      </c>
      <c r="F604"/>
      <c r="G604"/>
    </row>
    <row r="605" spans="1:7" x14ac:dyDescent="0.45">
      <c r="A605" s="1">
        <v>46534</v>
      </c>
      <c r="B605" s="2">
        <f t="shared" si="33"/>
        <v>5</v>
      </c>
      <c r="C605" s="2">
        <f t="shared" si="34"/>
        <v>27</v>
      </c>
      <c r="D605" s="2" t="str">
        <f t="shared" si="35"/>
        <v>木</v>
      </c>
      <c r="E605" t="str">
        <f>IFERROR(VLOOKUP(A605,'HOL（2028年まで）'!$A:$C,3,0),"")</f>
        <v/>
      </c>
      <c r="F605"/>
      <c r="G605"/>
    </row>
    <row r="606" spans="1:7" x14ac:dyDescent="0.45">
      <c r="A606" s="1">
        <v>46535</v>
      </c>
      <c r="B606" s="2">
        <f t="shared" si="33"/>
        <v>5</v>
      </c>
      <c r="C606" s="2">
        <f t="shared" si="34"/>
        <v>28</v>
      </c>
      <c r="D606" s="2" t="str">
        <f t="shared" si="35"/>
        <v>金</v>
      </c>
      <c r="E606" t="str">
        <f>IFERROR(VLOOKUP(A606,'HOL（2028年まで）'!$A:$C,3,0),"")</f>
        <v/>
      </c>
      <c r="F606"/>
      <c r="G606"/>
    </row>
    <row r="607" spans="1:7" x14ac:dyDescent="0.45">
      <c r="A607" s="1">
        <v>46536</v>
      </c>
      <c r="B607" s="2">
        <f t="shared" si="33"/>
        <v>5</v>
      </c>
      <c r="C607" s="2">
        <f t="shared" si="34"/>
        <v>29</v>
      </c>
      <c r="D607" s="2" t="str">
        <f t="shared" si="35"/>
        <v>土</v>
      </c>
      <c r="E607" t="str">
        <f>IFERROR(VLOOKUP(A607,'HOL（2028年まで）'!$A:$C,3,0),"")</f>
        <v/>
      </c>
      <c r="F607"/>
      <c r="G607"/>
    </row>
    <row r="608" spans="1:7" x14ac:dyDescent="0.45">
      <c r="A608" s="1">
        <v>46537</v>
      </c>
      <c r="B608" s="2">
        <f t="shared" si="33"/>
        <v>5</v>
      </c>
      <c r="C608" s="2">
        <f t="shared" si="34"/>
        <v>30</v>
      </c>
      <c r="D608" s="2" t="str">
        <f t="shared" si="35"/>
        <v>日</v>
      </c>
      <c r="E608" t="str">
        <f>IFERROR(VLOOKUP(A608,'HOL（2028年まで）'!$A:$C,3,0),"")</f>
        <v/>
      </c>
      <c r="F608"/>
      <c r="G608"/>
    </row>
    <row r="609" spans="1:7" x14ac:dyDescent="0.45">
      <c r="A609" s="1">
        <v>46538</v>
      </c>
      <c r="B609" s="2">
        <f t="shared" si="33"/>
        <v>5</v>
      </c>
      <c r="C609" s="2">
        <f t="shared" si="34"/>
        <v>31</v>
      </c>
      <c r="D609" s="2" t="str">
        <f t="shared" si="35"/>
        <v>月</v>
      </c>
      <c r="E609" t="str">
        <f>IFERROR(VLOOKUP(A609,'HOL（2028年まで）'!$A:$C,3,0),"")</f>
        <v/>
      </c>
      <c r="F609"/>
      <c r="G609"/>
    </row>
    <row r="610" spans="1:7" x14ac:dyDescent="0.45">
      <c r="A610" s="1">
        <v>46539</v>
      </c>
      <c r="B610" s="2">
        <f t="shared" si="33"/>
        <v>6</v>
      </c>
      <c r="C610" s="2">
        <f t="shared" si="34"/>
        <v>1</v>
      </c>
      <c r="D610" s="2" t="str">
        <f t="shared" si="35"/>
        <v>火</v>
      </c>
      <c r="E610" t="str">
        <f>IFERROR(VLOOKUP(A610,'HOL（2028年まで）'!$A:$C,3,0),"")</f>
        <v/>
      </c>
      <c r="F610"/>
      <c r="G610"/>
    </row>
    <row r="611" spans="1:7" x14ac:dyDescent="0.45">
      <c r="A611" s="1">
        <v>46540</v>
      </c>
      <c r="B611" s="2">
        <f t="shared" si="33"/>
        <v>6</v>
      </c>
      <c r="C611" s="2">
        <f t="shared" si="34"/>
        <v>2</v>
      </c>
      <c r="D611" s="2" t="str">
        <f t="shared" si="35"/>
        <v>水</v>
      </c>
      <c r="E611" t="str">
        <f>IFERROR(VLOOKUP(A611,'HOL（2028年まで）'!$A:$C,3,0),"")</f>
        <v/>
      </c>
      <c r="F611"/>
      <c r="G611"/>
    </row>
    <row r="612" spans="1:7" x14ac:dyDescent="0.45">
      <c r="A612" s="1">
        <v>46541</v>
      </c>
      <c r="B612" s="2">
        <f t="shared" si="33"/>
        <v>6</v>
      </c>
      <c r="C612" s="2">
        <f t="shared" si="34"/>
        <v>3</v>
      </c>
      <c r="D612" s="2" t="str">
        <f t="shared" si="35"/>
        <v>木</v>
      </c>
      <c r="E612" t="str">
        <f>IFERROR(VLOOKUP(A612,'HOL（2028年まで）'!$A:$C,3,0),"")</f>
        <v/>
      </c>
      <c r="F612"/>
      <c r="G612"/>
    </row>
    <row r="613" spans="1:7" x14ac:dyDescent="0.45">
      <c r="A613" s="1">
        <v>46542</v>
      </c>
      <c r="B613" s="2">
        <f t="shared" si="33"/>
        <v>6</v>
      </c>
      <c r="C613" s="2">
        <f t="shared" si="34"/>
        <v>4</v>
      </c>
      <c r="D613" s="2" t="str">
        <f t="shared" si="35"/>
        <v>金</v>
      </c>
      <c r="E613" t="str">
        <f>IFERROR(VLOOKUP(A613,'HOL（2028年まで）'!$A:$C,3,0),"")</f>
        <v/>
      </c>
      <c r="F613"/>
      <c r="G613"/>
    </row>
    <row r="614" spans="1:7" x14ac:dyDescent="0.45">
      <c r="A614" s="1">
        <v>46543</v>
      </c>
      <c r="B614" s="2">
        <f t="shared" si="33"/>
        <v>6</v>
      </c>
      <c r="C614" s="2">
        <f t="shared" si="34"/>
        <v>5</v>
      </c>
      <c r="D614" s="2" t="str">
        <f t="shared" si="35"/>
        <v>土</v>
      </c>
      <c r="E614" t="str">
        <f>IFERROR(VLOOKUP(A614,'HOL（2028年まで）'!$A:$C,3,0),"")</f>
        <v/>
      </c>
      <c r="F614"/>
      <c r="G614"/>
    </row>
    <row r="615" spans="1:7" x14ac:dyDescent="0.45">
      <c r="A615" s="1">
        <v>46544</v>
      </c>
      <c r="B615" s="2">
        <f t="shared" si="33"/>
        <v>6</v>
      </c>
      <c r="C615" s="2">
        <f t="shared" si="34"/>
        <v>6</v>
      </c>
      <c r="D615" s="2" t="str">
        <f t="shared" si="35"/>
        <v>日</v>
      </c>
      <c r="E615" t="str">
        <f>IFERROR(VLOOKUP(A615,'HOL（2028年まで）'!$A:$C,3,0),"")</f>
        <v/>
      </c>
      <c r="F615"/>
      <c r="G615"/>
    </row>
    <row r="616" spans="1:7" x14ac:dyDescent="0.45">
      <c r="A616" s="1">
        <v>46545</v>
      </c>
      <c r="B616" s="2">
        <f t="shared" si="33"/>
        <v>6</v>
      </c>
      <c r="C616" s="2">
        <f t="shared" si="34"/>
        <v>7</v>
      </c>
      <c r="D616" s="2" t="str">
        <f t="shared" si="35"/>
        <v>月</v>
      </c>
      <c r="E616" t="str">
        <f>IFERROR(VLOOKUP(A616,'HOL（2028年まで）'!$A:$C,3,0),"")</f>
        <v/>
      </c>
      <c r="F616"/>
      <c r="G616"/>
    </row>
    <row r="617" spans="1:7" x14ac:dyDescent="0.45">
      <c r="A617" s="1">
        <v>46546</v>
      </c>
      <c r="B617" s="2">
        <f t="shared" si="33"/>
        <v>6</v>
      </c>
      <c r="C617" s="2">
        <f t="shared" si="34"/>
        <v>8</v>
      </c>
      <c r="D617" s="2" t="str">
        <f t="shared" si="35"/>
        <v>火</v>
      </c>
      <c r="E617" t="str">
        <f>IFERROR(VLOOKUP(A617,'HOL（2028年まで）'!$A:$C,3,0),"")</f>
        <v/>
      </c>
      <c r="F617"/>
      <c r="G617"/>
    </row>
    <row r="618" spans="1:7" x14ac:dyDescent="0.45">
      <c r="A618" s="1">
        <v>46547</v>
      </c>
      <c r="B618" s="2">
        <f t="shared" si="33"/>
        <v>6</v>
      </c>
      <c r="C618" s="2">
        <f t="shared" si="34"/>
        <v>9</v>
      </c>
      <c r="D618" s="2" t="str">
        <f t="shared" si="35"/>
        <v>水</v>
      </c>
      <c r="E618" t="str">
        <f>IFERROR(VLOOKUP(A618,'HOL（2028年まで）'!$A:$C,3,0),"")</f>
        <v/>
      </c>
      <c r="F618"/>
      <c r="G618"/>
    </row>
    <row r="619" spans="1:7" x14ac:dyDescent="0.45">
      <c r="A619" s="1">
        <v>46548</v>
      </c>
      <c r="B619" s="2">
        <f t="shared" si="33"/>
        <v>6</v>
      </c>
      <c r="C619" s="2">
        <f t="shared" si="34"/>
        <v>10</v>
      </c>
      <c r="D619" s="2" t="str">
        <f t="shared" si="35"/>
        <v>木</v>
      </c>
      <c r="E619" t="str">
        <f>IFERROR(VLOOKUP(A619,'HOL（2028年まで）'!$A:$C,3,0),"")</f>
        <v/>
      </c>
      <c r="F619"/>
      <c r="G619"/>
    </row>
    <row r="620" spans="1:7" x14ac:dyDescent="0.45">
      <c r="A620" s="1">
        <v>46549</v>
      </c>
      <c r="B620" s="2">
        <f t="shared" si="33"/>
        <v>6</v>
      </c>
      <c r="C620" s="2">
        <f t="shared" si="34"/>
        <v>11</v>
      </c>
      <c r="D620" s="2" t="str">
        <f t="shared" si="35"/>
        <v>金</v>
      </c>
      <c r="E620" t="str">
        <f>IFERROR(VLOOKUP(A620,'HOL（2028年まで）'!$A:$C,3,0),"")</f>
        <v/>
      </c>
      <c r="F620"/>
      <c r="G620"/>
    </row>
    <row r="621" spans="1:7" x14ac:dyDescent="0.45">
      <c r="A621" s="1">
        <v>46550</v>
      </c>
      <c r="B621" s="2">
        <f t="shared" si="33"/>
        <v>6</v>
      </c>
      <c r="C621" s="2">
        <f t="shared" si="34"/>
        <v>12</v>
      </c>
      <c r="D621" s="2" t="str">
        <f t="shared" si="35"/>
        <v>土</v>
      </c>
      <c r="E621" t="str">
        <f>IFERROR(VLOOKUP(A621,'HOL（2028年まで）'!$A:$C,3,0),"")</f>
        <v/>
      </c>
      <c r="F621"/>
      <c r="G621"/>
    </row>
    <row r="622" spans="1:7" x14ac:dyDescent="0.45">
      <c r="A622" s="1">
        <v>46551</v>
      </c>
      <c r="B622" s="2">
        <f t="shared" si="33"/>
        <v>6</v>
      </c>
      <c r="C622" s="2">
        <f t="shared" si="34"/>
        <v>13</v>
      </c>
      <c r="D622" s="2" t="str">
        <f t="shared" si="35"/>
        <v>日</v>
      </c>
      <c r="E622" t="str">
        <f>IFERROR(VLOOKUP(A622,'HOL（2028年まで）'!$A:$C,3,0),"")</f>
        <v/>
      </c>
      <c r="F622"/>
      <c r="G622"/>
    </row>
    <row r="623" spans="1:7" x14ac:dyDescent="0.45">
      <c r="A623" s="1">
        <v>46552</v>
      </c>
      <c r="B623" s="2">
        <f t="shared" si="33"/>
        <v>6</v>
      </c>
      <c r="C623" s="2">
        <f t="shared" si="34"/>
        <v>14</v>
      </c>
      <c r="D623" s="2" t="str">
        <f t="shared" si="35"/>
        <v>月</v>
      </c>
      <c r="E623" t="str">
        <f>IFERROR(VLOOKUP(A623,'HOL（2028年まで）'!$A:$C,3,0),"")</f>
        <v/>
      </c>
      <c r="F623"/>
      <c r="G623"/>
    </row>
    <row r="624" spans="1:7" x14ac:dyDescent="0.45">
      <c r="A624" s="1">
        <v>46553</v>
      </c>
      <c r="B624" s="2">
        <f t="shared" si="33"/>
        <v>6</v>
      </c>
      <c r="C624" s="2">
        <f t="shared" si="34"/>
        <v>15</v>
      </c>
      <c r="D624" s="2" t="str">
        <f t="shared" si="35"/>
        <v>火</v>
      </c>
      <c r="E624" t="str">
        <f>IFERROR(VLOOKUP(A624,'HOL（2028年まで）'!$A:$C,3,0),"")</f>
        <v/>
      </c>
      <c r="F624"/>
      <c r="G624"/>
    </row>
    <row r="625" spans="1:7" x14ac:dyDescent="0.45">
      <c r="A625" s="1">
        <v>46554</v>
      </c>
      <c r="B625" s="2">
        <f t="shared" si="33"/>
        <v>6</v>
      </c>
      <c r="C625" s="2">
        <f t="shared" si="34"/>
        <v>16</v>
      </c>
      <c r="D625" s="2" t="str">
        <f t="shared" si="35"/>
        <v>水</v>
      </c>
      <c r="E625" t="str">
        <f>IFERROR(VLOOKUP(A625,'HOL（2028年まで）'!$A:$C,3,0),"")</f>
        <v/>
      </c>
      <c r="F625"/>
      <c r="G625"/>
    </row>
    <row r="626" spans="1:7" x14ac:dyDescent="0.45">
      <c r="A626" s="1">
        <v>46555</v>
      </c>
      <c r="B626" s="2">
        <f t="shared" si="33"/>
        <v>6</v>
      </c>
      <c r="C626" s="2">
        <f t="shared" si="34"/>
        <v>17</v>
      </c>
      <c r="D626" s="2" t="str">
        <f t="shared" si="35"/>
        <v>木</v>
      </c>
      <c r="E626" t="str">
        <f>IFERROR(VLOOKUP(A626,'HOL（2028年まで）'!$A:$C,3,0),"")</f>
        <v/>
      </c>
      <c r="F626"/>
      <c r="G626"/>
    </row>
    <row r="627" spans="1:7" x14ac:dyDescent="0.45">
      <c r="A627" s="1">
        <v>46556</v>
      </c>
      <c r="B627" s="2">
        <f t="shared" si="33"/>
        <v>6</v>
      </c>
      <c r="C627" s="2">
        <f t="shared" si="34"/>
        <v>18</v>
      </c>
      <c r="D627" s="2" t="str">
        <f t="shared" si="35"/>
        <v>金</v>
      </c>
      <c r="E627" t="str">
        <f>IFERROR(VLOOKUP(A627,'HOL（2028年まで）'!$A:$C,3,0),"")</f>
        <v/>
      </c>
      <c r="F627"/>
      <c r="G627"/>
    </row>
    <row r="628" spans="1:7" x14ac:dyDescent="0.45">
      <c r="A628" s="1">
        <v>46557</v>
      </c>
      <c r="B628" s="2">
        <f t="shared" si="33"/>
        <v>6</v>
      </c>
      <c r="C628" s="2">
        <f t="shared" si="34"/>
        <v>19</v>
      </c>
      <c r="D628" s="2" t="str">
        <f t="shared" si="35"/>
        <v>土</v>
      </c>
      <c r="E628" t="str">
        <f>IFERROR(VLOOKUP(A628,'HOL（2028年まで）'!$A:$C,3,0),"")</f>
        <v/>
      </c>
      <c r="F628"/>
      <c r="G628"/>
    </row>
    <row r="629" spans="1:7" x14ac:dyDescent="0.45">
      <c r="A629" s="1">
        <v>46558</v>
      </c>
      <c r="B629" s="2">
        <f t="shared" si="33"/>
        <v>6</v>
      </c>
      <c r="C629" s="2">
        <f t="shared" si="34"/>
        <v>20</v>
      </c>
      <c r="D629" s="2" t="str">
        <f t="shared" si="35"/>
        <v>日</v>
      </c>
      <c r="E629" t="str">
        <f>IFERROR(VLOOKUP(A629,'HOL（2028年まで）'!$A:$C,3,0),"")</f>
        <v/>
      </c>
      <c r="F629"/>
      <c r="G629"/>
    </row>
    <row r="630" spans="1:7" x14ac:dyDescent="0.45">
      <c r="A630" s="1">
        <v>46559</v>
      </c>
      <c r="B630" s="2">
        <f t="shared" si="33"/>
        <v>6</v>
      </c>
      <c r="C630" s="2">
        <f t="shared" si="34"/>
        <v>21</v>
      </c>
      <c r="D630" s="2" t="str">
        <f t="shared" si="35"/>
        <v>月</v>
      </c>
      <c r="E630" t="str">
        <f>IFERROR(VLOOKUP(A630,'HOL（2028年まで）'!$A:$C,3,0),"")</f>
        <v/>
      </c>
      <c r="F630"/>
      <c r="G630"/>
    </row>
    <row r="631" spans="1:7" x14ac:dyDescent="0.45">
      <c r="A631" s="1">
        <v>46560</v>
      </c>
      <c r="B631" s="2">
        <f t="shared" si="33"/>
        <v>6</v>
      </c>
      <c r="C631" s="2">
        <f t="shared" si="34"/>
        <v>22</v>
      </c>
      <c r="D631" s="2" t="str">
        <f t="shared" si="35"/>
        <v>火</v>
      </c>
      <c r="E631" t="str">
        <f>IFERROR(VLOOKUP(A631,'HOL（2028年まで）'!$A:$C,3,0),"")</f>
        <v/>
      </c>
      <c r="F631"/>
      <c r="G631"/>
    </row>
    <row r="632" spans="1:7" x14ac:dyDescent="0.45">
      <c r="A632" s="1">
        <v>46561</v>
      </c>
      <c r="B632" s="2">
        <f t="shared" si="33"/>
        <v>6</v>
      </c>
      <c r="C632" s="2">
        <f t="shared" si="34"/>
        <v>23</v>
      </c>
      <c r="D632" s="2" t="str">
        <f t="shared" si="35"/>
        <v>水</v>
      </c>
      <c r="E632" t="str">
        <f>IFERROR(VLOOKUP(A632,'HOL（2028年まで）'!$A:$C,3,0),"")</f>
        <v/>
      </c>
      <c r="F632"/>
      <c r="G632"/>
    </row>
    <row r="633" spans="1:7" x14ac:dyDescent="0.45">
      <c r="A633" s="1">
        <v>46562</v>
      </c>
      <c r="B633" s="2">
        <f t="shared" si="33"/>
        <v>6</v>
      </c>
      <c r="C633" s="2">
        <f t="shared" si="34"/>
        <v>24</v>
      </c>
      <c r="D633" s="2" t="str">
        <f t="shared" si="35"/>
        <v>木</v>
      </c>
      <c r="E633" t="str">
        <f>IFERROR(VLOOKUP(A633,'HOL（2028年まで）'!$A:$C,3,0),"")</f>
        <v/>
      </c>
      <c r="F633"/>
      <c r="G633"/>
    </row>
    <row r="634" spans="1:7" x14ac:dyDescent="0.45">
      <c r="A634" s="1">
        <v>46563</v>
      </c>
      <c r="B634" s="2">
        <f t="shared" si="33"/>
        <v>6</v>
      </c>
      <c r="C634" s="2">
        <f t="shared" si="34"/>
        <v>25</v>
      </c>
      <c r="D634" s="2" t="str">
        <f t="shared" si="35"/>
        <v>金</v>
      </c>
      <c r="E634" t="str">
        <f>IFERROR(VLOOKUP(A634,'HOL（2028年まで）'!$A:$C,3,0),"")</f>
        <v/>
      </c>
      <c r="F634"/>
      <c r="G634"/>
    </row>
    <row r="635" spans="1:7" x14ac:dyDescent="0.45">
      <c r="A635" s="1">
        <v>46564</v>
      </c>
      <c r="B635" s="2">
        <f t="shared" si="33"/>
        <v>6</v>
      </c>
      <c r="C635" s="2">
        <f t="shared" si="34"/>
        <v>26</v>
      </c>
      <c r="D635" s="2" t="str">
        <f t="shared" si="35"/>
        <v>土</v>
      </c>
      <c r="E635" t="str">
        <f>IFERROR(VLOOKUP(A635,'HOL（2028年まで）'!$A:$C,3,0),"")</f>
        <v/>
      </c>
      <c r="F635"/>
      <c r="G635"/>
    </row>
    <row r="636" spans="1:7" x14ac:dyDescent="0.45">
      <c r="A636" s="1">
        <v>46565</v>
      </c>
      <c r="B636" s="2">
        <f t="shared" si="33"/>
        <v>6</v>
      </c>
      <c r="C636" s="2">
        <f t="shared" si="34"/>
        <v>27</v>
      </c>
      <c r="D636" s="2" t="str">
        <f t="shared" si="35"/>
        <v>日</v>
      </c>
      <c r="E636" t="str">
        <f>IFERROR(VLOOKUP(A636,'HOL（2028年まで）'!$A:$C,3,0),"")</f>
        <v/>
      </c>
      <c r="F636"/>
      <c r="G636"/>
    </row>
    <row r="637" spans="1:7" x14ac:dyDescent="0.45">
      <c r="A637" s="1">
        <v>46566</v>
      </c>
      <c r="B637" s="2">
        <f t="shared" si="33"/>
        <v>6</v>
      </c>
      <c r="C637" s="2">
        <f t="shared" si="34"/>
        <v>28</v>
      </c>
      <c r="D637" s="2" t="str">
        <f t="shared" si="35"/>
        <v>月</v>
      </c>
      <c r="E637" t="str">
        <f>IFERROR(VLOOKUP(A637,'HOL（2028年まで）'!$A:$C,3,0),"")</f>
        <v/>
      </c>
      <c r="F637"/>
      <c r="G637"/>
    </row>
    <row r="638" spans="1:7" x14ac:dyDescent="0.45">
      <c r="A638" s="1">
        <v>46567</v>
      </c>
      <c r="B638" s="2">
        <f t="shared" si="33"/>
        <v>6</v>
      </c>
      <c r="C638" s="2">
        <f t="shared" si="34"/>
        <v>29</v>
      </c>
      <c r="D638" s="2" t="str">
        <f t="shared" si="35"/>
        <v>火</v>
      </c>
      <c r="E638" t="str">
        <f>IFERROR(VLOOKUP(A638,'HOL（2028年まで）'!$A:$C,3,0),"")</f>
        <v/>
      </c>
      <c r="F638"/>
      <c r="G638"/>
    </row>
    <row r="639" spans="1:7" x14ac:dyDescent="0.45">
      <c r="A639" s="1">
        <v>46568</v>
      </c>
      <c r="B639" s="2">
        <f t="shared" si="33"/>
        <v>6</v>
      </c>
      <c r="C639" s="2">
        <f t="shared" si="34"/>
        <v>30</v>
      </c>
      <c r="D639" s="2" t="str">
        <f t="shared" si="35"/>
        <v>水</v>
      </c>
      <c r="E639" t="str">
        <f>IFERROR(VLOOKUP(A639,'HOL（2028年まで）'!$A:$C,3,0),"")</f>
        <v/>
      </c>
      <c r="F639"/>
      <c r="G639"/>
    </row>
    <row r="640" spans="1:7" x14ac:dyDescent="0.45">
      <c r="A640" s="1">
        <v>46569</v>
      </c>
      <c r="B640" s="2">
        <f t="shared" si="33"/>
        <v>7</v>
      </c>
      <c r="C640" s="2">
        <f t="shared" si="34"/>
        <v>1</v>
      </c>
      <c r="D640" s="2" t="str">
        <f t="shared" si="35"/>
        <v>木</v>
      </c>
      <c r="E640" t="str">
        <f>IFERROR(VLOOKUP(A640,'HOL（2028年まで）'!$A:$C,3,0),"")</f>
        <v/>
      </c>
      <c r="F640"/>
      <c r="G640"/>
    </row>
    <row r="641" spans="1:7" x14ac:dyDescent="0.45">
      <c r="A641" s="1">
        <v>46570</v>
      </c>
      <c r="B641" s="2">
        <f t="shared" si="33"/>
        <v>7</v>
      </c>
      <c r="C641" s="2">
        <f t="shared" si="34"/>
        <v>2</v>
      </c>
      <c r="D641" s="2" t="str">
        <f t="shared" si="35"/>
        <v>金</v>
      </c>
      <c r="E641" t="str">
        <f>IFERROR(VLOOKUP(A641,'HOL（2028年まで）'!$A:$C,3,0),"")</f>
        <v/>
      </c>
      <c r="F641"/>
      <c r="G641"/>
    </row>
    <row r="642" spans="1:7" x14ac:dyDescent="0.45">
      <c r="A642" s="1">
        <v>46571</v>
      </c>
      <c r="B642" s="2">
        <f t="shared" si="33"/>
        <v>7</v>
      </c>
      <c r="C642" s="2">
        <f t="shared" si="34"/>
        <v>3</v>
      </c>
      <c r="D642" s="2" t="str">
        <f t="shared" si="35"/>
        <v>土</v>
      </c>
      <c r="E642" t="str">
        <f>IFERROR(VLOOKUP(A642,'HOL（2028年まで）'!$A:$C,3,0),"")</f>
        <v/>
      </c>
      <c r="F642"/>
      <c r="G642"/>
    </row>
    <row r="643" spans="1:7" x14ac:dyDescent="0.45">
      <c r="A643" s="1">
        <v>46572</v>
      </c>
      <c r="B643" s="2">
        <f t="shared" ref="B643:B706" si="36">MONTH(A643)</f>
        <v>7</v>
      </c>
      <c r="C643" s="2">
        <f t="shared" ref="C643:C706" si="37">DAY(A643)</f>
        <v>4</v>
      </c>
      <c r="D643" s="2" t="str">
        <f t="shared" ref="D643:D706" si="38">TEXT(A643,"aaa")</f>
        <v>日</v>
      </c>
      <c r="E643" t="str">
        <f>IFERROR(VLOOKUP(A643,'HOL（2028年まで）'!$A:$C,3,0),"")</f>
        <v/>
      </c>
      <c r="F643"/>
      <c r="G643"/>
    </row>
    <row r="644" spans="1:7" x14ac:dyDescent="0.45">
      <c r="A644" s="1">
        <v>46573</v>
      </c>
      <c r="B644" s="2">
        <f t="shared" si="36"/>
        <v>7</v>
      </c>
      <c r="C644" s="2">
        <f t="shared" si="37"/>
        <v>5</v>
      </c>
      <c r="D644" s="2" t="str">
        <f t="shared" si="38"/>
        <v>月</v>
      </c>
      <c r="E644" t="str">
        <f>IFERROR(VLOOKUP(A644,'HOL（2028年まで）'!$A:$C,3,0),"")</f>
        <v/>
      </c>
      <c r="F644"/>
      <c r="G644"/>
    </row>
    <row r="645" spans="1:7" x14ac:dyDescent="0.45">
      <c r="A645" s="1">
        <v>46574</v>
      </c>
      <c r="B645" s="2">
        <f t="shared" si="36"/>
        <v>7</v>
      </c>
      <c r="C645" s="2">
        <f t="shared" si="37"/>
        <v>6</v>
      </c>
      <c r="D645" s="2" t="str">
        <f t="shared" si="38"/>
        <v>火</v>
      </c>
      <c r="E645" t="str">
        <f>IFERROR(VLOOKUP(A645,'HOL（2028年まで）'!$A:$C,3,0),"")</f>
        <v/>
      </c>
      <c r="F645"/>
      <c r="G645"/>
    </row>
    <row r="646" spans="1:7" x14ac:dyDescent="0.45">
      <c r="A646" s="1">
        <v>46575</v>
      </c>
      <c r="B646" s="2">
        <f t="shared" si="36"/>
        <v>7</v>
      </c>
      <c r="C646" s="2">
        <f t="shared" si="37"/>
        <v>7</v>
      </c>
      <c r="D646" s="2" t="str">
        <f t="shared" si="38"/>
        <v>水</v>
      </c>
      <c r="E646" t="str">
        <f>IFERROR(VLOOKUP(A646,'HOL（2028年まで）'!$A:$C,3,0),"")</f>
        <v/>
      </c>
      <c r="F646"/>
      <c r="G646"/>
    </row>
    <row r="647" spans="1:7" x14ac:dyDescent="0.45">
      <c r="A647" s="1">
        <v>46576</v>
      </c>
      <c r="B647" s="2">
        <f t="shared" si="36"/>
        <v>7</v>
      </c>
      <c r="C647" s="2">
        <f t="shared" si="37"/>
        <v>8</v>
      </c>
      <c r="D647" s="2" t="str">
        <f t="shared" si="38"/>
        <v>木</v>
      </c>
      <c r="E647" t="str">
        <f>IFERROR(VLOOKUP(A647,'HOL（2028年まで）'!$A:$C,3,0),"")</f>
        <v/>
      </c>
      <c r="F647"/>
      <c r="G647"/>
    </row>
    <row r="648" spans="1:7" x14ac:dyDescent="0.45">
      <c r="A648" s="1">
        <v>46577</v>
      </c>
      <c r="B648" s="2">
        <f t="shared" si="36"/>
        <v>7</v>
      </c>
      <c r="C648" s="2">
        <f t="shared" si="37"/>
        <v>9</v>
      </c>
      <c r="D648" s="2" t="str">
        <f t="shared" si="38"/>
        <v>金</v>
      </c>
      <c r="E648" t="str">
        <f>IFERROR(VLOOKUP(A648,'HOL（2028年まで）'!$A:$C,3,0),"")</f>
        <v/>
      </c>
      <c r="F648"/>
      <c r="G648"/>
    </row>
    <row r="649" spans="1:7" x14ac:dyDescent="0.45">
      <c r="A649" s="1">
        <v>46578</v>
      </c>
      <c r="B649" s="2">
        <f t="shared" si="36"/>
        <v>7</v>
      </c>
      <c r="C649" s="2">
        <f t="shared" si="37"/>
        <v>10</v>
      </c>
      <c r="D649" s="2" t="str">
        <f t="shared" si="38"/>
        <v>土</v>
      </c>
      <c r="E649" t="str">
        <f>IFERROR(VLOOKUP(A649,'HOL（2028年まで）'!$A:$C,3,0),"")</f>
        <v/>
      </c>
      <c r="F649"/>
      <c r="G649"/>
    </row>
    <row r="650" spans="1:7" x14ac:dyDescent="0.45">
      <c r="A650" s="1">
        <v>46579</v>
      </c>
      <c r="B650" s="2">
        <f t="shared" si="36"/>
        <v>7</v>
      </c>
      <c r="C650" s="2">
        <f t="shared" si="37"/>
        <v>11</v>
      </c>
      <c r="D650" s="2" t="str">
        <f t="shared" si="38"/>
        <v>日</v>
      </c>
      <c r="E650" t="str">
        <f>IFERROR(VLOOKUP(A650,'HOL（2028年まで）'!$A:$C,3,0),"")</f>
        <v/>
      </c>
      <c r="F650"/>
      <c r="G650"/>
    </row>
    <row r="651" spans="1:7" x14ac:dyDescent="0.45">
      <c r="A651" s="1">
        <v>46580</v>
      </c>
      <c r="B651" s="2">
        <f t="shared" si="36"/>
        <v>7</v>
      </c>
      <c r="C651" s="2">
        <f t="shared" si="37"/>
        <v>12</v>
      </c>
      <c r="D651" s="2" t="str">
        <f t="shared" si="38"/>
        <v>月</v>
      </c>
      <c r="E651" t="str">
        <f>IFERROR(VLOOKUP(A651,'HOL（2028年まで）'!$A:$C,3,0),"")</f>
        <v/>
      </c>
      <c r="F651"/>
      <c r="G651"/>
    </row>
    <row r="652" spans="1:7" x14ac:dyDescent="0.45">
      <c r="A652" s="1">
        <v>46581</v>
      </c>
      <c r="B652" s="2">
        <f t="shared" si="36"/>
        <v>7</v>
      </c>
      <c r="C652" s="2">
        <f t="shared" si="37"/>
        <v>13</v>
      </c>
      <c r="D652" s="2" t="str">
        <f t="shared" si="38"/>
        <v>火</v>
      </c>
      <c r="E652" t="str">
        <f>IFERROR(VLOOKUP(A652,'HOL（2028年まで）'!$A:$C,3,0),"")</f>
        <v/>
      </c>
      <c r="F652"/>
      <c r="G652"/>
    </row>
    <row r="653" spans="1:7" x14ac:dyDescent="0.45">
      <c r="A653" s="1">
        <v>46582</v>
      </c>
      <c r="B653" s="2">
        <f t="shared" si="36"/>
        <v>7</v>
      </c>
      <c r="C653" s="2">
        <f t="shared" si="37"/>
        <v>14</v>
      </c>
      <c r="D653" s="2" t="str">
        <f t="shared" si="38"/>
        <v>水</v>
      </c>
      <c r="E653" t="str">
        <f>IFERROR(VLOOKUP(A653,'HOL（2028年まで）'!$A:$C,3,0),"")</f>
        <v/>
      </c>
      <c r="F653"/>
      <c r="G653"/>
    </row>
    <row r="654" spans="1:7" x14ac:dyDescent="0.45">
      <c r="A654" s="1">
        <v>46583</v>
      </c>
      <c r="B654" s="2">
        <f t="shared" si="36"/>
        <v>7</v>
      </c>
      <c r="C654" s="2">
        <f t="shared" si="37"/>
        <v>15</v>
      </c>
      <c r="D654" s="2" t="str">
        <f t="shared" si="38"/>
        <v>木</v>
      </c>
      <c r="E654" t="str">
        <f>IFERROR(VLOOKUP(A654,'HOL（2028年まで）'!$A:$C,3,0),"")</f>
        <v/>
      </c>
      <c r="F654"/>
      <c r="G654"/>
    </row>
    <row r="655" spans="1:7" x14ac:dyDescent="0.45">
      <c r="A655" s="1">
        <v>46584</v>
      </c>
      <c r="B655" s="2">
        <f t="shared" si="36"/>
        <v>7</v>
      </c>
      <c r="C655" s="2">
        <f t="shared" si="37"/>
        <v>16</v>
      </c>
      <c r="D655" s="2" t="str">
        <f t="shared" si="38"/>
        <v>金</v>
      </c>
      <c r="E655" t="str">
        <f>IFERROR(VLOOKUP(A655,'HOL（2028年まで）'!$A:$C,3,0),"")</f>
        <v/>
      </c>
      <c r="F655"/>
      <c r="G655"/>
    </row>
    <row r="656" spans="1:7" x14ac:dyDescent="0.45">
      <c r="A656" s="1">
        <v>46585</v>
      </c>
      <c r="B656" s="2">
        <f t="shared" si="36"/>
        <v>7</v>
      </c>
      <c r="C656" s="2">
        <f t="shared" si="37"/>
        <v>17</v>
      </c>
      <c r="D656" s="2" t="str">
        <f t="shared" si="38"/>
        <v>土</v>
      </c>
      <c r="E656" t="str">
        <f>IFERROR(VLOOKUP(A656,'HOL（2028年まで）'!$A:$C,3,0),"")</f>
        <v/>
      </c>
      <c r="F656"/>
      <c r="G656"/>
    </row>
    <row r="657" spans="1:7" x14ac:dyDescent="0.45">
      <c r="A657" s="1">
        <v>46586</v>
      </c>
      <c r="B657" s="2">
        <f t="shared" si="36"/>
        <v>7</v>
      </c>
      <c r="C657" s="2">
        <f t="shared" si="37"/>
        <v>18</v>
      </c>
      <c r="D657" s="2" t="str">
        <f t="shared" si="38"/>
        <v>日</v>
      </c>
      <c r="E657" t="str">
        <f>IFERROR(VLOOKUP(A657,'HOL（2028年まで）'!$A:$C,3,0),"")</f>
        <v/>
      </c>
      <c r="F657"/>
      <c r="G657"/>
    </row>
    <row r="658" spans="1:7" x14ac:dyDescent="0.45">
      <c r="A658" s="1">
        <v>46587</v>
      </c>
      <c r="B658" s="2">
        <f t="shared" si="36"/>
        <v>7</v>
      </c>
      <c r="C658" s="2">
        <f t="shared" si="37"/>
        <v>19</v>
      </c>
      <c r="D658" s="2" t="str">
        <f t="shared" si="38"/>
        <v>月</v>
      </c>
      <c r="E658" t="str">
        <f>IFERROR(VLOOKUP(A658,'HOL（2028年まで）'!$A:$C,3,0),"")</f>
        <v>海の日</v>
      </c>
      <c r="F658"/>
      <c r="G658"/>
    </row>
    <row r="659" spans="1:7" x14ac:dyDescent="0.45">
      <c r="A659" s="1">
        <v>46588</v>
      </c>
      <c r="B659" s="2">
        <f t="shared" si="36"/>
        <v>7</v>
      </c>
      <c r="C659" s="2">
        <f t="shared" si="37"/>
        <v>20</v>
      </c>
      <c r="D659" s="2" t="str">
        <f t="shared" si="38"/>
        <v>火</v>
      </c>
      <c r="E659" t="str">
        <f>IFERROR(VLOOKUP(A659,'HOL（2028年まで）'!$A:$C,3,0),"")</f>
        <v/>
      </c>
      <c r="F659"/>
      <c r="G659"/>
    </row>
    <row r="660" spans="1:7" x14ac:dyDescent="0.45">
      <c r="A660" s="1">
        <v>46589</v>
      </c>
      <c r="B660" s="2">
        <f t="shared" si="36"/>
        <v>7</v>
      </c>
      <c r="C660" s="2">
        <f t="shared" si="37"/>
        <v>21</v>
      </c>
      <c r="D660" s="2" t="str">
        <f t="shared" si="38"/>
        <v>水</v>
      </c>
      <c r="E660" t="str">
        <f>IFERROR(VLOOKUP(A660,'HOL（2028年まで）'!$A:$C,3,0),"")</f>
        <v/>
      </c>
      <c r="F660"/>
      <c r="G660"/>
    </row>
    <row r="661" spans="1:7" x14ac:dyDescent="0.45">
      <c r="A661" s="1">
        <v>46590</v>
      </c>
      <c r="B661" s="2">
        <f t="shared" si="36"/>
        <v>7</v>
      </c>
      <c r="C661" s="2">
        <f t="shared" si="37"/>
        <v>22</v>
      </c>
      <c r="D661" s="2" t="str">
        <f t="shared" si="38"/>
        <v>木</v>
      </c>
      <c r="E661" t="str">
        <f>IFERROR(VLOOKUP(A661,'HOL（2028年まで）'!$A:$C,3,0),"")</f>
        <v/>
      </c>
      <c r="F661"/>
      <c r="G661"/>
    </row>
    <row r="662" spans="1:7" x14ac:dyDescent="0.45">
      <c r="A662" s="1">
        <v>46591</v>
      </c>
      <c r="B662" s="2">
        <f t="shared" si="36"/>
        <v>7</v>
      </c>
      <c r="C662" s="2">
        <f t="shared" si="37"/>
        <v>23</v>
      </c>
      <c r="D662" s="2" t="str">
        <f t="shared" si="38"/>
        <v>金</v>
      </c>
      <c r="E662" t="str">
        <f>IFERROR(VLOOKUP(A662,'HOL（2028年まで）'!$A:$C,3,0),"")</f>
        <v/>
      </c>
      <c r="F662"/>
      <c r="G662"/>
    </row>
    <row r="663" spans="1:7" x14ac:dyDescent="0.45">
      <c r="A663" s="1">
        <v>46592</v>
      </c>
      <c r="B663" s="2">
        <f t="shared" si="36"/>
        <v>7</v>
      </c>
      <c r="C663" s="2">
        <f t="shared" si="37"/>
        <v>24</v>
      </c>
      <c r="D663" s="2" t="str">
        <f t="shared" si="38"/>
        <v>土</v>
      </c>
      <c r="E663" t="str">
        <f>IFERROR(VLOOKUP(A663,'HOL（2028年まで）'!$A:$C,3,0),"")</f>
        <v/>
      </c>
      <c r="F663"/>
      <c r="G663"/>
    </row>
    <row r="664" spans="1:7" x14ac:dyDescent="0.45">
      <c r="A664" s="1">
        <v>46593</v>
      </c>
      <c r="B664" s="2">
        <f t="shared" si="36"/>
        <v>7</v>
      </c>
      <c r="C664" s="2">
        <f t="shared" si="37"/>
        <v>25</v>
      </c>
      <c r="D664" s="2" t="str">
        <f t="shared" si="38"/>
        <v>日</v>
      </c>
      <c r="E664" t="str">
        <f>IFERROR(VLOOKUP(A664,'HOL（2028年まで）'!$A:$C,3,0),"")</f>
        <v/>
      </c>
      <c r="F664"/>
      <c r="G664"/>
    </row>
    <row r="665" spans="1:7" x14ac:dyDescent="0.45">
      <c r="A665" s="1">
        <v>46594</v>
      </c>
      <c r="B665" s="2">
        <f t="shared" si="36"/>
        <v>7</v>
      </c>
      <c r="C665" s="2">
        <f t="shared" si="37"/>
        <v>26</v>
      </c>
      <c r="D665" s="2" t="str">
        <f t="shared" si="38"/>
        <v>月</v>
      </c>
      <c r="E665" t="str">
        <f>IFERROR(VLOOKUP(A665,'HOL（2028年まで）'!$A:$C,3,0),"")</f>
        <v/>
      </c>
      <c r="F665"/>
      <c r="G665"/>
    </row>
    <row r="666" spans="1:7" x14ac:dyDescent="0.45">
      <c r="A666" s="1">
        <v>46595</v>
      </c>
      <c r="B666" s="2">
        <f t="shared" si="36"/>
        <v>7</v>
      </c>
      <c r="C666" s="2">
        <f t="shared" si="37"/>
        <v>27</v>
      </c>
      <c r="D666" s="2" t="str">
        <f t="shared" si="38"/>
        <v>火</v>
      </c>
      <c r="E666" t="str">
        <f>IFERROR(VLOOKUP(A666,'HOL（2028年まで）'!$A:$C,3,0),"")</f>
        <v/>
      </c>
      <c r="F666"/>
      <c r="G666"/>
    </row>
    <row r="667" spans="1:7" x14ac:dyDescent="0.45">
      <c r="A667" s="1">
        <v>46596</v>
      </c>
      <c r="B667" s="2">
        <f t="shared" si="36"/>
        <v>7</v>
      </c>
      <c r="C667" s="2">
        <f t="shared" si="37"/>
        <v>28</v>
      </c>
      <c r="D667" s="2" t="str">
        <f t="shared" si="38"/>
        <v>水</v>
      </c>
      <c r="E667" t="str">
        <f>IFERROR(VLOOKUP(A667,'HOL（2028年まで）'!$A:$C,3,0),"")</f>
        <v/>
      </c>
      <c r="F667"/>
      <c r="G667"/>
    </row>
    <row r="668" spans="1:7" x14ac:dyDescent="0.45">
      <c r="A668" s="1">
        <v>46597</v>
      </c>
      <c r="B668" s="2">
        <f t="shared" si="36"/>
        <v>7</v>
      </c>
      <c r="C668" s="2">
        <f t="shared" si="37"/>
        <v>29</v>
      </c>
      <c r="D668" s="2" t="str">
        <f t="shared" si="38"/>
        <v>木</v>
      </c>
      <c r="E668" t="str">
        <f>IFERROR(VLOOKUP(A668,'HOL（2028年まで）'!$A:$C,3,0),"")</f>
        <v/>
      </c>
      <c r="F668"/>
      <c r="G668"/>
    </row>
    <row r="669" spans="1:7" x14ac:dyDescent="0.45">
      <c r="A669" s="1">
        <v>46598</v>
      </c>
      <c r="B669" s="2">
        <f t="shared" si="36"/>
        <v>7</v>
      </c>
      <c r="C669" s="2">
        <f t="shared" si="37"/>
        <v>30</v>
      </c>
      <c r="D669" s="2" t="str">
        <f t="shared" si="38"/>
        <v>金</v>
      </c>
      <c r="E669" t="str">
        <f>IFERROR(VLOOKUP(A669,'HOL（2028年まで）'!$A:$C,3,0),"")</f>
        <v/>
      </c>
      <c r="F669"/>
      <c r="G669"/>
    </row>
    <row r="670" spans="1:7" x14ac:dyDescent="0.45">
      <c r="A670" s="1">
        <v>46599</v>
      </c>
      <c r="B670" s="2">
        <f t="shared" si="36"/>
        <v>7</v>
      </c>
      <c r="C670" s="2">
        <f t="shared" si="37"/>
        <v>31</v>
      </c>
      <c r="D670" s="2" t="str">
        <f t="shared" si="38"/>
        <v>土</v>
      </c>
      <c r="E670" t="str">
        <f>IFERROR(VLOOKUP(A670,'HOL（2028年まで）'!$A:$C,3,0),"")</f>
        <v/>
      </c>
      <c r="F670"/>
      <c r="G670"/>
    </row>
    <row r="671" spans="1:7" x14ac:dyDescent="0.45">
      <c r="A671" s="1">
        <v>46600</v>
      </c>
      <c r="B671" s="2">
        <f t="shared" si="36"/>
        <v>8</v>
      </c>
      <c r="C671" s="2">
        <f t="shared" si="37"/>
        <v>1</v>
      </c>
      <c r="D671" s="2" t="str">
        <f t="shared" si="38"/>
        <v>日</v>
      </c>
      <c r="E671" t="str">
        <f>IFERROR(VLOOKUP(A671,'HOL（2028年まで）'!$A:$C,3,0),"")</f>
        <v/>
      </c>
      <c r="F671"/>
      <c r="G671"/>
    </row>
    <row r="672" spans="1:7" x14ac:dyDescent="0.45">
      <c r="A672" s="1">
        <v>46601</v>
      </c>
      <c r="B672" s="2">
        <f t="shared" si="36"/>
        <v>8</v>
      </c>
      <c r="C672" s="2">
        <f t="shared" si="37"/>
        <v>2</v>
      </c>
      <c r="D672" s="2" t="str">
        <f t="shared" si="38"/>
        <v>月</v>
      </c>
      <c r="E672" t="str">
        <f>IFERROR(VLOOKUP(A672,'HOL（2028年まで）'!$A:$C,3,0),"")</f>
        <v/>
      </c>
      <c r="F672"/>
      <c r="G672"/>
    </row>
    <row r="673" spans="1:7" x14ac:dyDescent="0.45">
      <c r="A673" s="1">
        <v>46602</v>
      </c>
      <c r="B673" s="2">
        <f t="shared" si="36"/>
        <v>8</v>
      </c>
      <c r="C673" s="2">
        <f t="shared" si="37"/>
        <v>3</v>
      </c>
      <c r="D673" s="2" t="str">
        <f t="shared" si="38"/>
        <v>火</v>
      </c>
      <c r="E673" t="str">
        <f>IFERROR(VLOOKUP(A673,'HOL（2028年まで）'!$A:$C,3,0),"")</f>
        <v/>
      </c>
      <c r="F673"/>
      <c r="G673"/>
    </row>
    <row r="674" spans="1:7" x14ac:dyDescent="0.45">
      <c r="A674" s="1">
        <v>46603</v>
      </c>
      <c r="B674" s="2">
        <f t="shared" si="36"/>
        <v>8</v>
      </c>
      <c r="C674" s="2">
        <f t="shared" si="37"/>
        <v>4</v>
      </c>
      <c r="D674" s="2" t="str">
        <f t="shared" si="38"/>
        <v>水</v>
      </c>
      <c r="E674" t="str">
        <f>IFERROR(VLOOKUP(A674,'HOL（2028年まで）'!$A:$C,3,0),"")</f>
        <v/>
      </c>
      <c r="F674"/>
      <c r="G674"/>
    </row>
    <row r="675" spans="1:7" x14ac:dyDescent="0.45">
      <c r="A675" s="1">
        <v>46604</v>
      </c>
      <c r="B675" s="2">
        <f t="shared" si="36"/>
        <v>8</v>
      </c>
      <c r="C675" s="2">
        <f t="shared" si="37"/>
        <v>5</v>
      </c>
      <c r="D675" s="2" t="str">
        <f t="shared" si="38"/>
        <v>木</v>
      </c>
      <c r="E675" t="str">
        <f>IFERROR(VLOOKUP(A675,'HOL（2028年まで）'!$A:$C,3,0),"")</f>
        <v/>
      </c>
      <c r="F675"/>
      <c r="G675"/>
    </row>
    <row r="676" spans="1:7" x14ac:dyDescent="0.45">
      <c r="A676" s="1">
        <v>46605</v>
      </c>
      <c r="B676" s="2">
        <f t="shared" si="36"/>
        <v>8</v>
      </c>
      <c r="C676" s="2">
        <f t="shared" si="37"/>
        <v>6</v>
      </c>
      <c r="D676" s="2" t="str">
        <f t="shared" si="38"/>
        <v>金</v>
      </c>
      <c r="E676" t="str">
        <f>IFERROR(VLOOKUP(A676,'HOL（2028年まで）'!$A:$C,3,0),"")</f>
        <v/>
      </c>
      <c r="F676"/>
      <c r="G676"/>
    </row>
    <row r="677" spans="1:7" x14ac:dyDescent="0.45">
      <c r="A677" s="1">
        <v>46606</v>
      </c>
      <c r="B677" s="2">
        <f t="shared" si="36"/>
        <v>8</v>
      </c>
      <c r="C677" s="2">
        <f t="shared" si="37"/>
        <v>7</v>
      </c>
      <c r="D677" s="2" t="str">
        <f t="shared" si="38"/>
        <v>土</v>
      </c>
      <c r="E677" t="str">
        <f>IFERROR(VLOOKUP(A677,'HOL（2028年まで）'!$A:$C,3,0),"")</f>
        <v/>
      </c>
      <c r="F677"/>
      <c r="G677"/>
    </row>
    <row r="678" spans="1:7" x14ac:dyDescent="0.45">
      <c r="A678" s="1">
        <v>46607</v>
      </c>
      <c r="B678" s="2">
        <f t="shared" si="36"/>
        <v>8</v>
      </c>
      <c r="C678" s="2">
        <f t="shared" si="37"/>
        <v>8</v>
      </c>
      <c r="D678" s="2" t="str">
        <f t="shared" si="38"/>
        <v>日</v>
      </c>
      <c r="E678" t="str">
        <f>IFERROR(VLOOKUP(A678,'HOL（2028年まで）'!$A:$C,3,0),"")</f>
        <v/>
      </c>
      <c r="F678"/>
      <c r="G678"/>
    </row>
    <row r="679" spans="1:7" x14ac:dyDescent="0.45">
      <c r="A679" s="1">
        <v>46608</v>
      </c>
      <c r="B679" s="2">
        <f t="shared" si="36"/>
        <v>8</v>
      </c>
      <c r="C679" s="2">
        <f t="shared" si="37"/>
        <v>9</v>
      </c>
      <c r="D679" s="2" t="str">
        <f t="shared" si="38"/>
        <v>月</v>
      </c>
      <c r="E679" t="str">
        <f>IFERROR(VLOOKUP(A679,'HOL（2028年まで）'!$A:$C,3,0),"")</f>
        <v/>
      </c>
      <c r="F679"/>
      <c r="G679"/>
    </row>
    <row r="680" spans="1:7" x14ac:dyDescent="0.45">
      <c r="A680" s="1">
        <v>46609</v>
      </c>
      <c r="B680" s="2">
        <f t="shared" si="36"/>
        <v>8</v>
      </c>
      <c r="C680" s="2">
        <f t="shared" si="37"/>
        <v>10</v>
      </c>
      <c r="D680" s="2" t="str">
        <f t="shared" si="38"/>
        <v>火</v>
      </c>
      <c r="E680" t="str">
        <f>IFERROR(VLOOKUP(A680,'HOL（2028年まで）'!$A:$C,3,0),"")</f>
        <v/>
      </c>
      <c r="F680"/>
      <c r="G680"/>
    </row>
    <row r="681" spans="1:7" x14ac:dyDescent="0.45">
      <c r="A681" s="1">
        <v>46610</v>
      </c>
      <c r="B681" s="2">
        <f t="shared" si="36"/>
        <v>8</v>
      </c>
      <c r="C681" s="2">
        <f t="shared" si="37"/>
        <v>11</v>
      </c>
      <c r="D681" s="2" t="str">
        <f t="shared" si="38"/>
        <v>水</v>
      </c>
      <c r="E681" t="str">
        <f>IFERROR(VLOOKUP(A681,'HOL（2028年まで）'!$A:$C,3,0),"")</f>
        <v>山の日</v>
      </c>
      <c r="F681"/>
      <c r="G681"/>
    </row>
    <row r="682" spans="1:7" x14ac:dyDescent="0.45">
      <c r="A682" s="1">
        <v>46611</v>
      </c>
      <c r="B682" s="2">
        <f t="shared" si="36"/>
        <v>8</v>
      </c>
      <c r="C682" s="2">
        <f t="shared" si="37"/>
        <v>12</v>
      </c>
      <c r="D682" s="2" t="str">
        <f t="shared" si="38"/>
        <v>木</v>
      </c>
      <c r="E682" t="str">
        <f>IFERROR(VLOOKUP(A682,'HOL（2028年まで）'!$A:$C,3,0),"")</f>
        <v/>
      </c>
      <c r="F682"/>
      <c r="G682"/>
    </row>
    <row r="683" spans="1:7" x14ac:dyDescent="0.45">
      <c r="A683" s="1">
        <v>46612</v>
      </c>
      <c r="B683" s="2">
        <f t="shared" si="36"/>
        <v>8</v>
      </c>
      <c r="C683" s="2">
        <f t="shared" si="37"/>
        <v>13</v>
      </c>
      <c r="D683" s="2" t="str">
        <f t="shared" si="38"/>
        <v>金</v>
      </c>
      <c r="E683" t="str">
        <f>IFERROR(VLOOKUP(A683,'HOL（2028年まで）'!$A:$C,3,0),"")</f>
        <v/>
      </c>
      <c r="F683"/>
      <c r="G683"/>
    </row>
    <row r="684" spans="1:7" x14ac:dyDescent="0.45">
      <c r="A684" s="1">
        <v>46613</v>
      </c>
      <c r="B684" s="2">
        <f t="shared" si="36"/>
        <v>8</v>
      </c>
      <c r="C684" s="2">
        <f t="shared" si="37"/>
        <v>14</v>
      </c>
      <c r="D684" s="2" t="str">
        <f t="shared" si="38"/>
        <v>土</v>
      </c>
      <c r="E684" t="str">
        <f>IFERROR(VLOOKUP(A684,'HOL（2028年まで）'!$A:$C,3,0),"")</f>
        <v/>
      </c>
      <c r="F684"/>
      <c r="G684"/>
    </row>
    <row r="685" spans="1:7" x14ac:dyDescent="0.45">
      <c r="A685" s="1">
        <v>46614</v>
      </c>
      <c r="B685" s="2">
        <f t="shared" si="36"/>
        <v>8</v>
      </c>
      <c r="C685" s="2">
        <f t="shared" si="37"/>
        <v>15</v>
      </c>
      <c r="D685" s="2" t="str">
        <f t="shared" si="38"/>
        <v>日</v>
      </c>
      <c r="E685" t="str">
        <f>IFERROR(VLOOKUP(A685,'HOL（2028年まで）'!$A:$C,3,0),"")</f>
        <v/>
      </c>
      <c r="F685"/>
      <c r="G685"/>
    </row>
    <row r="686" spans="1:7" x14ac:dyDescent="0.45">
      <c r="A686" s="1">
        <v>46615</v>
      </c>
      <c r="B686" s="2">
        <f t="shared" si="36"/>
        <v>8</v>
      </c>
      <c r="C686" s="2">
        <f t="shared" si="37"/>
        <v>16</v>
      </c>
      <c r="D686" s="2" t="str">
        <f t="shared" si="38"/>
        <v>月</v>
      </c>
      <c r="E686" t="str">
        <f>IFERROR(VLOOKUP(A686,'HOL（2028年まで）'!$A:$C,3,0),"")</f>
        <v/>
      </c>
      <c r="F686"/>
      <c r="G686"/>
    </row>
    <row r="687" spans="1:7" x14ac:dyDescent="0.45">
      <c r="A687" s="1">
        <v>46616</v>
      </c>
      <c r="B687" s="2">
        <f t="shared" si="36"/>
        <v>8</v>
      </c>
      <c r="C687" s="2">
        <f t="shared" si="37"/>
        <v>17</v>
      </c>
      <c r="D687" s="2" t="str">
        <f t="shared" si="38"/>
        <v>火</v>
      </c>
      <c r="E687" t="str">
        <f>IFERROR(VLOOKUP(A687,'HOL（2028年まで）'!$A:$C,3,0),"")</f>
        <v/>
      </c>
      <c r="F687"/>
      <c r="G687"/>
    </row>
    <row r="688" spans="1:7" x14ac:dyDescent="0.45">
      <c r="A688" s="1">
        <v>46617</v>
      </c>
      <c r="B688" s="2">
        <f t="shared" si="36"/>
        <v>8</v>
      </c>
      <c r="C688" s="2">
        <f t="shared" si="37"/>
        <v>18</v>
      </c>
      <c r="D688" s="2" t="str">
        <f t="shared" si="38"/>
        <v>水</v>
      </c>
      <c r="E688" t="str">
        <f>IFERROR(VLOOKUP(A688,'HOL（2028年まで）'!$A:$C,3,0),"")</f>
        <v/>
      </c>
      <c r="F688"/>
      <c r="G688"/>
    </row>
    <row r="689" spans="1:7" x14ac:dyDescent="0.45">
      <c r="A689" s="1">
        <v>46618</v>
      </c>
      <c r="B689" s="2">
        <f t="shared" si="36"/>
        <v>8</v>
      </c>
      <c r="C689" s="2">
        <f t="shared" si="37"/>
        <v>19</v>
      </c>
      <c r="D689" s="2" t="str">
        <f t="shared" si="38"/>
        <v>木</v>
      </c>
      <c r="E689" t="str">
        <f>IFERROR(VLOOKUP(A689,'HOL（2028年まで）'!$A:$C,3,0),"")</f>
        <v/>
      </c>
      <c r="F689"/>
      <c r="G689"/>
    </row>
    <row r="690" spans="1:7" x14ac:dyDescent="0.45">
      <c r="A690" s="1">
        <v>46619</v>
      </c>
      <c r="B690" s="2">
        <f t="shared" si="36"/>
        <v>8</v>
      </c>
      <c r="C690" s="2">
        <f t="shared" si="37"/>
        <v>20</v>
      </c>
      <c r="D690" s="2" t="str">
        <f t="shared" si="38"/>
        <v>金</v>
      </c>
      <c r="E690" t="str">
        <f>IFERROR(VLOOKUP(A690,'HOL（2028年まで）'!$A:$C,3,0),"")</f>
        <v/>
      </c>
      <c r="F690"/>
      <c r="G690"/>
    </row>
    <row r="691" spans="1:7" x14ac:dyDescent="0.45">
      <c r="A691" s="1">
        <v>46620</v>
      </c>
      <c r="B691" s="2">
        <f t="shared" si="36"/>
        <v>8</v>
      </c>
      <c r="C691" s="2">
        <f t="shared" si="37"/>
        <v>21</v>
      </c>
      <c r="D691" s="2" t="str">
        <f t="shared" si="38"/>
        <v>土</v>
      </c>
      <c r="E691" t="str">
        <f>IFERROR(VLOOKUP(A691,'HOL（2028年まで）'!$A:$C,3,0),"")</f>
        <v/>
      </c>
      <c r="F691"/>
      <c r="G691"/>
    </row>
    <row r="692" spans="1:7" x14ac:dyDescent="0.45">
      <c r="A692" s="1">
        <v>46621</v>
      </c>
      <c r="B692" s="2">
        <f t="shared" si="36"/>
        <v>8</v>
      </c>
      <c r="C692" s="2">
        <f t="shared" si="37"/>
        <v>22</v>
      </c>
      <c r="D692" s="2" t="str">
        <f t="shared" si="38"/>
        <v>日</v>
      </c>
      <c r="E692" t="str">
        <f>IFERROR(VLOOKUP(A692,'HOL（2028年まで）'!$A:$C,3,0),"")</f>
        <v/>
      </c>
      <c r="F692"/>
      <c r="G692"/>
    </row>
    <row r="693" spans="1:7" x14ac:dyDescent="0.45">
      <c r="A693" s="1">
        <v>46622</v>
      </c>
      <c r="B693" s="2">
        <f t="shared" si="36"/>
        <v>8</v>
      </c>
      <c r="C693" s="2">
        <f t="shared" si="37"/>
        <v>23</v>
      </c>
      <c r="D693" s="2" t="str">
        <f t="shared" si="38"/>
        <v>月</v>
      </c>
      <c r="E693" t="str">
        <f>IFERROR(VLOOKUP(A693,'HOL（2028年まで）'!$A:$C,3,0),"")</f>
        <v/>
      </c>
    </row>
    <row r="694" spans="1:7" x14ac:dyDescent="0.45">
      <c r="A694" s="1">
        <v>46623</v>
      </c>
      <c r="B694" s="2">
        <f t="shared" si="36"/>
        <v>8</v>
      </c>
      <c r="C694" s="2">
        <f t="shared" si="37"/>
        <v>24</v>
      </c>
      <c r="D694" s="2" t="str">
        <f t="shared" si="38"/>
        <v>火</v>
      </c>
      <c r="E694" t="str">
        <f>IFERROR(VLOOKUP(A694,'HOL（2028年まで）'!$A:$C,3,0),"")</f>
        <v/>
      </c>
    </row>
    <row r="695" spans="1:7" x14ac:dyDescent="0.45">
      <c r="A695" s="1">
        <v>46624</v>
      </c>
      <c r="B695" s="2">
        <f t="shared" si="36"/>
        <v>8</v>
      </c>
      <c r="C695" s="2">
        <f t="shared" si="37"/>
        <v>25</v>
      </c>
      <c r="D695" s="2" t="str">
        <f t="shared" si="38"/>
        <v>水</v>
      </c>
      <c r="E695" t="str">
        <f>IFERROR(VLOOKUP(A695,'HOL（2028年まで）'!$A:$C,3,0),"")</f>
        <v/>
      </c>
    </row>
    <row r="696" spans="1:7" x14ac:dyDescent="0.45">
      <c r="A696" s="1">
        <v>46625</v>
      </c>
      <c r="B696" s="2">
        <f t="shared" si="36"/>
        <v>8</v>
      </c>
      <c r="C696" s="2">
        <f t="shared" si="37"/>
        <v>26</v>
      </c>
      <c r="D696" s="2" t="str">
        <f t="shared" si="38"/>
        <v>木</v>
      </c>
      <c r="E696" t="str">
        <f>IFERROR(VLOOKUP(A696,'HOL（2028年まで）'!$A:$C,3,0),"")</f>
        <v/>
      </c>
    </row>
    <row r="697" spans="1:7" x14ac:dyDescent="0.45">
      <c r="A697" s="1">
        <v>46626</v>
      </c>
      <c r="B697" s="2">
        <f t="shared" si="36"/>
        <v>8</v>
      </c>
      <c r="C697" s="2">
        <f t="shared" si="37"/>
        <v>27</v>
      </c>
      <c r="D697" s="2" t="str">
        <f t="shared" si="38"/>
        <v>金</v>
      </c>
      <c r="E697" t="str">
        <f>IFERROR(VLOOKUP(A697,'HOL（2028年まで）'!$A:$C,3,0),"")</f>
        <v/>
      </c>
    </row>
    <row r="698" spans="1:7" x14ac:dyDescent="0.45">
      <c r="A698" s="1">
        <v>46627</v>
      </c>
      <c r="B698" s="2">
        <f t="shared" si="36"/>
        <v>8</v>
      </c>
      <c r="C698" s="2">
        <f t="shared" si="37"/>
        <v>28</v>
      </c>
      <c r="D698" s="2" t="str">
        <f t="shared" si="38"/>
        <v>土</v>
      </c>
      <c r="E698" t="str">
        <f>IFERROR(VLOOKUP(A698,'HOL（2028年まで）'!$A:$C,3,0),"")</f>
        <v/>
      </c>
    </row>
    <row r="699" spans="1:7" x14ac:dyDescent="0.45">
      <c r="A699" s="1">
        <v>46628</v>
      </c>
      <c r="B699" s="2">
        <f t="shared" si="36"/>
        <v>8</v>
      </c>
      <c r="C699" s="2">
        <f t="shared" si="37"/>
        <v>29</v>
      </c>
      <c r="D699" s="2" t="str">
        <f t="shared" si="38"/>
        <v>日</v>
      </c>
      <c r="E699" t="str">
        <f>IFERROR(VLOOKUP(A699,'HOL（2028年まで）'!$A:$C,3,0),"")</f>
        <v/>
      </c>
    </row>
    <row r="700" spans="1:7" x14ac:dyDescent="0.45">
      <c r="A700" s="1">
        <v>46629</v>
      </c>
      <c r="B700" s="2">
        <f t="shared" si="36"/>
        <v>8</v>
      </c>
      <c r="C700" s="2">
        <f t="shared" si="37"/>
        <v>30</v>
      </c>
      <c r="D700" s="2" t="str">
        <f t="shared" si="38"/>
        <v>月</v>
      </c>
      <c r="E700" t="str">
        <f>IFERROR(VLOOKUP(A700,'HOL（2028年まで）'!$A:$C,3,0),"")</f>
        <v/>
      </c>
    </row>
    <row r="701" spans="1:7" x14ac:dyDescent="0.45">
      <c r="A701" s="1">
        <v>46630</v>
      </c>
      <c r="B701" s="2">
        <f t="shared" si="36"/>
        <v>8</v>
      </c>
      <c r="C701" s="2">
        <f t="shared" si="37"/>
        <v>31</v>
      </c>
      <c r="D701" s="2" t="str">
        <f t="shared" si="38"/>
        <v>火</v>
      </c>
      <c r="E701" t="str">
        <f>IFERROR(VLOOKUP(A701,'HOL（2028年まで）'!$A:$C,3,0),"")</f>
        <v/>
      </c>
    </row>
    <row r="702" spans="1:7" x14ac:dyDescent="0.45">
      <c r="A702" s="1">
        <v>46631</v>
      </c>
      <c r="B702" s="2">
        <f t="shared" si="36"/>
        <v>9</v>
      </c>
      <c r="C702" s="2">
        <f t="shared" si="37"/>
        <v>1</v>
      </c>
      <c r="D702" s="2" t="str">
        <f t="shared" si="38"/>
        <v>水</v>
      </c>
      <c r="E702" t="str">
        <f>IFERROR(VLOOKUP(A702,'HOL（2028年まで）'!$A:$C,3,0),"")</f>
        <v/>
      </c>
    </row>
    <row r="703" spans="1:7" x14ac:dyDescent="0.45">
      <c r="A703" s="1">
        <v>46632</v>
      </c>
      <c r="B703" s="2">
        <f t="shared" si="36"/>
        <v>9</v>
      </c>
      <c r="C703" s="2">
        <f t="shared" si="37"/>
        <v>2</v>
      </c>
      <c r="D703" s="2" t="str">
        <f t="shared" si="38"/>
        <v>木</v>
      </c>
      <c r="E703" t="str">
        <f>IFERROR(VLOOKUP(A703,'HOL（2028年まで）'!$A:$C,3,0),"")</f>
        <v/>
      </c>
    </row>
    <row r="704" spans="1:7" x14ac:dyDescent="0.45">
      <c r="A704" s="1">
        <v>46633</v>
      </c>
      <c r="B704" s="2">
        <f t="shared" si="36"/>
        <v>9</v>
      </c>
      <c r="C704" s="2">
        <f t="shared" si="37"/>
        <v>3</v>
      </c>
      <c r="D704" s="2" t="str">
        <f t="shared" si="38"/>
        <v>金</v>
      </c>
      <c r="E704" t="str">
        <f>IFERROR(VLOOKUP(A704,'HOL（2028年まで）'!$A:$C,3,0),"")</f>
        <v/>
      </c>
    </row>
    <row r="705" spans="1:5" x14ac:dyDescent="0.45">
      <c r="A705" s="1">
        <v>46634</v>
      </c>
      <c r="B705" s="2">
        <f t="shared" si="36"/>
        <v>9</v>
      </c>
      <c r="C705" s="2">
        <f t="shared" si="37"/>
        <v>4</v>
      </c>
      <c r="D705" s="2" t="str">
        <f t="shared" si="38"/>
        <v>土</v>
      </c>
      <c r="E705" t="str">
        <f>IFERROR(VLOOKUP(A705,'HOL（2028年まで）'!$A:$C,3,0),"")</f>
        <v/>
      </c>
    </row>
    <row r="706" spans="1:5" x14ac:dyDescent="0.45">
      <c r="A706" s="1">
        <v>46635</v>
      </c>
      <c r="B706" s="2">
        <f t="shared" si="36"/>
        <v>9</v>
      </c>
      <c r="C706" s="2">
        <f t="shared" si="37"/>
        <v>5</v>
      </c>
      <c r="D706" s="2" t="str">
        <f t="shared" si="38"/>
        <v>日</v>
      </c>
      <c r="E706" t="str">
        <f>IFERROR(VLOOKUP(A706,'HOL（2028年まで）'!$A:$C,3,0),"")</f>
        <v/>
      </c>
    </row>
    <row r="707" spans="1:5" x14ac:dyDescent="0.45">
      <c r="A707" s="1">
        <v>46636</v>
      </c>
      <c r="B707" s="2">
        <f t="shared" ref="B707:B770" si="39">MONTH(A707)</f>
        <v>9</v>
      </c>
      <c r="C707" s="2">
        <f t="shared" ref="C707:C770" si="40">DAY(A707)</f>
        <v>6</v>
      </c>
      <c r="D707" s="2" t="str">
        <f t="shared" ref="D707:D770" si="41">TEXT(A707,"aaa")</f>
        <v>月</v>
      </c>
      <c r="E707" t="str">
        <f>IFERROR(VLOOKUP(A707,'HOL（2028年まで）'!$A:$C,3,0),"")</f>
        <v/>
      </c>
    </row>
    <row r="708" spans="1:5" x14ac:dyDescent="0.45">
      <c r="A708" s="1">
        <v>46637</v>
      </c>
      <c r="B708" s="2">
        <f t="shared" si="39"/>
        <v>9</v>
      </c>
      <c r="C708" s="2">
        <f t="shared" si="40"/>
        <v>7</v>
      </c>
      <c r="D708" s="2" t="str">
        <f t="shared" si="41"/>
        <v>火</v>
      </c>
      <c r="E708" t="str">
        <f>IFERROR(VLOOKUP(A708,'HOL（2028年まで）'!$A:$C,3,0),"")</f>
        <v/>
      </c>
    </row>
    <row r="709" spans="1:5" x14ac:dyDescent="0.45">
      <c r="A709" s="1">
        <v>46638</v>
      </c>
      <c r="B709" s="2">
        <f t="shared" si="39"/>
        <v>9</v>
      </c>
      <c r="C709" s="2">
        <f t="shared" si="40"/>
        <v>8</v>
      </c>
      <c r="D709" s="2" t="str">
        <f t="shared" si="41"/>
        <v>水</v>
      </c>
      <c r="E709" t="str">
        <f>IFERROR(VLOOKUP(A709,'HOL（2028年まで）'!$A:$C,3,0),"")</f>
        <v/>
      </c>
    </row>
    <row r="710" spans="1:5" x14ac:dyDescent="0.45">
      <c r="A710" s="1">
        <v>46639</v>
      </c>
      <c r="B710" s="2">
        <f t="shared" si="39"/>
        <v>9</v>
      </c>
      <c r="C710" s="2">
        <f t="shared" si="40"/>
        <v>9</v>
      </c>
      <c r="D710" s="2" t="str">
        <f t="shared" si="41"/>
        <v>木</v>
      </c>
      <c r="E710" t="str">
        <f>IFERROR(VLOOKUP(A710,'HOL（2028年まで）'!$A:$C,3,0),"")</f>
        <v/>
      </c>
    </row>
    <row r="711" spans="1:5" x14ac:dyDescent="0.45">
      <c r="A711" s="1">
        <v>46640</v>
      </c>
      <c r="B711" s="2">
        <f t="shared" si="39"/>
        <v>9</v>
      </c>
      <c r="C711" s="2">
        <f t="shared" si="40"/>
        <v>10</v>
      </c>
      <c r="D711" s="2" t="str">
        <f t="shared" si="41"/>
        <v>金</v>
      </c>
      <c r="E711" t="str">
        <f>IFERROR(VLOOKUP(A711,'HOL（2028年まで）'!$A:$C,3,0),"")</f>
        <v/>
      </c>
    </row>
    <row r="712" spans="1:5" x14ac:dyDescent="0.45">
      <c r="A712" s="1">
        <v>46641</v>
      </c>
      <c r="B712" s="2">
        <f t="shared" si="39"/>
        <v>9</v>
      </c>
      <c r="C712" s="2">
        <f t="shared" si="40"/>
        <v>11</v>
      </c>
      <c r="D712" s="2" t="str">
        <f t="shared" si="41"/>
        <v>土</v>
      </c>
      <c r="E712" t="str">
        <f>IFERROR(VLOOKUP(A712,'HOL（2028年まで）'!$A:$C,3,0),"")</f>
        <v/>
      </c>
    </row>
    <row r="713" spans="1:5" x14ac:dyDescent="0.45">
      <c r="A713" s="1">
        <v>46642</v>
      </c>
      <c r="B713" s="2">
        <f t="shared" si="39"/>
        <v>9</v>
      </c>
      <c r="C713" s="2">
        <f t="shared" si="40"/>
        <v>12</v>
      </c>
      <c r="D713" s="2" t="str">
        <f t="shared" si="41"/>
        <v>日</v>
      </c>
      <c r="E713" t="str">
        <f>IFERROR(VLOOKUP(A713,'HOL（2028年まで）'!$A:$C,3,0),"")</f>
        <v/>
      </c>
    </row>
    <row r="714" spans="1:5" x14ac:dyDescent="0.45">
      <c r="A714" s="1">
        <v>46643</v>
      </c>
      <c r="B714" s="2">
        <f t="shared" si="39"/>
        <v>9</v>
      </c>
      <c r="C714" s="2">
        <f t="shared" si="40"/>
        <v>13</v>
      </c>
      <c r="D714" s="2" t="str">
        <f t="shared" si="41"/>
        <v>月</v>
      </c>
      <c r="E714" t="str">
        <f>IFERROR(VLOOKUP(A714,'HOL（2028年まで）'!$A:$C,3,0),"")</f>
        <v/>
      </c>
    </row>
    <row r="715" spans="1:5" x14ac:dyDescent="0.45">
      <c r="A715" s="1">
        <v>46644</v>
      </c>
      <c r="B715" s="2">
        <f t="shared" si="39"/>
        <v>9</v>
      </c>
      <c r="C715" s="2">
        <f t="shared" si="40"/>
        <v>14</v>
      </c>
      <c r="D715" s="2" t="str">
        <f t="shared" si="41"/>
        <v>火</v>
      </c>
      <c r="E715" t="str">
        <f>IFERROR(VLOOKUP(A715,'HOL（2028年まで）'!$A:$C,3,0),"")</f>
        <v/>
      </c>
    </row>
    <row r="716" spans="1:5" x14ac:dyDescent="0.45">
      <c r="A716" s="1">
        <v>46645</v>
      </c>
      <c r="B716" s="2">
        <f t="shared" si="39"/>
        <v>9</v>
      </c>
      <c r="C716" s="2">
        <f t="shared" si="40"/>
        <v>15</v>
      </c>
      <c r="D716" s="2" t="str">
        <f t="shared" si="41"/>
        <v>水</v>
      </c>
      <c r="E716" t="str">
        <f>IFERROR(VLOOKUP(A716,'HOL（2028年まで）'!$A:$C,3,0),"")</f>
        <v/>
      </c>
    </row>
    <row r="717" spans="1:5" x14ac:dyDescent="0.45">
      <c r="A717" s="1">
        <v>46646</v>
      </c>
      <c r="B717" s="2">
        <f t="shared" si="39"/>
        <v>9</v>
      </c>
      <c r="C717" s="2">
        <f t="shared" si="40"/>
        <v>16</v>
      </c>
      <c r="D717" s="2" t="str">
        <f t="shared" si="41"/>
        <v>木</v>
      </c>
      <c r="E717" t="str">
        <f>IFERROR(VLOOKUP(A717,'HOL（2028年まで）'!$A:$C,3,0),"")</f>
        <v/>
      </c>
    </row>
    <row r="718" spans="1:5" x14ac:dyDescent="0.45">
      <c r="A718" s="1">
        <v>46647</v>
      </c>
      <c r="B718" s="2">
        <f t="shared" si="39"/>
        <v>9</v>
      </c>
      <c r="C718" s="2">
        <f t="shared" si="40"/>
        <v>17</v>
      </c>
      <c r="D718" s="2" t="str">
        <f t="shared" si="41"/>
        <v>金</v>
      </c>
      <c r="E718" t="str">
        <f>IFERROR(VLOOKUP(A718,'HOL（2028年まで）'!$A:$C,3,0),"")</f>
        <v/>
      </c>
    </row>
    <row r="719" spans="1:5" x14ac:dyDescent="0.45">
      <c r="A719" s="1">
        <v>46648</v>
      </c>
      <c r="B719" s="2">
        <f t="shared" si="39"/>
        <v>9</v>
      </c>
      <c r="C719" s="2">
        <f t="shared" si="40"/>
        <v>18</v>
      </c>
      <c r="D719" s="2" t="str">
        <f t="shared" si="41"/>
        <v>土</v>
      </c>
      <c r="E719" t="str">
        <f>IFERROR(VLOOKUP(A719,'HOL（2028年まで）'!$A:$C,3,0),"")</f>
        <v/>
      </c>
    </row>
    <row r="720" spans="1:5" x14ac:dyDescent="0.45">
      <c r="A720" s="1">
        <v>46649</v>
      </c>
      <c r="B720" s="2">
        <f t="shared" si="39"/>
        <v>9</v>
      </c>
      <c r="C720" s="2">
        <f t="shared" si="40"/>
        <v>19</v>
      </c>
      <c r="D720" s="2" t="str">
        <f t="shared" si="41"/>
        <v>日</v>
      </c>
      <c r="E720" t="str">
        <f>IFERROR(VLOOKUP(A720,'HOL（2028年まで）'!$A:$C,3,0),"")</f>
        <v/>
      </c>
    </row>
    <row r="721" spans="1:5" x14ac:dyDescent="0.45">
      <c r="A721" s="1">
        <v>46650</v>
      </c>
      <c r="B721" s="2">
        <f t="shared" si="39"/>
        <v>9</v>
      </c>
      <c r="C721" s="2">
        <f t="shared" si="40"/>
        <v>20</v>
      </c>
      <c r="D721" s="2" t="str">
        <f t="shared" si="41"/>
        <v>月</v>
      </c>
      <c r="E721" t="str">
        <f>IFERROR(VLOOKUP(A721,'HOL（2028年まで）'!$A:$C,3,0),"")</f>
        <v>敬老の日</v>
      </c>
    </row>
    <row r="722" spans="1:5" x14ac:dyDescent="0.45">
      <c r="A722" s="1">
        <v>46651</v>
      </c>
      <c r="B722" s="2">
        <f t="shared" si="39"/>
        <v>9</v>
      </c>
      <c r="C722" s="2">
        <f t="shared" si="40"/>
        <v>21</v>
      </c>
      <c r="D722" s="2" t="str">
        <f t="shared" si="41"/>
        <v>火</v>
      </c>
      <c r="E722" t="str">
        <f>IFERROR(VLOOKUP(A722,'HOL（2028年まで）'!$A:$C,3,0),"")</f>
        <v/>
      </c>
    </row>
    <row r="723" spans="1:5" x14ac:dyDescent="0.45">
      <c r="A723" s="1">
        <v>46652</v>
      </c>
      <c r="B723" s="2">
        <f t="shared" si="39"/>
        <v>9</v>
      </c>
      <c r="C723" s="2">
        <f t="shared" si="40"/>
        <v>22</v>
      </c>
      <c r="D723" s="2" t="str">
        <f t="shared" si="41"/>
        <v>水</v>
      </c>
      <c r="E723" t="str">
        <f>IFERROR(VLOOKUP(A723,'HOL（2028年まで）'!$A:$C,3,0),"")</f>
        <v/>
      </c>
    </row>
    <row r="724" spans="1:5" x14ac:dyDescent="0.45">
      <c r="A724" s="1">
        <v>46653</v>
      </c>
      <c r="B724" s="2">
        <f t="shared" si="39"/>
        <v>9</v>
      </c>
      <c r="C724" s="2">
        <f t="shared" si="40"/>
        <v>23</v>
      </c>
      <c r="D724" s="2" t="str">
        <f t="shared" si="41"/>
        <v>木</v>
      </c>
      <c r="E724" t="str">
        <f>IFERROR(VLOOKUP(A724,'HOL（2028年まで）'!$A:$C,3,0),"")</f>
        <v>秋分の日</v>
      </c>
    </row>
    <row r="725" spans="1:5" x14ac:dyDescent="0.45">
      <c r="A725" s="1">
        <v>46654</v>
      </c>
      <c r="B725" s="2">
        <f t="shared" si="39"/>
        <v>9</v>
      </c>
      <c r="C725" s="2">
        <f t="shared" si="40"/>
        <v>24</v>
      </c>
      <c r="D725" s="2" t="str">
        <f t="shared" si="41"/>
        <v>金</v>
      </c>
      <c r="E725" t="str">
        <f>IFERROR(VLOOKUP(A725,'HOL（2028年まで）'!$A:$C,3,0),"")</f>
        <v/>
      </c>
    </row>
    <row r="726" spans="1:5" x14ac:dyDescent="0.45">
      <c r="A726" s="1">
        <v>46655</v>
      </c>
      <c r="B726" s="2">
        <f t="shared" si="39"/>
        <v>9</v>
      </c>
      <c r="C726" s="2">
        <f t="shared" si="40"/>
        <v>25</v>
      </c>
      <c r="D726" s="2" t="str">
        <f t="shared" si="41"/>
        <v>土</v>
      </c>
      <c r="E726" t="str">
        <f>IFERROR(VLOOKUP(A726,'HOL（2028年まで）'!$A:$C,3,0),"")</f>
        <v/>
      </c>
    </row>
    <row r="727" spans="1:5" x14ac:dyDescent="0.45">
      <c r="A727" s="1">
        <v>46656</v>
      </c>
      <c r="B727" s="2">
        <f t="shared" si="39"/>
        <v>9</v>
      </c>
      <c r="C727" s="2">
        <f t="shared" si="40"/>
        <v>26</v>
      </c>
      <c r="D727" s="2" t="str">
        <f t="shared" si="41"/>
        <v>日</v>
      </c>
      <c r="E727" t="str">
        <f>IFERROR(VLOOKUP(A727,'HOL（2028年まで）'!$A:$C,3,0),"")</f>
        <v/>
      </c>
    </row>
    <row r="728" spans="1:5" x14ac:dyDescent="0.45">
      <c r="A728" s="1">
        <v>46657</v>
      </c>
      <c r="B728" s="2">
        <f t="shared" si="39"/>
        <v>9</v>
      </c>
      <c r="C728" s="2">
        <f t="shared" si="40"/>
        <v>27</v>
      </c>
      <c r="D728" s="2" t="str">
        <f t="shared" si="41"/>
        <v>月</v>
      </c>
      <c r="E728" t="str">
        <f>IFERROR(VLOOKUP(A728,'HOL（2028年まで）'!$A:$C,3,0),"")</f>
        <v/>
      </c>
    </row>
    <row r="729" spans="1:5" x14ac:dyDescent="0.45">
      <c r="A729" s="1">
        <v>46658</v>
      </c>
      <c r="B729" s="2">
        <f t="shared" si="39"/>
        <v>9</v>
      </c>
      <c r="C729" s="2">
        <f t="shared" si="40"/>
        <v>28</v>
      </c>
      <c r="D729" s="2" t="str">
        <f t="shared" si="41"/>
        <v>火</v>
      </c>
      <c r="E729" t="str">
        <f>IFERROR(VLOOKUP(A729,'HOL（2028年まで）'!$A:$C,3,0),"")</f>
        <v/>
      </c>
    </row>
    <row r="730" spans="1:5" x14ac:dyDescent="0.45">
      <c r="A730" s="1">
        <v>46659</v>
      </c>
      <c r="B730" s="2">
        <f t="shared" si="39"/>
        <v>9</v>
      </c>
      <c r="C730" s="2">
        <f t="shared" si="40"/>
        <v>29</v>
      </c>
      <c r="D730" s="2" t="str">
        <f t="shared" si="41"/>
        <v>水</v>
      </c>
      <c r="E730" t="str">
        <f>IFERROR(VLOOKUP(A730,'HOL（2028年まで）'!$A:$C,3,0),"")</f>
        <v/>
      </c>
    </row>
    <row r="731" spans="1:5" x14ac:dyDescent="0.45">
      <c r="A731" s="1">
        <v>46660</v>
      </c>
      <c r="B731" s="2">
        <f t="shared" si="39"/>
        <v>9</v>
      </c>
      <c r="C731" s="2">
        <f t="shared" si="40"/>
        <v>30</v>
      </c>
      <c r="D731" s="2" t="str">
        <f t="shared" si="41"/>
        <v>木</v>
      </c>
      <c r="E731" t="str">
        <f>IFERROR(VLOOKUP(A731,'HOL（2028年まで）'!$A:$C,3,0),"")</f>
        <v/>
      </c>
    </row>
    <row r="732" spans="1:5" x14ac:dyDescent="0.45">
      <c r="A732" s="1">
        <v>46661</v>
      </c>
      <c r="B732" s="2">
        <f t="shared" si="39"/>
        <v>10</v>
      </c>
      <c r="C732" s="2">
        <f t="shared" si="40"/>
        <v>1</v>
      </c>
      <c r="D732" s="2" t="str">
        <f t="shared" si="41"/>
        <v>金</v>
      </c>
      <c r="E732" t="str">
        <f>IFERROR(VLOOKUP(A732,'HOL（2028年まで）'!$A:$C,3,0),"")</f>
        <v/>
      </c>
    </row>
    <row r="733" spans="1:5" x14ac:dyDescent="0.45">
      <c r="A733" s="1">
        <v>46662</v>
      </c>
      <c r="B733" s="2">
        <f t="shared" si="39"/>
        <v>10</v>
      </c>
      <c r="C733" s="2">
        <f t="shared" si="40"/>
        <v>2</v>
      </c>
      <c r="D733" s="2" t="str">
        <f t="shared" si="41"/>
        <v>土</v>
      </c>
      <c r="E733" t="str">
        <f>IFERROR(VLOOKUP(A733,'HOL（2028年まで）'!$A:$C,3,0),"")</f>
        <v/>
      </c>
    </row>
    <row r="734" spans="1:5" x14ac:dyDescent="0.45">
      <c r="A734" s="1">
        <v>46663</v>
      </c>
      <c r="B734" s="2">
        <f t="shared" si="39"/>
        <v>10</v>
      </c>
      <c r="C734" s="2">
        <f t="shared" si="40"/>
        <v>3</v>
      </c>
      <c r="D734" s="2" t="str">
        <f t="shared" si="41"/>
        <v>日</v>
      </c>
      <c r="E734" t="str">
        <f>IFERROR(VLOOKUP(A734,'HOL（2028年まで）'!$A:$C,3,0),"")</f>
        <v/>
      </c>
    </row>
    <row r="735" spans="1:5" x14ac:dyDescent="0.45">
      <c r="A735" s="1">
        <v>46664</v>
      </c>
      <c r="B735" s="2">
        <f t="shared" si="39"/>
        <v>10</v>
      </c>
      <c r="C735" s="2">
        <f t="shared" si="40"/>
        <v>4</v>
      </c>
      <c r="D735" s="2" t="str">
        <f t="shared" si="41"/>
        <v>月</v>
      </c>
      <c r="E735" t="str">
        <f>IFERROR(VLOOKUP(A735,'HOL（2028年まで）'!$A:$C,3,0),"")</f>
        <v/>
      </c>
    </row>
    <row r="736" spans="1:5" x14ac:dyDescent="0.45">
      <c r="A736" s="1">
        <v>46665</v>
      </c>
      <c r="B736" s="2">
        <f t="shared" si="39"/>
        <v>10</v>
      </c>
      <c r="C736" s="2">
        <f t="shared" si="40"/>
        <v>5</v>
      </c>
      <c r="D736" s="2" t="str">
        <f t="shared" si="41"/>
        <v>火</v>
      </c>
      <c r="E736" t="str">
        <f>IFERROR(VLOOKUP(A736,'HOL（2028年まで）'!$A:$C,3,0),"")</f>
        <v/>
      </c>
    </row>
    <row r="737" spans="1:5" x14ac:dyDescent="0.45">
      <c r="A737" s="1">
        <v>46666</v>
      </c>
      <c r="B737" s="2">
        <f t="shared" si="39"/>
        <v>10</v>
      </c>
      <c r="C737" s="2">
        <f t="shared" si="40"/>
        <v>6</v>
      </c>
      <c r="D737" s="2" t="str">
        <f t="shared" si="41"/>
        <v>水</v>
      </c>
      <c r="E737" t="str">
        <f>IFERROR(VLOOKUP(A737,'HOL（2028年まで）'!$A:$C,3,0),"")</f>
        <v/>
      </c>
    </row>
    <row r="738" spans="1:5" x14ac:dyDescent="0.45">
      <c r="A738" s="1">
        <v>46667</v>
      </c>
      <c r="B738" s="2">
        <f t="shared" si="39"/>
        <v>10</v>
      </c>
      <c r="C738" s="2">
        <f t="shared" si="40"/>
        <v>7</v>
      </c>
      <c r="D738" s="2" t="str">
        <f t="shared" si="41"/>
        <v>木</v>
      </c>
      <c r="E738" t="str">
        <f>IFERROR(VLOOKUP(A738,'HOL（2028年まで）'!$A:$C,3,0),"")</f>
        <v/>
      </c>
    </row>
    <row r="739" spans="1:5" x14ac:dyDescent="0.45">
      <c r="A739" s="1">
        <v>46668</v>
      </c>
      <c r="B739" s="2">
        <f t="shared" si="39"/>
        <v>10</v>
      </c>
      <c r="C739" s="2">
        <f t="shared" si="40"/>
        <v>8</v>
      </c>
      <c r="D739" s="2" t="str">
        <f t="shared" si="41"/>
        <v>金</v>
      </c>
      <c r="E739" t="str">
        <f>IFERROR(VLOOKUP(A739,'HOL（2028年まで）'!$A:$C,3,0),"")</f>
        <v/>
      </c>
    </row>
    <row r="740" spans="1:5" x14ac:dyDescent="0.45">
      <c r="A740" s="1">
        <v>46669</v>
      </c>
      <c r="B740" s="2">
        <f t="shared" si="39"/>
        <v>10</v>
      </c>
      <c r="C740" s="2">
        <f t="shared" si="40"/>
        <v>9</v>
      </c>
      <c r="D740" s="2" t="str">
        <f t="shared" si="41"/>
        <v>土</v>
      </c>
      <c r="E740" t="str">
        <f>IFERROR(VLOOKUP(A740,'HOL（2028年まで）'!$A:$C,3,0),"")</f>
        <v/>
      </c>
    </row>
    <row r="741" spans="1:5" x14ac:dyDescent="0.45">
      <c r="A741" s="1">
        <v>46670</v>
      </c>
      <c r="B741" s="2">
        <f t="shared" si="39"/>
        <v>10</v>
      </c>
      <c r="C741" s="2">
        <f t="shared" si="40"/>
        <v>10</v>
      </c>
      <c r="D741" s="2" t="str">
        <f t="shared" si="41"/>
        <v>日</v>
      </c>
      <c r="E741" t="str">
        <f>IFERROR(VLOOKUP(A741,'HOL（2028年まで）'!$A:$C,3,0),"")</f>
        <v/>
      </c>
    </row>
    <row r="742" spans="1:5" x14ac:dyDescent="0.45">
      <c r="A742" s="1">
        <v>46671</v>
      </c>
      <c r="B742" s="2">
        <f t="shared" si="39"/>
        <v>10</v>
      </c>
      <c r="C742" s="2">
        <f t="shared" si="40"/>
        <v>11</v>
      </c>
      <c r="D742" s="2" t="str">
        <f t="shared" si="41"/>
        <v>月</v>
      </c>
      <c r="E742" t="str">
        <f>IFERROR(VLOOKUP(A742,'HOL（2028年まで）'!$A:$C,3,0),"")</f>
        <v>スポーツの日</v>
      </c>
    </row>
    <row r="743" spans="1:5" x14ac:dyDescent="0.45">
      <c r="A743" s="1">
        <v>46672</v>
      </c>
      <c r="B743" s="2">
        <f t="shared" si="39"/>
        <v>10</v>
      </c>
      <c r="C743" s="2">
        <f t="shared" si="40"/>
        <v>12</v>
      </c>
      <c r="D743" s="2" t="str">
        <f t="shared" si="41"/>
        <v>火</v>
      </c>
      <c r="E743" t="str">
        <f>IFERROR(VLOOKUP(A743,'HOL（2028年まで）'!$A:$C,3,0),"")</f>
        <v/>
      </c>
    </row>
    <row r="744" spans="1:5" x14ac:dyDescent="0.45">
      <c r="A744" s="1">
        <v>46673</v>
      </c>
      <c r="B744" s="2">
        <f t="shared" si="39"/>
        <v>10</v>
      </c>
      <c r="C744" s="2">
        <f t="shared" si="40"/>
        <v>13</v>
      </c>
      <c r="D744" s="2" t="str">
        <f t="shared" si="41"/>
        <v>水</v>
      </c>
      <c r="E744" t="str">
        <f>IFERROR(VLOOKUP(A744,'HOL（2028年まで）'!$A:$C,3,0),"")</f>
        <v/>
      </c>
    </row>
    <row r="745" spans="1:5" x14ac:dyDescent="0.45">
      <c r="A745" s="1">
        <v>46674</v>
      </c>
      <c r="B745" s="2">
        <f t="shared" si="39"/>
        <v>10</v>
      </c>
      <c r="C745" s="2">
        <f t="shared" si="40"/>
        <v>14</v>
      </c>
      <c r="D745" s="2" t="str">
        <f t="shared" si="41"/>
        <v>木</v>
      </c>
      <c r="E745" t="str">
        <f>IFERROR(VLOOKUP(A745,'HOL（2028年まで）'!$A:$C,3,0),"")</f>
        <v/>
      </c>
    </row>
    <row r="746" spans="1:5" x14ac:dyDescent="0.45">
      <c r="A746" s="1">
        <v>46675</v>
      </c>
      <c r="B746" s="2">
        <f t="shared" si="39"/>
        <v>10</v>
      </c>
      <c r="C746" s="2">
        <f t="shared" si="40"/>
        <v>15</v>
      </c>
      <c r="D746" s="2" t="str">
        <f t="shared" si="41"/>
        <v>金</v>
      </c>
      <c r="E746" t="str">
        <f>IFERROR(VLOOKUP(A746,'HOL（2028年まで）'!$A:$C,3,0),"")</f>
        <v/>
      </c>
    </row>
    <row r="747" spans="1:5" x14ac:dyDescent="0.45">
      <c r="A747" s="1">
        <v>46676</v>
      </c>
      <c r="B747" s="2">
        <f t="shared" si="39"/>
        <v>10</v>
      </c>
      <c r="C747" s="2">
        <f t="shared" si="40"/>
        <v>16</v>
      </c>
      <c r="D747" s="2" t="str">
        <f t="shared" si="41"/>
        <v>土</v>
      </c>
      <c r="E747" t="str">
        <f>IFERROR(VLOOKUP(A747,'HOL（2028年まで）'!$A:$C,3,0),"")</f>
        <v/>
      </c>
    </row>
    <row r="748" spans="1:5" x14ac:dyDescent="0.45">
      <c r="A748" s="1">
        <v>46677</v>
      </c>
      <c r="B748" s="2">
        <f t="shared" si="39"/>
        <v>10</v>
      </c>
      <c r="C748" s="2">
        <f t="shared" si="40"/>
        <v>17</v>
      </c>
      <c r="D748" s="2" t="str">
        <f t="shared" si="41"/>
        <v>日</v>
      </c>
      <c r="E748" t="str">
        <f>IFERROR(VLOOKUP(A748,'HOL（2028年まで）'!$A:$C,3,0),"")</f>
        <v/>
      </c>
    </row>
    <row r="749" spans="1:5" x14ac:dyDescent="0.45">
      <c r="A749" s="1">
        <v>46678</v>
      </c>
      <c r="B749" s="2">
        <f t="shared" si="39"/>
        <v>10</v>
      </c>
      <c r="C749" s="2">
        <f t="shared" si="40"/>
        <v>18</v>
      </c>
      <c r="D749" s="2" t="str">
        <f t="shared" si="41"/>
        <v>月</v>
      </c>
      <c r="E749" t="str">
        <f>IFERROR(VLOOKUP(A749,'HOL（2028年まで）'!$A:$C,3,0),"")</f>
        <v/>
      </c>
    </row>
    <row r="750" spans="1:5" x14ac:dyDescent="0.45">
      <c r="A750" s="1">
        <v>46679</v>
      </c>
      <c r="B750" s="2">
        <f t="shared" si="39"/>
        <v>10</v>
      </c>
      <c r="C750" s="2">
        <f t="shared" si="40"/>
        <v>19</v>
      </c>
      <c r="D750" s="2" t="str">
        <f t="shared" si="41"/>
        <v>火</v>
      </c>
      <c r="E750" t="str">
        <f>IFERROR(VLOOKUP(A750,'HOL（2028年まで）'!$A:$C,3,0),"")</f>
        <v/>
      </c>
    </row>
    <row r="751" spans="1:5" x14ac:dyDescent="0.45">
      <c r="A751" s="1">
        <v>46680</v>
      </c>
      <c r="B751" s="2">
        <f t="shared" si="39"/>
        <v>10</v>
      </c>
      <c r="C751" s="2">
        <f t="shared" si="40"/>
        <v>20</v>
      </c>
      <c r="D751" s="2" t="str">
        <f t="shared" si="41"/>
        <v>水</v>
      </c>
      <c r="E751" t="str">
        <f>IFERROR(VLOOKUP(A751,'HOL（2028年まで）'!$A:$C,3,0),"")</f>
        <v/>
      </c>
    </row>
    <row r="752" spans="1:5" x14ac:dyDescent="0.45">
      <c r="A752" s="1">
        <v>46681</v>
      </c>
      <c r="B752" s="2">
        <f t="shared" si="39"/>
        <v>10</v>
      </c>
      <c r="C752" s="2">
        <f t="shared" si="40"/>
        <v>21</v>
      </c>
      <c r="D752" s="2" t="str">
        <f t="shared" si="41"/>
        <v>木</v>
      </c>
      <c r="E752" t="str">
        <f>IFERROR(VLOOKUP(A752,'HOL（2028年まで）'!$A:$C,3,0),"")</f>
        <v/>
      </c>
    </row>
    <row r="753" spans="1:5" x14ac:dyDescent="0.45">
      <c r="A753" s="1">
        <v>46682</v>
      </c>
      <c r="B753" s="2">
        <f t="shared" si="39"/>
        <v>10</v>
      </c>
      <c r="C753" s="2">
        <f t="shared" si="40"/>
        <v>22</v>
      </c>
      <c r="D753" s="2" t="str">
        <f t="shared" si="41"/>
        <v>金</v>
      </c>
      <c r="E753" t="str">
        <f>IFERROR(VLOOKUP(A753,'HOL（2028年まで）'!$A:$C,3,0),"")</f>
        <v/>
      </c>
    </row>
    <row r="754" spans="1:5" x14ac:dyDescent="0.45">
      <c r="A754" s="1">
        <v>46683</v>
      </c>
      <c r="B754" s="2">
        <f t="shared" si="39"/>
        <v>10</v>
      </c>
      <c r="C754" s="2">
        <f t="shared" si="40"/>
        <v>23</v>
      </c>
      <c r="D754" s="2" t="str">
        <f t="shared" si="41"/>
        <v>土</v>
      </c>
      <c r="E754" t="str">
        <f>IFERROR(VLOOKUP(A754,'HOL（2028年まで）'!$A:$C,3,0),"")</f>
        <v/>
      </c>
    </row>
    <row r="755" spans="1:5" x14ac:dyDescent="0.45">
      <c r="A755" s="1">
        <v>46684</v>
      </c>
      <c r="B755" s="2">
        <f t="shared" si="39"/>
        <v>10</v>
      </c>
      <c r="C755" s="2">
        <f t="shared" si="40"/>
        <v>24</v>
      </c>
      <c r="D755" s="2" t="str">
        <f t="shared" si="41"/>
        <v>日</v>
      </c>
      <c r="E755" t="str">
        <f>IFERROR(VLOOKUP(A755,'HOL（2028年まで）'!$A:$C,3,0),"")</f>
        <v/>
      </c>
    </row>
    <row r="756" spans="1:5" x14ac:dyDescent="0.45">
      <c r="A756" s="1">
        <v>46685</v>
      </c>
      <c r="B756" s="2">
        <f t="shared" si="39"/>
        <v>10</v>
      </c>
      <c r="C756" s="2">
        <f t="shared" si="40"/>
        <v>25</v>
      </c>
      <c r="D756" s="2" t="str">
        <f t="shared" si="41"/>
        <v>月</v>
      </c>
      <c r="E756" t="str">
        <f>IFERROR(VLOOKUP(A756,'HOL（2028年まで）'!$A:$C,3,0),"")</f>
        <v/>
      </c>
    </row>
    <row r="757" spans="1:5" x14ac:dyDescent="0.45">
      <c r="A757" s="1">
        <v>46686</v>
      </c>
      <c r="B757" s="2">
        <f t="shared" si="39"/>
        <v>10</v>
      </c>
      <c r="C757" s="2">
        <f t="shared" si="40"/>
        <v>26</v>
      </c>
      <c r="D757" s="2" t="str">
        <f t="shared" si="41"/>
        <v>火</v>
      </c>
      <c r="E757" t="str">
        <f>IFERROR(VLOOKUP(A757,'HOL（2028年まで）'!$A:$C,3,0),"")</f>
        <v/>
      </c>
    </row>
    <row r="758" spans="1:5" x14ac:dyDescent="0.45">
      <c r="A758" s="1">
        <v>46687</v>
      </c>
      <c r="B758" s="2">
        <f t="shared" si="39"/>
        <v>10</v>
      </c>
      <c r="C758" s="2">
        <f t="shared" si="40"/>
        <v>27</v>
      </c>
      <c r="D758" s="2" t="str">
        <f t="shared" si="41"/>
        <v>水</v>
      </c>
      <c r="E758" t="str">
        <f>IFERROR(VLOOKUP(A758,'HOL（2028年まで）'!$A:$C,3,0),"")</f>
        <v/>
      </c>
    </row>
    <row r="759" spans="1:5" x14ac:dyDescent="0.45">
      <c r="A759" s="1">
        <v>46688</v>
      </c>
      <c r="B759" s="2">
        <f t="shared" si="39"/>
        <v>10</v>
      </c>
      <c r="C759" s="2">
        <f t="shared" si="40"/>
        <v>28</v>
      </c>
      <c r="D759" s="2" t="str">
        <f t="shared" si="41"/>
        <v>木</v>
      </c>
      <c r="E759" t="str">
        <f>IFERROR(VLOOKUP(A759,'HOL（2028年まで）'!$A:$C,3,0),"")</f>
        <v/>
      </c>
    </row>
    <row r="760" spans="1:5" x14ac:dyDescent="0.45">
      <c r="A760" s="1">
        <v>46689</v>
      </c>
      <c r="B760" s="2">
        <f t="shared" si="39"/>
        <v>10</v>
      </c>
      <c r="C760" s="2">
        <f t="shared" si="40"/>
        <v>29</v>
      </c>
      <c r="D760" s="2" t="str">
        <f t="shared" si="41"/>
        <v>金</v>
      </c>
      <c r="E760" t="str">
        <f>IFERROR(VLOOKUP(A760,'HOL（2028年まで）'!$A:$C,3,0),"")</f>
        <v/>
      </c>
    </row>
    <row r="761" spans="1:5" x14ac:dyDescent="0.45">
      <c r="A761" s="1">
        <v>46690</v>
      </c>
      <c r="B761" s="2">
        <f t="shared" si="39"/>
        <v>10</v>
      </c>
      <c r="C761" s="2">
        <f t="shared" si="40"/>
        <v>30</v>
      </c>
      <c r="D761" s="2" t="str">
        <f t="shared" si="41"/>
        <v>土</v>
      </c>
      <c r="E761" t="str">
        <f>IFERROR(VLOOKUP(A761,'HOL（2028年まで）'!$A:$C,3,0),"")</f>
        <v/>
      </c>
    </row>
    <row r="762" spans="1:5" x14ac:dyDescent="0.45">
      <c r="A762" s="1">
        <v>46691</v>
      </c>
      <c r="B762" s="2">
        <f t="shared" si="39"/>
        <v>10</v>
      </c>
      <c r="C762" s="2">
        <f t="shared" si="40"/>
        <v>31</v>
      </c>
      <c r="D762" s="2" t="str">
        <f t="shared" si="41"/>
        <v>日</v>
      </c>
      <c r="E762" t="str">
        <f>IFERROR(VLOOKUP(A762,'HOL（2028年まで）'!$A:$C,3,0),"")</f>
        <v/>
      </c>
    </row>
    <row r="763" spans="1:5" x14ac:dyDescent="0.45">
      <c r="A763" s="1">
        <v>46692</v>
      </c>
      <c r="B763" s="2">
        <f t="shared" si="39"/>
        <v>11</v>
      </c>
      <c r="C763" s="2">
        <f t="shared" si="40"/>
        <v>1</v>
      </c>
      <c r="D763" s="2" t="str">
        <f t="shared" si="41"/>
        <v>月</v>
      </c>
      <c r="E763" t="str">
        <f>IFERROR(VLOOKUP(A763,'HOL（2028年まで）'!$A:$C,3,0),"")</f>
        <v/>
      </c>
    </row>
    <row r="764" spans="1:5" x14ac:dyDescent="0.45">
      <c r="A764" s="1">
        <v>46693</v>
      </c>
      <c r="B764" s="2">
        <f t="shared" si="39"/>
        <v>11</v>
      </c>
      <c r="C764" s="2">
        <f t="shared" si="40"/>
        <v>2</v>
      </c>
      <c r="D764" s="2" t="str">
        <f t="shared" si="41"/>
        <v>火</v>
      </c>
      <c r="E764" t="str">
        <f>IFERROR(VLOOKUP(A764,'HOL（2028年まで）'!$A:$C,3,0),"")</f>
        <v/>
      </c>
    </row>
    <row r="765" spans="1:5" x14ac:dyDescent="0.45">
      <c r="A765" s="1">
        <v>46694</v>
      </c>
      <c r="B765" s="2">
        <f t="shared" si="39"/>
        <v>11</v>
      </c>
      <c r="C765" s="2">
        <f t="shared" si="40"/>
        <v>3</v>
      </c>
      <c r="D765" s="2" t="str">
        <f t="shared" si="41"/>
        <v>水</v>
      </c>
      <c r="E765" t="str">
        <f>IFERROR(VLOOKUP(A765,'HOL（2028年まで）'!$A:$C,3,0),"")</f>
        <v>文化の日</v>
      </c>
    </row>
    <row r="766" spans="1:5" x14ac:dyDescent="0.45">
      <c r="A766" s="1">
        <v>46695</v>
      </c>
      <c r="B766" s="2">
        <f t="shared" si="39"/>
        <v>11</v>
      </c>
      <c r="C766" s="2">
        <f t="shared" si="40"/>
        <v>4</v>
      </c>
      <c r="D766" s="2" t="str">
        <f t="shared" si="41"/>
        <v>木</v>
      </c>
      <c r="E766" t="str">
        <f>IFERROR(VLOOKUP(A766,'HOL（2028年まで）'!$A:$C,3,0),"")</f>
        <v/>
      </c>
    </row>
    <row r="767" spans="1:5" x14ac:dyDescent="0.45">
      <c r="A767" s="1">
        <v>46696</v>
      </c>
      <c r="B767" s="2">
        <f t="shared" si="39"/>
        <v>11</v>
      </c>
      <c r="C767" s="2">
        <f t="shared" si="40"/>
        <v>5</v>
      </c>
      <c r="D767" s="2" t="str">
        <f t="shared" si="41"/>
        <v>金</v>
      </c>
      <c r="E767" t="str">
        <f>IFERROR(VLOOKUP(A767,'HOL（2028年まで）'!$A:$C,3,0),"")</f>
        <v/>
      </c>
    </row>
    <row r="768" spans="1:5" x14ac:dyDescent="0.45">
      <c r="A768" s="1">
        <v>46697</v>
      </c>
      <c r="B768" s="2">
        <f t="shared" si="39"/>
        <v>11</v>
      </c>
      <c r="C768" s="2">
        <f t="shared" si="40"/>
        <v>6</v>
      </c>
      <c r="D768" s="2" t="str">
        <f t="shared" si="41"/>
        <v>土</v>
      </c>
      <c r="E768" t="str">
        <f>IFERROR(VLOOKUP(A768,'HOL（2028年まで）'!$A:$C,3,0),"")</f>
        <v/>
      </c>
    </row>
    <row r="769" spans="1:5" x14ac:dyDescent="0.45">
      <c r="A769" s="1">
        <v>46698</v>
      </c>
      <c r="B769" s="2">
        <f t="shared" si="39"/>
        <v>11</v>
      </c>
      <c r="C769" s="2">
        <f t="shared" si="40"/>
        <v>7</v>
      </c>
      <c r="D769" s="2" t="str">
        <f t="shared" si="41"/>
        <v>日</v>
      </c>
      <c r="E769" t="str">
        <f>IFERROR(VLOOKUP(A769,'HOL（2028年まで）'!$A:$C,3,0),"")</f>
        <v/>
      </c>
    </row>
    <row r="770" spans="1:5" x14ac:dyDescent="0.45">
      <c r="A770" s="1">
        <v>46699</v>
      </c>
      <c r="B770" s="2">
        <f t="shared" si="39"/>
        <v>11</v>
      </c>
      <c r="C770" s="2">
        <f t="shared" si="40"/>
        <v>8</v>
      </c>
      <c r="D770" s="2" t="str">
        <f t="shared" si="41"/>
        <v>月</v>
      </c>
      <c r="E770" t="str">
        <f>IFERROR(VLOOKUP(A770,'HOL（2028年まで）'!$A:$C,3,0),"")</f>
        <v/>
      </c>
    </row>
    <row r="771" spans="1:5" x14ac:dyDescent="0.45">
      <c r="A771" s="1">
        <v>46700</v>
      </c>
      <c r="B771" s="2">
        <f t="shared" ref="B771:B834" si="42">MONTH(A771)</f>
        <v>11</v>
      </c>
      <c r="C771" s="2">
        <f t="shared" ref="C771:C834" si="43">DAY(A771)</f>
        <v>9</v>
      </c>
      <c r="D771" s="2" t="str">
        <f t="shared" ref="D771:D834" si="44">TEXT(A771,"aaa")</f>
        <v>火</v>
      </c>
      <c r="E771" t="str">
        <f>IFERROR(VLOOKUP(A771,'HOL（2028年まで）'!$A:$C,3,0),"")</f>
        <v/>
      </c>
    </row>
    <row r="772" spans="1:5" x14ac:dyDescent="0.45">
      <c r="A772" s="1">
        <v>46701</v>
      </c>
      <c r="B772" s="2">
        <f t="shared" si="42"/>
        <v>11</v>
      </c>
      <c r="C772" s="2">
        <f t="shared" si="43"/>
        <v>10</v>
      </c>
      <c r="D772" s="2" t="str">
        <f t="shared" si="44"/>
        <v>水</v>
      </c>
      <c r="E772" t="str">
        <f>IFERROR(VLOOKUP(A772,'HOL（2028年まで）'!$A:$C,3,0),"")</f>
        <v/>
      </c>
    </row>
    <row r="773" spans="1:5" x14ac:dyDescent="0.45">
      <c r="A773" s="1">
        <v>46702</v>
      </c>
      <c r="B773" s="2">
        <f t="shared" si="42"/>
        <v>11</v>
      </c>
      <c r="C773" s="2">
        <f t="shared" si="43"/>
        <v>11</v>
      </c>
      <c r="D773" s="2" t="str">
        <f t="shared" si="44"/>
        <v>木</v>
      </c>
      <c r="E773" t="str">
        <f>IFERROR(VLOOKUP(A773,'HOL（2028年まで）'!$A:$C,3,0),"")</f>
        <v/>
      </c>
    </row>
    <row r="774" spans="1:5" x14ac:dyDescent="0.45">
      <c r="A774" s="1">
        <v>46703</v>
      </c>
      <c r="B774" s="2">
        <f t="shared" si="42"/>
        <v>11</v>
      </c>
      <c r="C774" s="2">
        <f t="shared" si="43"/>
        <v>12</v>
      </c>
      <c r="D774" s="2" t="str">
        <f t="shared" si="44"/>
        <v>金</v>
      </c>
      <c r="E774" t="str">
        <f>IFERROR(VLOOKUP(A774,'HOL（2028年まで）'!$A:$C,3,0),"")</f>
        <v/>
      </c>
    </row>
    <row r="775" spans="1:5" x14ac:dyDescent="0.45">
      <c r="A775" s="1">
        <v>46704</v>
      </c>
      <c r="B775" s="2">
        <f t="shared" si="42"/>
        <v>11</v>
      </c>
      <c r="C775" s="2">
        <f t="shared" si="43"/>
        <v>13</v>
      </c>
      <c r="D775" s="2" t="str">
        <f t="shared" si="44"/>
        <v>土</v>
      </c>
      <c r="E775" t="str">
        <f>IFERROR(VLOOKUP(A775,'HOL（2028年まで）'!$A:$C,3,0),"")</f>
        <v/>
      </c>
    </row>
    <row r="776" spans="1:5" x14ac:dyDescent="0.45">
      <c r="A776" s="1">
        <v>46705</v>
      </c>
      <c r="B776" s="2">
        <f t="shared" si="42"/>
        <v>11</v>
      </c>
      <c r="C776" s="2">
        <f t="shared" si="43"/>
        <v>14</v>
      </c>
      <c r="D776" s="2" t="str">
        <f t="shared" si="44"/>
        <v>日</v>
      </c>
      <c r="E776" t="str">
        <f>IFERROR(VLOOKUP(A776,'HOL（2028年まで）'!$A:$C,3,0),"")</f>
        <v/>
      </c>
    </row>
    <row r="777" spans="1:5" x14ac:dyDescent="0.45">
      <c r="A777" s="1">
        <v>46706</v>
      </c>
      <c r="B777" s="2">
        <f t="shared" si="42"/>
        <v>11</v>
      </c>
      <c r="C777" s="2">
        <f t="shared" si="43"/>
        <v>15</v>
      </c>
      <c r="D777" s="2" t="str">
        <f t="shared" si="44"/>
        <v>月</v>
      </c>
      <c r="E777" t="str">
        <f>IFERROR(VLOOKUP(A777,'HOL（2028年まで）'!$A:$C,3,0),"")</f>
        <v/>
      </c>
    </row>
    <row r="778" spans="1:5" x14ac:dyDescent="0.45">
      <c r="A778" s="1">
        <v>46707</v>
      </c>
      <c r="B778" s="2">
        <f t="shared" si="42"/>
        <v>11</v>
      </c>
      <c r="C778" s="2">
        <f t="shared" si="43"/>
        <v>16</v>
      </c>
      <c r="D778" s="2" t="str">
        <f t="shared" si="44"/>
        <v>火</v>
      </c>
      <c r="E778" t="str">
        <f>IFERROR(VLOOKUP(A778,'HOL（2028年まで）'!$A:$C,3,0),"")</f>
        <v/>
      </c>
    </row>
    <row r="779" spans="1:5" x14ac:dyDescent="0.45">
      <c r="A779" s="1">
        <v>46708</v>
      </c>
      <c r="B779" s="2">
        <f t="shared" si="42"/>
        <v>11</v>
      </c>
      <c r="C779" s="2">
        <f t="shared" si="43"/>
        <v>17</v>
      </c>
      <c r="D779" s="2" t="str">
        <f t="shared" si="44"/>
        <v>水</v>
      </c>
      <c r="E779" t="str">
        <f>IFERROR(VLOOKUP(A779,'HOL（2028年まで）'!$A:$C,3,0),"")</f>
        <v/>
      </c>
    </row>
    <row r="780" spans="1:5" x14ac:dyDescent="0.45">
      <c r="A780" s="1">
        <v>46709</v>
      </c>
      <c r="B780" s="2">
        <f t="shared" si="42"/>
        <v>11</v>
      </c>
      <c r="C780" s="2">
        <f t="shared" si="43"/>
        <v>18</v>
      </c>
      <c r="D780" s="2" t="str">
        <f t="shared" si="44"/>
        <v>木</v>
      </c>
      <c r="E780" t="str">
        <f>IFERROR(VLOOKUP(A780,'HOL（2028年まで）'!$A:$C,3,0),"")</f>
        <v/>
      </c>
    </row>
    <row r="781" spans="1:5" x14ac:dyDescent="0.45">
      <c r="A781" s="1">
        <v>46710</v>
      </c>
      <c r="B781" s="2">
        <f t="shared" si="42"/>
        <v>11</v>
      </c>
      <c r="C781" s="2">
        <f t="shared" si="43"/>
        <v>19</v>
      </c>
      <c r="D781" s="2" t="str">
        <f t="shared" si="44"/>
        <v>金</v>
      </c>
      <c r="E781" t="str">
        <f>IFERROR(VLOOKUP(A781,'HOL（2028年まで）'!$A:$C,3,0),"")</f>
        <v/>
      </c>
    </row>
    <row r="782" spans="1:5" x14ac:dyDescent="0.45">
      <c r="A782" s="1">
        <v>46711</v>
      </c>
      <c r="B782" s="2">
        <f t="shared" si="42"/>
        <v>11</v>
      </c>
      <c r="C782" s="2">
        <f t="shared" si="43"/>
        <v>20</v>
      </c>
      <c r="D782" s="2" t="str">
        <f t="shared" si="44"/>
        <v>土</v>
      </c>
      <c r="E782" t="str">
        <f>IFERROR(VLOOKUP(A782,'HOL（2028年まで）'!$A:$C,3,0),"")</f>
        <v/>
      </c>
    </row>
    <row r="783" spans="1:5" x14ac:dyDescent="0.45">
      <c r="A783" s="1">
        <v>46712</v>
      </c>
      <c r="B783" s="2">
        <f t="shared" si="42"/>
        <v>11</v>
      </c>
      <c r="C783" s="2">
        <f t="shared" si="43"/>
        <v>21</v>
      </c>
      <c r="D783" s="2" t="str">
        <f t="shared" si="44"/>
        <v>日</v>
      </c>
      <c r="E783" t="str">
        <f>IFERROR(VLOOKUP(A783,'HOL（2028年まで）'!$A:$C,3,0),"")</f>
        <v/>
      </c>
    </row>
    <row r="784" spans="1:5" x14ac:dyDescent="0.45">
      <c r="A784" s="1">
        <v>46713</v>
      </c>
      <c r="B784" s="2">
        <f t="shared" si="42"/>
        <v>11</v>
      </c>
      <c r="C784" s="2">
        <f t="shared" si="43"/>
        <v>22</v>
      </c>
      <c r="D784" s="2" t="str">
        <f t="shared" si="44"/>
        <v>月</v>
      </c>
      <c r="E784" t="str">
        <f>IFERROR(VLOOKUP(A784,'HOL（2028年まで）'!$A:$C,3,0),"")</f>
        <v/>
      </c>
    </row>
    <row r="785" spans="1:5" x14ac:dyDescent="0.45">
      <c r="A785" s="1">
        <v>46714</v>
      </c>
      <c r="B785" s="2">
        <f t="shared" si="42"/>
        <v>11</v>
      </c>
      <c r="C785" s="2">
        <f t="shared" si="43"/>
        <v>23</v>
      </c>
      <c r="D785" s="2" t="str">
        <f t="shared" si="44"/>
        <v>火</v>
      </c>
      <c r="E785" t="str">
        <f>IFERROR(VLOOKUP(A785,'HOL（2028年まで）'!$A:$C,3,0),"")</f>
        <v>勤労感謝の日</v>
      </c>
    </row>
    <row r="786" spans="1:5" x14ac:dyDescent="0.45">
      <c r="A786" s="1">
        <v>46715</v>
      </c>
      <c r="B786" s="2">
        <f t="shared" si="42"/>
        <v>11</v>
      </c>
      <c r="C786" s="2">
        <f t="shared" si="43"/>
        <v>24</v>
      </c>
      <c r="D786" s="2" t="str">
        <f t="shared" si="44"/>
        <v>水</v>
      </c>
      <c r="E786" t="str">
        <f>IFERROR(VLOOKUP(A786,'HOL（2028年まで）'!$A:$C,3,0),"")</f>
        <v/>
      </c>
    </row>
    <row r="787" spans="1:5" x14ac:dyDescent="0.45">
      <c r="A787" s="1">
        <v>46716</v>
      </c>
      <c r="B787" s="2">
        <f t="shared" si="42"/>
        <v>11</v>
      </c>
      <c r="C787" s="2">
        <f t="shared" si="43"/>
        <v>25</v>
      </c>
      <c r="D787" s="2" t="str">
        <f t="shared" si="44"/>
        <v>木</v>
      </c>
      <c r="E787" t="str">
        <f>IFERROR(VLOOKUP(A787,'HOL（2028年まで）'!$A:$C,3,0),"")</f>
        <v/>
      </c>
    </row>
    <row r="788" spans="1:5" x14ac:dyDescent="0.45">
      <c r="A788" s="1">
        <v>46717</v>
      </c>
      <c r="B788" s="2">
        <f t="shared" si="42"/>
        <v>11</v>
      </c>
      <c r="C788" s="2">
        <f t="shared" si="43"/>
        <v>26</v>
      </c>
      <c r="D788" s="2" t="str">
        <f t="shared" si="44"/>
        <v>金</v>
      </c>
      <c r="E788" t="str">
        <f>IFERROR(VLOOKUP(A788,'HOL（2028年まで）'!$A:$C,3,0),"")</f>
        <v/>
      </c>
    </row>
    <row r="789" spans="1:5" x14ac:dyDescent="0.45">
      <c r="A789" s="1">
        <v>46718</v>
      </c>
      <c r="B789" s="2">
        <f t="shared" si="42"/>
        <v>11</v>
      </c>
      <c r="C789" s="2">
        <f t="shared" si="43"/>
        <v>27</v>
      </c>
      <c r="D789" s="2" t="str">
        <f t="shared" si="44"/>
        <v>土</v>
      </c>
      <c r="E789" t="str">
        <f>IFERROR(VLOOKUP(A789,'HOL（2028年まで）'!$A:$C,3,0),"")</f>
        <v/>
      </c>
    </row>
    <row r="790" spans="1:5" x14ac:dyDescent="0.45">
      <c r="A790" s="1">
        <v>46719</v>
      </c>
      <c r="B790" s="2">
        <f t="shared" si="42"/>
        <v>11</v>
      </c>
      <c r="C790" s="2">
        <f t="shared" si="43"/>
        <v>28</v>
      </c>
      <c r="D790" s="2" t="str">
        <f t="shared" si="44"/>
        <v>日</v>
      </c>
      <c r="E790" t="str">
        <f>IFERROR(VLOOKUP(A790,'HOL（2028年まで）'!$A:$C,3,0),"")</f>
        <v/>
      </c>
    </row>
    <row r="791" spans="1:5" x14ac:dyDescent="0.45">
      <c r="A791" s="1">
        <v>46720</v>
      </c>
      <c r="B791" s="2">
        <f t="shared" si="42"/>
        <v>11</v>
      </c>
      <c r="C791" s="2">
        <f t="shared" si="43"/>
        <v>29</v>
      </c>
      <c r="D791" s="2" t="str">
        <f t="shared" si="44"/>
        <v>月</v>
      </c>
      <c r="E791" t="str">
        <f>IFERROR(VLOOKUP(A791,'HOL（2028年まで）'!$A:$C,3,0),"")</f>
        <v/>
      </c>
    </row>
    <row r="792" spans="1:5" x14ac:dyDescent="0.45">
      <c r="A792" s="1">
        <v>46721</v>
      </c>
      <c r="B792" s="2">
        <f t="shared" si="42"/>
        <v>11</v>
      </c>
      <c r="C792" s="2">
        <f t="shared" si="43"/>
        <v>30</v>
      </c>
      <c r="D792" s="2" t="str">
        <f t="shared" si="44"/>
        <v>火</v>
      </c>
      <c r="E792" t="str">
        <f>IFERROR(VLOOKUP(A792,'HOL（2028年まで）'!$A:$C,3,0),"")</f>
        <v/>
      </c>
    </row>
    <row r="793" spans="1:5" x14ac:dyDescent="0.45">
      <c r="A793" s="1">
        <v>46722</v>
      </c>
      <c r="B793" s="2">
        <f t="shared" si="42"/>
        <v>12</v>
      </c>
      <c r="C793" s="2">
        <f t="shared" si="43"/>
        <v>1</v>
      </c>
      <c r="D793" s="2" t="str">
        <f t="shared" si="44"/>
        <v>水</v>
      </c>
      <c r="E793" t="str">
        <f>IFERROR(VLOOKUP(A793,'HOL（2028年まで）'!$A:$C,3,0),"")</f>
        <v/>
      </c>
    </row>
    <row r="794" spans="1:5" x14ac:dyDescent="0.45">
      <c r="A794" s="1">
        <v>46723</v>
      </c>
      <c r="B794" s="2">
        <f t="shared" si="42"/>
        <v>12</v>
      </c>
      <c r="C794" s="2">
        <f t="shared" si="43"/>
        <v>2</v>
      </c>
      <c r="D794" s="2" t="str">
        <f t="shared" si="44"/>
        <v>木</v>
      </c>
      <c r="E794" t="str">
        <f>IFERROR(VLOOKUP(A794,'HOL（2028年まで）'!$A:$C,3,0),"")</f>
        <v/>
      </c>
    </row>
    <row r="795" spans="1:5" x14ac:dyDescent="0.45">
      <c r="A795" s="1">
        <v>46724</v>
      </c>
      <c r="B795" s="2">
        <f t="shared" si="42"/>
        <v>12</v>
      </c>
      <c r="C795" s="2">
        <f t="shared" si="43"/>
        <v>3</v>
      </c>
      <c r="D795" s="2" t="str">
        <f t="shared" si="44"/>
        <v>金</v>
      </c>
      <c r="E795" t="str">
        <f>IFERROR(VLOOKUP(A795,'HOL（2028年まで）'!$A:$C,3,0),"")</f>
        <v/>
      </c>
    </row>
    <row r="796" spans="1:5" x14ac:dyDescent="0.45">
      <c r="A796" s="1">
        <v>46725</v>
      </c>
      <c r="B796" s="2">
        <f t="shared" si="42"/>
        <v>12</v>
      </c>
      <c r="C796" s="2">
        <f t="shared" si="43"/>
        <v>4</v>
      </c>
      <c r="D796" s="2" t="str">
        <f t="shared" si="44"/>
        <v>土</v>
      </c>
      <c r="E796" t="str">
        <f>IFERROR(VLOOKUP(A796,'HOL（2028年まで）'!$A:$C,3,0),"")</f>
        <v/>
      </c>
    </row>
    <row r="797" spans="1:5" x14ac:dyDescent="0.45">
      <c r="A797" s="1">
        <v>46726</v>
      </c>
      <c r="B797" s="2">
        <f t="shared" si="42"/>
        <v>12</v>
      </c>
      <c r="C797" s="2">
        <f t="shared" si="43"/>
        <v>5</v>
      </c>
      <c r="D797" s="2" t="str">
        <f t="shared" si="44"/>
        <v>日</v>
      </c>
      <c r="E797" t="str">
        <f>IFERROR(VLOOKUP(A797,'HOL（2028年まで）'!$A:$C,3,0),"")</f>
        <v/>
      </c>
    </row>
    <row r="798" spans="1:5" x14ac:dyDescent="0.45">
      <c r="A798" s="1">
        <v>46727</v>
      </c>
      <c r="B798" s="2">
        <f t="shared" si="42"/>
        <v>12</v>
      </c>
      <c r="C798" s="2">
        <f t="shared" si="43"/>
        <v>6</v>
      </c>
      <c r="D798" s="2" t="str">
        <f t="shared" si="44"/>
        <v>月</v>
      </c>
      <c r="E798" t="str">
        <f>IFERROR(VLOOKUP(A798,'HOL（2028年まで）'!$A:$C,3,0),"")</f>
        <v/>
      </c>
    </row>
    <row r="799" spans="1:5" x14ac:dyDescent="0.45">
      <c r="A799" s="1">
        <v>46728</v>
      </c>
      <c r="B799" s="2">
        <f t="shared" si="42"/>
        <v>12</v>
      </c>
      <c r="C799" s="2">
        <f t="shared" si="43"/>
        <v>7</v>
      </c>
      <c r="D799" s="2" t="str">
        <f t="shared" si="44"/>
        <v>火</v>
      </c>
      <c r="E799" t="str">
        <f>IFERROR(VLOOKUP(A799,'HOL（2028年まで）'!$A:$C,3,0),"")</f>
        <v/>
      </c>
    </row>
    <row r="800" spans="1:5" x14ac:dyDescent="0.45">
      <c r="A800" s="1">
        <v>46729</v>
      </c>
      <c r="B800" s="2">
        <f t="shared" si="42"/>
        <v>12</v>
      </c>
      <c r="C800" s="2">
        <f t="shared" si="43"/>
        <v>8</v>
      </c>
      <c r="D800" s="2" t="str">
        <f t="shared" si="44"/>
        <v>水</v>
      </c>
      <c r="E800" t="str">
        <f>IFERROR(VLOOKUP(A800,'HOL（2028年まで）'!$A:$C,3,0),"")</f>
        <v/>
      </c>
    </row>
    <row r="801" spans="1:5" x14ac:dyDescent="0.45">
      <c r="A801" s="1">
        <v>46730</v>
      </c>
      <c r="B801" s="2">
        <f t="shared" si="42"/>
        <v>12</v>
      </c>
      <c r="C801" s="2">
        <f t="shared" si="43"/>
        <v>9</v>
      </c>
      <c r="D801" s="2" t="str">
        <f t="shared" si="44"/>
        <v>木</v>
      </c>
      <c r="E801" t="str">
        <f>IFERROR(VLOOKUP(A801,'HOL（2028年まで）'!$A:$C,3,0),"")</f>
        <v/>
      </c>
    </row>
    <row r="802" spans="1:5" x14ac:dyDescent="0.45">
      <c r="A802" s="1">
        <v>46731</v>
      </c>
      <c r="B802" s="2">
        <f t="shared" si="42"/>
        <v>12</v>
      </c>
      <c r="C802" s="2">
        <f t="shared" si="43"/>
        <v>10</v>
      </c>
      <c r="D802" s="2" t="str">
        <f t="shared" si="44"/>
        <v>金</v>
      </c>
      <c r="E802" t="str">
        <f>IFERROR(VLOOKUP(A802,'HOL（2028年まで）'!$A:$C,3,0),"")</f>
        <v/>
      </c>
    </row>
    <row r="803" spans="1:5" x14ac:dyDescent="0.45">
      <c r="A803" s="1">
        <v>46732</v>
      </c>
      <c r="B803" s="2">
        <f t="shared" si="42"/>
        <v>12</v>
      </c>
      <c r="C803" s="2">
        <f t="shared" si="43"/>
        <v>11</v>
      </c>
      <c r="D803" s="2" t="str">
        <f t="shared" si="44"/>
        <v>土</v>
      </c>
      <c r="E803" t="str">
        <f>IFERROR(VLOOKUP(A803,'HOL（2028年まで）'!$A:$C,3,0),"")</f>
        <v/>
      </c>
    </row>
    <row r="804" spans="1:5" x14ac:dyDescent="0.45">
      <c r="A804" s="1">
        <v>46733</v>
      </c>
      <c r="B804" s="2">
        <f t="shared" si="42"/>
        <v>12</v>
      </c>
      <c r="C804" s="2">
        <f t="shared" si="43"/>
        <v>12</v>
      </c>
      <c r="D804" s="2" t="str">
        <f t="shared" si="44"/>
        <v>日</v>
      </c>
      <c r="E804" t="str">
        <f>IFERROR(VLOOKUP(A804,'HOL（2028年まで）'!$A:$C,3,0),"")</f>
        <v/>
      </c>
    </row>
    <row r="805" spans="1:5" x14ac:dyDescent="0.45">
      <c r="A805" s="1">
        <v>46734</v>
      </c>
      <c r="B805" s="2">
        <f t="shared" si="42"/>
        <v>12</v>
      </c>
      <c r="C805" s="2">
        <f t="shared" si="43"/>
        <v>13</v>
      </c>
      <c r="D805" s="2" t="str">
        <f t="shared" si="44"/>
        <v>月</v>
      </c>
      <c r="E805" t="str">
        <f>IFERROR(VLOOKUP(A805,'HOL（2028年まで）'!$A:$C,3,0),"")</f>
        <v/>
      </c>
    </row>
    <row r="806" spans="1:5" x14ac:dyDescent="0.45">
      <c r="A806" s="1">
        <v>46735</v>
      </c>
      <c r="B806" s="2">
        <f t="shared" si="42"/>
        <v>12</v>
      </c>
      <c r="C806" s="2">
        <f t="shared" si="43"/>
        <v>14</v>
      </c>
      <c r="D806" s="2" t="str">
        <f t="shared" si="44"/>
        <v>火</v>
      </c>
      <c r="E806" t="str">
        <f>IFERROR(VLOOKUP(A806,'HOL（2028年まで）'!$A:$C,3,0),"")</f>
        <v/>
      </c>
    </row>
    <row r="807" spans="1:5" x14ac:dyDescent="0.45">
      <c r="A807" s="1">
        <v>46736</v>
      </c>
      <c r="B807" s="2">
        <f t="shared" si="42"/>
        <v>12</v>
      </c>
      <c r="C807" s="2">
        <f t="shared" si="43"/>
        <v>15</v>
      </c>
      <c r="D807" s="2" t="str">
        <f t="shared" si="44"/>
        <v>水</v>
      </c>
      <c r="E807" t="str">
        <f>IFERROR(VLOOKUP(A807,'HOL（2028年まで）'!$A:$C,3,0),"")</f>
        <v/>
      </c>
    </row>
    <row r="808" spans="1:5" x14ac:dyDescent="0.45">
      <c r="A808" s="1">
        <v>46737</v>
      </c>
      <c r="B808" s="2">
        <f t="shared" si="42"/>
        <v>12</v>
      </c>
      <c r="C808" s="2">
        <f t="shared" si="43"/>
        <v>16</v>
      </c>
      <c r="D808" s="2" t="str">
        <f t="shared" si="44"/>
        <v>木</v>
      </c>
      <c r="E808" t="str">
        <f>IFERROR(VLOOKUP(A808,'HOL（2028年まで）'!$A:$C,3,0),"")</f>
        <v/>
      </c>
    </row>
    <row r="809" spans="1:5" x14ac:dyDescent="0.45">
      <c r="A809" s="1">
        <v>46738</v>
      </c>
      <c r="B809" s="2">
        <f t="shared" si="42"/>
        <v>12</v>
      </c>
      <c r="C809" s="2">
        <f t="shared" si="43"/>
        <v>17</v>
      </c>
      <c r="D809" s="2" t="str">
        <f t="shared" si="44"/>
        <v>金</v>
      </c>
      <c r="E809" t="str">
        <f>IFERROR(VLOOKUP(A809,'HOL（2028年まで）'!$A:$C,3,0),"")</f>
        <v/>
      </c>
    </row>
    <row r="810" spans="1:5" x14ac:dyDescent="0.45">
      <c r="A810" s="1">
        <v>46739</v>
      </c>
      <c r="B810" s="2">
        <f t="shared" si="42"/>
        <v>12</v>
      </c>
      <c r="C810" s="2">
        <f t="shared" si="43"/>
        <v>18</v>
      </c>
      <c r="D810" s="2" t="str">
        <f t="shared" si="44"/>
        <v>土</v>
      </c>
      <c r="E810" t="str">
        <f>IFERROR(VLOOKUP(A810,'HOL（2028年まで）'!$A:$C,3,0),"")</f>
        <v/>
      </c>
    </row>
    <row r="811" spans="1:5" x14ac:dyDescent="0.45">
      <c r="A811" s="1">
        <v>46740</v>
      </c>
      <c r="B811" s="2">
        <f t="shared" si="42"/>
        <v>12</v>
      </c>
      <c r="C811" s="2">
        <f t="shared" si="43"/>
        <v>19</v>
      </c>
      <c r="D811" s="2" t="str">
        <f t="shared" si="44"/>
        <v>日</v>
      </c>
      <c r="E811" t="str">
        <f>IFERROR(VLOOKUP(A811,'HOL（2028年まで）'!$A:$C,3,0),"")</f>
        <v/>
      </c>
    </row>
    <row r="812" spans="1:5" x14ac:dyDescent="0.45">
      <c r="A812" s="1">
        <v>46741</v>
      </c>
      <c r="B812" s="2">
        <f t="shared" si="42"/>
        <v>12</v>
      </c>
      <c r="C812" s="2">
        <f t="shared" si="43"/>
        <v>20</v>
      </c>
      <c r="D812" s="2" t="str">
        <f t="shared" si="44"/>
        <v>月</v>
      </c>
      <c r="E812" t="str">
        <f>IFERROR(VLOOKUP(A812,'HOL（2028年まで）'!$A:$C,3,0),"")</f>
        <v/>
      </c>
    </row>
    <row r="813" spans="1:5" x14ac:dyDescent="0.45">
      <c r="A813" s="1">
        <v>46742</v>
      </c>
      <c r="B813" s="2">
        <f t="shared" si="42"/>
        <v>12</v>
      </c>
      <c r="C813" s="2">
        <f t="shared" si="43"/>
        <v>21</v>
      </c>
      <c r="D813" s="2" t="str">
        <f t="shared" si="44"/>
        <v>火</v>
      </c>
      <c r="E813" t="str">
        <f>IFERROR(VLOOKUP(A813,'HOL（2028年まで）'!$A:$C,3,0),"")</f>
        <v/>
      </c>
    </row>
    <row r="814" spans="1:5" x14ac:dyDescent="0.45">
      <c r="A814" s="1">
        <v>46743</v>
      </c>
      <c r="B814" s="2">
        <f t="shared" si="42"/>
        <v>12</v>
      </c>
      <c r="C814" s="2">
        <f t="shared" si="43"/>
        <v>22</v>
      </c>
      <c r="D814" s="2" t="str">
        <f t="shared" si="44"/>
        <v>水</v>
      </c>
      <c r="E814" t="str">
        <f>IFERROR(VLOOKUP(A814,'HOL（2028年まで）'!$A:$C,3,0),"")</f>
        <v/>
      </c>
    </row>
    <row r="815" spans="1:5" x14ac:dyDescent="0.45">
      <c r="A815" s="1">
        <v>46744</v>
      </c>
      <c r="B815" s="2">
        <f t="shared" si="42"/>
        <v>12</v>
      </c>
      <c r="C815" s="2">
        <f t="shared" si="43"/>
        <v>23</v>
      </c>
      <c r="D815" s="2" t="str">
        <f t="shared" si="44"/>
        <v>木</v>
      </c>
      <c r="E815" t="str">
        <f>IFERROR(VLOOKUP(A815,'HOL（2028年まで）'!$A:$C,3,0),"")</f>
        <v/>
      </c>
    </row>
    <row r="816" spans="1:5" x14ac:dyDescent="0.45">
      <c r="A816" s="1">
        <v>46745</v>
      </c>
      <c r="B816" s="2">
        <f t="shared" si="42"/>
        <v>12</v>
      </c>
      <c r="C816" s="2">
        <f t="shared" si="43"/>
        <v>24</v>
      </c>
      <c r="D816" s="2" t="str">
        <f t="shared" si="44"/>
        <v>金</v>
      </c>
      <c r="E816" t="str">
        <f>IFERROR(VLOOKUP(A816,'HOL（2028年まで）'!$A:$C,3,0),"")</f>
        <v/>
      </c>
    </row>
    <row r="817" spans="1:5" x14ac:dyDescent="0.45">
      <c r="A817" s="1">
        <v>46746</v>
      </c>
      <c r="B817" s="2">
        <f t="shared" si="42"/>
        <v>12</v>
      </c>
      <c r="C817" s="2">
        <f t="shared" si="43"/>
        <v>25</v>
      </c>
      <c r="D817" s="2" t="str">
        <f t="shared" si="44"/>
        <v>土</v>
      </c>
      <c r="E817" t="str">
        <f>IFERROR(VLOOKUP(A817,'HOL（2028年まで）'!$A:$C,3,0),"")</f>
        <v/>
      </c>
    </row>
    <row r="818" spans="1:5" x14ac:dyDescent="0.45">
      <c r="A818" s="1">
        <v>46747</v>
      </c>
      <c r="B818" s="2">
        <f t="shared" si="42"/>
        <v>12</v>
      </c>
      <c r="C818" s="2">
        <f t="shared" si="43"/>
        <v>26</v>
      </c>
      <c r="D818" s="2" t="str">
        <f t="shared" si="44"/>
        <v>日</v>
      </c>
      <c r="E818" t="str">
        <f>IFERROR(VLOOKUP(A818,'HOL（2028年まで）'!$A:$C,3,0),"")</f>
        <v/>
      </c>
    </row>
    <row r="819" spans="1:5" x14ac:dyDescent="0.45">
      <c r="A819" s="1">
        <v>46748</v>
      </c>
      <c r="B819" s="2">
        <f t="shared" si="42"/>
        <v>12</v>
      </c>
      <c r="C819" s="2">
        <f t="shared" si="43"/>
        <v>27</v>
      </c>
      <c r="D819" s="2" t="str">
        <f t="shared" si="44"/>
        <v>月</v>
      </c>
      <c r="E819" t="str">
        <f>IFERROR(VLOOKUP(A819,'HOL（2028年まで）'!$A:$C,3,0),"")</f>
        <v/>
      </c>
    </row>
    <row r="820" spans="1:5" x14ac:dyDescent="0.45">
      <c r="A820" s="1">
        <v>46749</v>
      </c>
      <c r="B820" s="2">
        <f t="shared" si="42"/>
        <v>12</v>
      </c>
      <c r="C820" s="2">
        <f t="shared" si="43"/>
        <v>28</v>
      </c>
      <c r="D820" s="2" t="str">
        <f t="shared" si="44"/>
        <v>火</v>
      </c>
      <c r="E820" t="str">
        <f>IFERROR(VLOOKUP(A820,'HOL（2028年まで）'!$A:$C,3,0),"")</f>
        <v/>
      </c>
    </row>
    <row r="821" spans="1:5" x14ac:dyDescent="0.45">
      <c r="A821" s="1">
        <v>46750</v>
      </c>
      <c r="B821" s="2">
        <f t="shared" si="42"/>
        <v>12</v>
      </c>
      <c r="C821" s="2">
        <f t="shared" si="43"/>
        <v>29</v>
      </c>
      <c r="D821" s="2" t="str">
        <f t="shared" si="44"/>
        <v>水</v>
      </c>
      <c r="E821" t="str">
        <f>IFERROR(VLOOKUP(A821,'HOL（2028年まで）'!$A:$C,3,0),"")</f>
        <v/>
      </c>
    </row>
    <row r="822" spans="1:5" x14ac:dyDescent="0.45">
      <c r="A822" s="1">
        <v>46751</v>
      </c>
      <c r="B822" s="2">
        <f t="shared" si="42"/>
        <v>12</v>
      </c>
      <c r="C822" s="2">
        <f t="shared" si="43"/>
        <v>30</v>
      </c>
      <c r="D822" s="2" t="str">
        <f t="shared" si="44"/>
        <v>木</v>
      </c>
      <c r="E822" t="str">
        <f>IFERROR(VLOOKUP(A822,'HOL（2028年まで）'!$A:$C,3,0),"")</f>
        <v/>
      </c>
    </row>
    <row r="823" spans="1:5" x14ac:dyDescent="0.45">
      <c r="A823" s="1">
        <v>46752</v>
      </c>
      <c r="B823" s="2">
        <f t="shared" si="42"/>
        <v>12</v>
      </c>
      <c r="C823" s="2">
        <f t="shared" si="43"/>
        <v>31</v>
      </c>
      <c r="D823" s="2" t="str">
        <f t="shared" si="44"/>
        <v>金</v>
      </c>
      <c r="E823" t="str">
        <f>IFERROR(VLOOKUP(A823,'HOL（2028年まで）'!$A:$C,3,0),"")</f>
        <v/>
      </c>
    </row>
    <row r="824" spans="1:5" x14ac:dyDescent="0.45">
      <c r="A824" s="1">
        <v>46753</v>
      </c>
      <c r="B824" s="2">
        <f t="shared" si="42"/>
        <v>1</v>
      </c>
      <c r="C824" s="2">
        <f t="shared" si="43"/>
        <v>1</v>
      </c>
      <c r="D824" s="2" t="str">
        <f t="shared" si="44"/>
        <v>土</v>
      </c>
      <c r="E824" t="str">
        <f>IFERROR(VLOOKUP(A824,'HOL（2028年まで）'!$A:$C,3,0),"")</f>
        <v>元日</v>
      </c>
    </row>
    <row r="825" spans="1:5" x14ac:dyDescent="0.45">
      <c r="A825" s="1">
        <v>46754</v>
      </c>
      <c r="B825" s="2">
        <f t="shared" si="42"/>
        <v>1</v>
      </c>
      <c r="C825" s="2">
        <f t="shared" si="43"/>
        <v>2</v>
      </c>
      <c r="D825" s="2" t="str">
        <f t="shared" si="44"/>
        <v>日</v>
      </c>
      <c r="E825" t="str">
        <f>IFERROR(VLOOKUP(A825,'HOL（2028年まで）'!$A:$C,3,0),"")</f>
        <v/>
      </c>
    </row>
    <row r="826" spans="1:5" x14ac:dyDescent="0.45">
      <c r="A826" s="1">
        <v>46755</v>
      </c>
      <c r="B826" s="2">
        <f t="shared" si="42"/>
        <v>1</v>
      </c>
      <c r="C826" s="2">
        <f t="shared" si="43"/>
        <v>3</v>
      </c>
      <c r="D826" s="2" t="str">
        <f t="shared" si="44"/>
        <v>月</v>
      </c>
      <c r="E826" t="str">
        <f>IFERROR(VLOOKUP(A826,'HOL（2028年まで）'!$A:$C,3,0),"")</f>
        <v/>
      </c>
    </row>
    <row r="827" spans="1:5" x14ac:dyDescent="0.45">
      <c r="A827" s="1">
        <v>46756</v>
      </c>
      <c r="B827" s="2">
        <f t="shared" si="42"/>
        <v>1</v>
      </c>
      <c r="C827" s="2">
        <f t="shared" si="43"/>
        <v>4</v>
      </c>
      <c r="D827" s="2" t="str">
        <f t="shared" si="44"/>
        <v>火</v>
      </c>
      <c r="E827" t="str">
        <f>IFERROR(VLOOKUP(A827,'HOL（2028年まで）'!$A:$C,3,0),"")</f>
        <v/>
      </c>
    </row>
    <row r="828" spans="1:5" x14ac:dyDescent="0.45">
      <c r="A828" s="1">
        <v>46757</v>
      </c>
      <c r="B828" s="2">
        <f t="shared" si="42"/>
        <v>1</v>
      </c>
      <c r="C828" s="2">
        <f t="shared" si="43"/>
        <v>5</v>
      </c>
      <c r="D828" s="2" t="str">
        <f t="shared" si="44"/>
        <v>水</v>
      </c>
      <c r="E828" t="str">
        <f>IFERROR(VLOOKUP(A828,'HOL（2028年まで）'!$A:$C,3,0),"")</f>
        <v/>
      </c>
    </row>
    <row r="829" spans="1:5" x14ac:dyDescent="0.45">
      <c r="A829" s="1">
        <v>46758</v>
      </c>
      <c r="B829" s="2">
        <f t="shared" si="42"/>
        <v>1</v>
      </c>
      <c r="C829" s="2">
        <f t="shared" si="43"/>
        <v>6</v>
      </c>
      <c r="D829" s="2" t="str">
        <f t="shared" si="44"/>
        <v>木</v>
      </c>
      <c r="E829" t="str">
        <f>IFERROR(VLOOKUP(A829,'HOL（2028年まで）'!$A:$C,3,0),"")</f>
        <v/>
      </c>
    </row>
    <row r="830" spans="1:5" x14ac:dyDescent="0.45">
      <c r="A830" s="1">
        <v>46759</v>
      </c>
      <c r="B830" s="2">
        <f t="shared" si="42"/>
        <v>1</v>
      </c>
      <c r="C830" s="2">
        <f t="shared" si="43"/>
        <v>7</v>
      </c>
      <c r="D830" s="2" t="str">
        <f t="shared" si="44"/>
        <v>金</v>
      </c>
      <c r="E830" t="str">
        <f>IFERROR(VLOOKUP(A830,'HOL（2028年まで）'!$A:$C,3,0),"")</f>
        <v/>
      </c>
    </row>
    <row r="831" spans="1:5" x14ac:dyDescent="0.45">
      <c r="A831" s="1">
        <v>46760</v>
      </c>
      <c r="B831" s="2">
        <f t="shared" si="42"/>
        <v>1</v>
      </c>
      <c r="C831" s="2">
        <f t="shared" si="43"/>
        <v>8</v>
      </c>
      <c r="D831" s="2" t="str">
        <f t="shared" si="44"/>
        <v>土</v>
      </c>
      <c r="E831" t="str">
        <f>IFERROR(VLOOKUP(A831,'HOL（2028年まで）'!$A:$C,3,0),"")</f>
        <v/>
      </c>
    </row>
    <row r="832" spans="1:5" x14ac:dyDescent="0.45">
      <c r="A832" s="1">
        <v>46761</v>
      </c>
      <c r="B832" s="2">
        <f t="shared" si="42"/>
        <v>1</v>
      </c>
      <c r="C832" s="2">
        <f t="shared" si="43"/>
        <v>9</v>
      </c>
      <c r="D832" s="2" t="str">
        <f t="shared" si="44"/>
        <v>日</v>
      </c>
      <c r="E832" t="str">
        <f>IFERROR(VLOOKUP(A832,'HOL（2028年まで）'!$A:$C,3,0),"")</f>
        <v/>
      </c>
    </row>
    <row r="833" spans="1:5" x14ac:dyDescent="0.45">
      <c r="A833" s="1">
        <v>46762</v>
      </c>
      <c r="B833" s="2">
        <f t="shared" si="42"/>
        <v>1</v>
      </c>
      <c r="C833" s="2">
        <f t="shared" si="43"/>
        <v>10</v>
      </c>
      <c r="D833" s="2" t="str">
        <f t="shared" si="44"/>
        <v>月</v>
      </c>
      <c r="E833" t="str">
        <f>IFERROR(VLOOKUP(A833,'HOL（2028年まで）'!$A:$C,3,0),"")</f>
        <v>成人の日</v>
      </c>
    </row>
    <row r="834" spans="1:5" x14ac:dyDescent="0.45">
      <c r="A834" s="1">
        <v>46763</v>
      </c>
      <c r="B834" s="2">
        <f t="shared" si="42"/>
        <v>1</v>
      </c>
      <c r="C834" s="2">
        <f t="shared" si="43"/>
        <v>11</v>
      </c>
      <c r="D834" s="2" t="str">
        <f t="shared" si="44"/>
        <v>火</v>
      </c>
      <c r="E834" t="str">
        <f>IFERROR(VLOOKUP(A834,'HOL（2028年まで）'!$A:$C,3,0),"")</f>
        <v/>
      </c>
    </row>
    <row r="835" spans="1:5" x14ac:dyDescent="0.45">
      <c r="A835" s="1">
        <v>46764</v>
      </c>
      <c r="B835" s="2">
        <f t="shared" ref="B835:B898" si="45">MONTH(A835)</f>
        <v>1</v>
      </c>
      <c r="C835" s="2">
        <f t="shared" ref="C835:C898" si="46">DAY(A835)</f>
        <v>12</v>
      </c>
      <c r="D835" s="2" t="str">
        <f t="shared" ref="D835:D898" si="47">TEXT(A835,"aaa")</f>
        <v>水</v>
      </c>
      <c r="E835" t="str">
        <f>IFERROR(VLOOKUP(A835,'HOL（2028年まで）'!$A:$C,3,0),"")</f>
        <v/>
      </c>
    </row>
    <row r="836" spans="1:5" x14ac:dyDescent="0.45">
      <c r="A836" s="1">
        <v>46765</v>
      </c>
      <c r="B836" s="2">
        <f t="shared" si="45"/>
        <v>1</v>
      </c>
      <c r="C836" s="2">
        <f t="shared" si="46"/>
        <v>13</v>
      </c>
      <c r="D836" s="2" t="str">
        <f t="shared" si="47"/>
        <v>木</v>
      </c>
      <c r="E836" t="str">
        <f>IFERROR(VLOOKUP(A836,'HOL（2028年まで）'!$A:$C,3,0),"")</f>
        <v/>
      </c>
    </row>
    <row r="837" spans="1:5" x14ac:dyDescent="0.45">
      <c r="A837" s="1">
        <v>46766</v>
      </c>
      <c r="B837" s="2">
        <f t="shared" si="45"/>
        <v>1</v>
      </c>
      <c r="C837" s="2">
        <f t="shared" si="46"/>
        <v>14</v>
      </c>
      <c r="D837" s="2" t="str">
        <f t="shared" si="47"/>
        <v>金</v>
      </c>
      <c r="E837" t="str">
        <f>IFERROR(VLOOKUP(A837,'HOL（2028年まで）'!$A:$C,3,0),"")</f>
        <v/>
      </c>
    </row>
    <row r="838" spans="1:5" x14ac:dyDescent="0.45">
      <c r="A838" s="1">
        <v>46767</v>
      </c>
      <c r="B838" s="2">
        <f t="shared" si="45"/>
        <v>1</v>
      </c>
      <c r="C838" s="2">
        <f t="shared" si="46"/>
        <v>15</v>
      </c>
      <c r="D838" s="2" t="str">
        <f t="shared" si="47"/>
        <v>土</v>
      </c>
      <c r="E838" t="str">
        <f>IFERROR(VLOOKUP(A838,'HOL（2028年まで）'!$A:$C,3,0),"")</f>
        <v/>
      </c>
    </row>
    <row r="839" spans="1:5" x14ac:dyDescent="0.45">
      <c r="A839" s="1">
        <v>46768</v>
      </c>
      <c r="B839" s="2">
        <f t="shared" si="45"/>
        <v>1</v>
      </c>
      <c r="C839" s="2">
        <f t="shared" si="46"/>
        <v>16</v>
      </c>
      <c r="D839" s="2" t="str">
        <f t="shared" si="47"/>
        <v>日</v>
      </c>
      <c r="E839" t="str">
        <f>IFERROR(VLOOKUP(A839,'HOL（2028年まで）'!$A:$C,3,0),"")</f>
        <v/>
      </c>
    </row>
    <row r="840" spans="1:5" x14ac:dyDescent="0.45">
      <c r="A840" s="1">
        <v>46769</v>
      </c>
      <c r="B840" s="2">
        <f t="shared" si="45"/>
        <v>1</v>
      </c>
      <c r="C840" s="2">
        <f t="shared" si="46"/>
        <v>17</v>
      </c>
      <c r="D840" s="2" t="str">
        <f t="shared" si="47"/>
        <v>月</v>
      </c>
      <c r="E840" t="str">
        <f>IFERROR(VLOOKUP(A840,'HOL（2028年まで）'!$A:$C,3,0),"")</f>
        <v/>
      </c>
    </row>
    <row r="841" spans="1:5" x14ac:dyDescent="0.45">
      <c r="A841" s="1">
        <v>46770</v>
      </c>
      <c r="B841" s="2">
        <f t="shared" si="45"/>
        <v>1</v>
      </c>
      <c r="C841" s="2">
        <f t="shared" si="46"/>
        <v>18</v>
      </c>
      <c r="D841" s="2" t="str">
        <f t="shared" si="47"/>
        <v>火</v>
      </c>
      <c r="E841" t="str">
        <f>IFERROR(VLOOKUP(A841,'HOL（2028年まで）'!$A:$C,3,0),"")</f>
        <v/>
      </c>
    </row>
    <row r="842" spans="1:5" x14ac:dyDescent="0.45">
      <c r="A842" s="1">
        <v>46771</v>
      </c>
      <c r="B842" s="2">
        <f t="shared" si="45"/>
        <v>1</v>
      </c>
      <c r="C842" s="2">
        <f t="shared" si="46"/>
        <v>19</v>
      </c>
      <c r="D842" s="2" t="str">
        <f t="shared" si="47"/>
        <v>水</v>
      </c>
      <c r="E842" t="str">
        <f>IFERROR(VLOOKUP(A842,'HOL（2028年まで）'!$A:$C,3,0),"")</f>
        <v/>
      </c>
    </row>
    <row r="843" spans="1:5" x14ac:dyDescent="0.45">
      <c r="A843" s="1">
        <v>46772</v>
      </c>
      <c r="B843" s="2">
        <f t="shared" si="45"/>
        <v>1</v>
      </c>
      <c r="C843" s="2">
        <f t="shared" si="46"/>
        <v>20</v>
      </c>
      <c r="D843" s="2" t="str">
        <f t="shared" si="47"/>
        <v>木</v>
      </c>
      <c r="E843" t="str">
        <f>IFERROR(VLOOKUP(A843,'HOL（2028年まで）'!$A:$C,3,0),"")</f>
        <v/>
      </c>
    </row>
    <row r="844" spans="1:5" x14ac:dyDescent="0.45">
      <c r="A844" s="1">
        <v>46773</v>
      </c>
      <c r="B844" s="2">
        <f t="shared" si="45"/>
        <v>1</v>
      </c>
      <c r="C844" s="2">
        <f t="shared" si="46"/>
        <v>21</v>
      </c>
      <c r="D844" s="2" t="str">
        <f t="shared" si="47"/>
        <v>金</v>
      </c>
      <c r="E844" t="str">
        <f>IFERROR(VLOOKUP(A844,'HOL（2028年まで）'!$A:$C,3,0),"")</f>
        <v/>
      </c>
    </row>
    <row r="845" spans="1:5" x14ac:dyDescent="0.45">
      <c r="A845" s="1">
        <v>46774</v>
      </c>
      <c r="B845" s="2">
        <f t="shared" si="45"/>
        <v>1</v>
      </c>
      <c r="C845" s="2">
        <f t="shared" si="46"/>
        <v>22</v>
      </c>
      <c r="D845" s="2" t="str">
        <f t="shared" si="47"/>
        <v>土</v>
      </c>
      <c r="E845" t="str">
        <f>IFERROR(VLOOKUP(A845,'HOL（2028年まで）'!$A:$C,3,0),"")</f>
        <v/>
      </c>
    </row>
    <row r="846" spans="1:5" x14ac:dyDescent="0.45">
      <c r="A846" s="1">
        <v>46775</v>
      </c>
      <c r="B846" s="2">
        <f t="shared" si="45"/>
        <v>1</v>
      </c>
      <c r="C846" s="2">
        <f t="shared" si="46"/>
        <v>23</v>
      </c>
      <c r="D846" s="2" t="str">
        <f t="shared" si="47"/>
        <v>日</v>
      </c>
      <c r="E846" t="str">
        <f>IFERROR(VLOOKUP(A846,'HOL（2028年まで）'!$A:$C,3,0),"")</f>
        <v/>
      </c>
    </row>
    <row r="847" spans="1:5" x14ac:dyDescent="0.45">
      <c r="A847" s="1">
        <v>46776</v>
      </c>
      <c r="B847" s="2">
        <f t="shared" si="45"/>
        <v>1</v>
      </c>
      <c r="C847" s="2">
        <f t="shared" si="46"/>
        <v>24</v>
      </c>
      <c r="D847" s="2" t="str">
        <f t="shared" si="47"/>
        <v>月</v>
      </c>
      <c r="E847" t="str">
        <f>IFERROR(VLOOKUP(A847,'HOL（2028年まで）'!$A:$C,3,0),"")</f>
        <v/>
      </c>
    </row>
    <row r="848" spans="1:5" x14ac:dyDescent="0.45">
      <c r="A848" s="1">
        <v>46777</v>
      </c>
      <c r="B848" s="2">
        <f t="shared" si="45"/>
        <v>1</v>
      </c>
      <c r="C848" s="2">
        <f t="shared" si="46"/>
        <v>25</v>
      </c>
      <c r="D848" s="2" t="str">
        <f t="shared" si="47"/>
        <v>火</v>
      </c>
      <c r="E848" t="str">
        <f>IFERROR(VLOOKUP(A848,'HOL（2028年まで）'!$A:$C,3,0),"")</f>
        <v/>
      </c>
    </row>
    <row r="849" spans="1:5" x14ac:dyDescent="0.45">
      <c r="A849" s="1">
        <v>46778</v>
      </c>
      <c r="B849" s="2">
        <f t="shared" si="45"/>
        <v>1</v>
      </c>
      <c r="C849" s="2">
        <f t="shared" si="46"/>
        <v>26</v>
      </c>
      <c r="D849" s="2" t="str">
        <f t="shared" si="47"/>
        <v>水</v>
      </c>
      <c r="E849" t="str">
        <f>IFERROR(VLOOKUP(A849,'HOL（2028年まで）'!$A:$C,3,0),"")</f>
        <v/>
      </c>
    </row>
    <row r="850" spans="1:5" x14ac:dyDescent="0.45">
      <c r="A850" s="1">
        <v>46779</v>
      </c>
      <c r="B850" s="2">
        <f t="shared" si="45"/>
        <v>1</v>
      </c>
      <c r="C850" s="2">
        <f t="shared" si="46"/>
        <v>27</v>
      </c>
      <c r="D850" s="2" t="str">
        <f t="shared" si="47"/>
        <v>木</v>
      </c>
      <c r="E850" t="str">
        <f>IFERROR(VLOOKUP(A850,'HOL（2028年まで）'!$A:$C,3,0),"")</f>
        <v/>
      </c>
    </row>
    <row r="851" spans="1:5" x14ac:dyDescent="0.45">
      <c r="A851" s="1">
        <v>46780</v>
      </c>
      <c r="B851" s="2">
        <f t="shared" si="45"/>
        <v>1</v>
      </c>
      <c r="C851" s="2">
        <f t="shared" si="46"/>
        <v>28</v>
      </c>
      <c r="D851" s="2" t="str">
        <f t="shared" si="47"/>
        <v>金</v>
      </c>
      <c r="E851" t="str">
        <f>IFERROR(VLOOKUP(A851,'HOL（2028年まで）'!$A:$C,3,0),"")</f>
        <v/>
      </c>
    </row>
    <row r="852" spans="1:5" x14ac:dyDescent="0.45">
      <c r="A852" s="1">
        <v>46781</v>
      </c>
      <c r="B852" s="2">
        <f t="shared" si="45"/>
        <v>1</v>
      </c>
      <c r="C852" s="2">
        <f t="shared" si="46"/>
        <v>29</v>
      </c>
      <c r="D852" s="2" t="str">
        <f t="shared" si="47"/>
        <v>土</v>
      </c>
      <c r="E852" t="str">
        <f>IFERROR(VLOOKUP(A852,'HOL（2028年まで）'!$A:$C,3,0),"")</f>
        <v/>
      </c>
    </row>
    <row r="853" spans="1:5" x14ac:dyDescent="0.45">
      <c r="A853" s="1">
        <v>46782</v>
      </c>
      <c r="B853" s="2">
        <f t="shared" si="45"/>
        <v>1</v>
      </c>
      <c r="C853" s="2">
        <f t="shared" si="46"/>
        <v>30</v>
      </c>
      <c r="D853" s="2" t="str">
        <f t="shared" si="47"/>
        <v>日</v>
      </c>
      <c r="E853" t="str">
        <f>IFERROR(VLOOKUP(A853,'HOL（2028年まで）'!$A:$C,3,0),"")</f>
        <v/>
      </c>
    </row>
    <row r="854" spans="1:5" x14ac:dyDescent="0.45">
      <c r="A854" s="1">
        <v>46783</v>
      </c>
      <c r="B854" s="2">
        <f t="shared" si="45"/>
        <v>1</v>
      </c>
      <c r="C854" s="2">
        <f t="shared" si="46"/>
        <v>31</v>
      </c>
      <c r="D854" s="2" t="str">
        <f t="shared" si="47"/>
        <v>月</v>
      </c>
      <c r="E854" t="str">
        <f>IFERROR(VLOOKUP(A854,'HOL（2028年まで）'!$A:$C,3,0),"")</f>
        <v/>
      </c>
    </row>
    <row r="855" spans="1:5" x14ac:dyDescent="0.45">
      <c r="A855" s="1">
        <v>46784</v>
      </c>
      <c r="B855" s="2">
        <f t="shared" si="45"/>
        <v>2</v>
      </c>
      <c r="C855" s="2">
        <f t="shared" si="46"/>
        <v>1</v>
      </c>
      <c r="D855" s="2" t="str">
        <f t="shared" si="47"/>
        <v>火</v>
      </c>
      <c r="E855" t="str">
        <f>IFERROR(VLOOKUP(A855,'HOL（2028年まで）'!$A:$C,3,0),"")</f>
        <v/>
      </c>
    </row>
    <row r="856" spans="1:5" x14ac:dyDescent="0.45">
      <c r="A856" s="1">
        <v>46785</v>
      </c>
      <c r="B856" s="2">
        <f t="shared" si="45"/>
        <v>2</v>
      </c>
      <c r="C856" s="2">
        <f t="shared" si="46"/>
        <v>2</v>
      </c>
      <c r="D856" s="2" t="str">
        <f t="shared" si="47"/>
        <v>水</v>
      </c>
      <c r="E856" t="str">
        <f>IFERROR(VLOOKUP(A856,'HOL（2028年まで）'!$A:$C,3,0),"")</f>
        <v/>
      </c>
    </row>
    <row r="857" spans="1:5" x14ac:dyDescent="0.45">
      <c r="A857" s="1">
        <v>46786</v>
      </c>
      <c r="B857" s="2">
        <f t="shared" si="45"/>
        <v>2</v>
      </c>
      <c r="C857" s="2">
        <f t="shared" si="46"/>
        <v>3</v>
      </c>
      <c r="D857" s="2" t="str">
        <f t="shared" si="47"/>
        <v>木</v>
      </c>
      <c r="E857" t="str">
        <f>IFERROR(VLOOKUP(A857,'HOL（2028年まで）'!$A:$C,3,0),"")</f>
        <v/>
      </c>
    </row>
    <row r="858" spans="1:5" x14ac:dyDescent="0.45">
      <c r="A858" s="1">
        <v>46787</v>
      </c>
      <c r="B858" s="2">
        <f t="shared" si="45"/>
        <v>2</v>
      </c>
      <c r="C858" s="2">
        <f t="shared" si="46"/>
        <v>4</v>
      </c>
      <c r="D858" s="2" t="str">
        <f t="shared" si="47"/>
        <v>金</v>
      </c>
      <c r="E858" t="str">
        <f>IFERROR(VLOOKUP(A858,'HOL（2028年まで）'!$A:$C,3,0),"")</f>
        <v/>
      </c>
    </row>
    <row r="859" spans="1:5" x14ac:dyDescent="0.45">
      <c r="A859" s="1">
        <v>46788</v>
      </c>
      <c r="B859" s="2">
        <f t="shared" si="45"/>
        <v>2</v>
      </c>
      <c r="C859" s="2">
        <f t="shared" si="46"/>
        <v>5</v>
      </c>
      <c r="D859" s="2" t="str">
        <f t="shared" si="47"/>
        <v>土</v>
      </c>
      <c r="E859" t="str">
        <f>IFERROR(VLOOKUP(A859,'HOL（2028年まで）'!$A:$C,3,0),"")</f>
        <v/>
      </c>
    </row>
    <row r="860" spans="1:5" x14ac:dyDescent="0.45">
      <c r="A860" s="1">
        <v>46789</v>
      </c>
      <c r="B860" s="2">
        <f t="shared" si="45"/>
        <v>2</v>
      </c>
      <c r="C860" s="2">
        <f t="shared" si="46"/>
        <v>6</v>
      </c>
      <c r="D860" s="2" t="str">
        <f t="shared" si="47"/>
        <v>日</v>
      </c>
      <c r="E860" t="str">
        <f>IFERROR(VLOOKUP(A860,'HOL（2028年まで）'!$A:$C,3,0),"")</f>
        <v/>
      </c>
    </row>
    <row r="861" spans="1:5" x14ac:dyDescent="0.45">
      <c r="A861" s="1">
        <v>46790</v>
      </c>
      <c r="B861" s="2">
        <f t="shared" si="45"/>
        <v>2</v>
      </c>
      <c r="C861" s="2">
        <f t="shared" si="46"/>
        <v>7</v>
      </c>
      <c r="D861" s="2" t="str">
        <f t="shared" si="47"/>
        <v>月</v>
      </c>
      <c r="E861" t="str">
        <f>IFERROR(VLOOKUP(A861,'HOL（2028年まで）'!$A:$C,3,0),"")</f>
        <v/>
      </c>
    </row>
    <row r="862" spans="1:5" x14ac:dyDescent="0.45">
      <c r="A862" s="1">
        <v>46791</v>
      </c>
      <c r="B862" s="2">
        <f t="shared" si="45"/>
        <v>2</v>
      </c>
      <c r="C862" s="2">
        <f t="shared" si="46"/>
        <v>8</v>
      </c>
      <c r="D862" s="2" t="str">
        <f t="shared" si="47"/>
        <v>火</v>
      </c>
      <c r="E862" t="str">
        <f>IFERROR(VLOOKUP(A862,'HOL（2028年まで）'!$A:$C,3,0),"")</f>
        <v/>
      </c>
    </row>
    <row r="863" spans="1:5" x14ac:dyDescent="0.45">
      <c r="A863" s="1">
        <v>46792</v>
      </c>
      <c r="B863" s="2">
        <f t="shared" si="45"/>
        <v>2</v>
      </c>
      <c r="C863" s="2">
        <f t="shared" si="46"/>
        <v>9</v>
      </c>
      <c r="D863" s="2" t="str">
        <f t="shared" si="47"/>
        <v>水</v>
      </c>
      <c r="E863" t="str">
        <f>IFERROR(VLOOKUP(A863,'HOL（2028年まで）'!$A:$C,3,0),"")</f>
        <v/>
      </c>
    </row>
    <row r="864" spans="1:5" x14ac:dyDescent="0.45">
      <c r="A864" s="1">
        <v>46793</v>
      </c>
      <c r="B864" s="2">
        <f t="shared" si="45"/>
        <v>2</v>
      </c>
      <c r="C864" s="2">
        <f t="shared" si="46"/>
        <v>10</v>
      </c>
      <c r="D864" s="2" t="str">
        <f t="shared" si="47"/>
        <v>木</v>
      </c>
      <c r="E864" t="str">
        <f>IFERROR(VLOOKUP(A864,'HOL（2028年まで）'!$A:$C,3,0),"")</f>
        <v/>
      </c>
    </row>
    <row r="865" spans="1:5" x14ac:dyDescent="0.45">
      <c r="A865" s="1">
        <v>46794</v>
      </c>
      <c r="B865" s="2">
        <f t="shared" si="45"/>
        <v>2</v>
      </c>
      <c r="C865" s="2">
        <f t="shared" si="46"/>
        <v>11</v>
      </c>
      <c r="D865" s="2" t="str">
        <f t="shared" si="47"/>
        <v>金</v>
      </c>
      <c r="E865" t="str">
        <f>IFERROR(VLOOKUP(A865,'HOL（2028年まで）'!$A:$C,3,0),"")</f>
        <v>建国記念の日</v>
      </c>
    </row>
    <row r="866" spans="1:5" x14ac:dyDescent="0.45">
      <c r="A866" s="1">
        <v>46795</v>
      </c>
      <c r="B866" s="2">
        <f t="shared" si="45"/>
        <v>2</v>
      </c>
      <c r="C866" s="2">
        <f t="shared" si="46"/>
        <v>12</v>
      </c>
      <c r="D866" s="2" t="str">
        <f t="shared" si="47"/>
        <v>土</v>
      </c>
      <c r="E866" t="str">
        <f>IFERROR(VLOOKUP(A866,'HOL（2028年まで）'!$A:$C,3,0),"")</f>
        <v/>
      </c>
    </row>
    <row r="867" spans="1:5" x14ac:dyDescent="0.45">
      <c r="A867" s="1">
        <v>46796</v>
      </c>
      <c r="B867" s="2">
        <f t="shared" si="45"/>
        <v>2</v>
      </c>
      <c r="C867" s="2">
        <f t="shared" si="46"/>
        <v>13</v>
      </c>
      <c r="D867" s="2" t="str">
        <f t="shared" si="47"/>
        <v>日</v>
      </c>
      <c r="E867" t="str">
        <f>IFERROR(VLOOKUP(A867,'HOL（2028年まで）'!$A:$C,3,0),"")</f>
        <v/>
      </c>
    </row>
    <row r="868" spans="1:5" x14ac:dyDescent="0.45">
      <c r="A868" s="1">
        <v>46797</v>
      </c>
      <c r="B868" s="2">
        <f t="shared" si="45"/>
        <v>2</v>
      </c>
      <c r="C868" s="2">
        <f t="shared" si="46"/>
        <v>14</v>
      </c>
      <c r="D868" s="2" t="str">
        <f t="shared" si="47"/>
        <v>月</v>
      </c>
      <c r="E868" t="str">
        <f>IFERROR(VLOOKUP(A868,'HOL（2028年まで）'!$A:$C,3,0),"")</f>
        <v/>
      </c>
    </row>
    <row r="869" spans="1:5" x14ac:dyDescent="0.45">
      <c r="A869" s="1">
        <v>46798</v>
      </c>
      <c r="B869" s="2">
        <f t="shared" si="45"/>
        <v>2</v>
      </c>
      <c r="C869" s="2">
        <f t="shared" si="46"/>
        <v>15</v>
      </c>
      <c r="D869" s="2" t="str">
        <f t="shared" si="47"/>
        <v>火</v>
      </c>
      <c r="E869" t="str">
        <f>IFERROR(VLOOKUP(A869,'HOL（2028年まで）'!$A:$C,3,0),"")</f>
        <v/>
      </c>
    </row>
    <row r="870" spans="1:5" x14ac:dyDescent="0.45">
      <c r="A870" s="1">
        <v>46799</v>
      </c>
      <c r="B870" s="2">
        <f t="shared" si="45"/>
        <v>2</v>
      </c>
      <c r="C870" s="2">
        <f t="shared" si="46"/>
        <v>16</v>
      </c>
      <c r="D870" s="2" t="str">
        <f t="shared" si="47"/>
        <v>水</v>
      </c>
      <c r="E870" t="str">
        <f>IFERROR(VLOOKUP(A870,'HOL（2028年まで）'!$A:$C,3,0),"")</f>
        <v/>
      </c>
    </row>
    <row r="871" spans="1:5" x14ac:dyDescent="0.45">
      <c r="A871" s="1">
        <v>46800</v>
      </c>
      <c r="B871" s="2">
        <f t="shared" si="45"/>
        <v>2</v>
      </c>
      <c r="C871" s="2">
        <f t="shared" si="46"/>
        <v>17</v>
      </c>
      <c r="D871" s="2" t="str">
        <f t="shared" si="47"/>
        <v>木</v>
      </c>
      <c r="E871" t="str">
        <f>IFERROR(VLOOKUP(A871,'HOL（2028年まで）'!$A:$C,3,0),"")</f>
        <v/>
      </c>
    </row>
    <row r="872" spans="1:5" x14ac:dyDescent="0.45">
      <c r="A872" s="1">
        <v>46801</v>
      </c>
      <c r="B872" s="2">
        <f t="shared" si="45"/>
        <v>2</v>
      </c>
      <c r="C872" s="2">
        <f t="shared" si="46"/>
        <v>18</v>
      </c>
      <c r="D872" s="2" t="str">
        <f t="shared" si="47"/>
        <v>金</v>
      </c>
      <c r="E872" t="str">
        <f>IFERROR(VLOOKUP(A872,'HOL（2028年まで）'!$A:$C,3,0),"")</f>
        <v/>
      </c>
    </row>
    <row r="873" spans="1:5" x14ac:dyDescent="0.45">
      <c r="A873" s="1">
        <v>46802</v>
      </c>
      <c r="B873" s="2">
        <f t="shared" si="45"/>
        <v>2</v>
      </c>
      <c r="C873" s="2">
        <f t="shared" si="46"/>
        <v>19</v>
      </c>
      <c r="D873" s="2" t="str">
        <f t="shared" si="47"/>
        <v>土</v>
      </c>
      <c r="E873" t="str">
        <f>IFERROR(VLOOKUP(A873,'HOL（2028年まで）'!$A:$C,3,0),"")</f>
        <v/>
      </c>
    </row>
    <row r="874" spans="1:5" x14ac:dyDescent="0.45">
      <c r="A874" s="1">
        <v>46803</v>
      </c>
      <c r="B874" s="2">
        <f t="shared" si="45"/>
        <v>2</v>
      </c>
      <c r="C874" s="2">
        <f t="shared" si="46"/>
        <v>20</v>
      </c>
      <c r="D874" s="2" t="str">
        <f t="shared" si="47"/>
        <v>日</v>
      </c>
      <c r="E874" t="str">
        <f>IFERROR(VLOOKUP(A874,'HOL（2028年まで）'!$A:$C,3,0),"")</f>
        <v/>
      </c>
    </row>
    <row r="875" spans="1:5" x14ac:dyDescent="0.45">
      <c r="A875" s="1">
        <v>46804</v>
      </c>
      <c r="B875" s="2">
        <f t="shared" si="45"/>
        <v>2</v>
      </c>
      <c r="C875" s="2">
        <f t="shared" si="46"/>
        <v>21</v>
      </c>
      <c r="D875" s="2" t="str">
        <f t="shared" si="47"/>
        <v>月</v>
      </c>
      <c r="E875" t="str">
        <f>IFERROR(VLOOKUP(A875,'HOL（2028年まで）'!$A:$C,3,0),"")</f>
        <v/>
      </c>
    </row>
    <row r="876" spans="1:5" x14ac:dyDescent="0.45">
      <c r="A876" s="1">
        <v>46805</v>
      </c>
      <c r="B876" s="2">
        <f t="shared" si="45"/>
        <v>2</v>
      </c>
      <c r="C876" s="2">
        <f t="shared" si="46"/>
        <v>22</v>
      </c>
      <c r="D876" s="2" t="str">
        <f t="shared" si="47"/>
        <v>火</v>
      </c>
      <c r="E876" t="str">
        <f>IFERROR(VLOOKUP(A876,'HOL（2028年まで）'!$A:$C,3,0),"")</f>
        <v/>
      </c>
    </row>
    <row r="877" spans="1:5" x14ac:dyDescent="0.45">
      <c r="A877" s="1">
        <v>46806</v>
      </c>
      <c r="B877" s="2">
        <f t="shared" si="45"/>
        <v>2</v>
      </c>
      <c r="C877" s="2">
        <f t="shared" si="46"/>
        <v>23</v>
      </c>
      <c r="D877" s="2" t="str">
        <f t="shared" si="47"/>
        <v>水</v>
      </c>
      <c r="E877" t="str">
        <f>IFERROR(VLOOKUP(A877,'HOL（2028年まで）'!$A:$C,3,0),"")</f>
        <v>天皇誕生日</v>
      </c>
    </row>
    <row r="878" spans="1:5" x14ac:dyDescent="0.45">
      <c r="A878" s="1">
        <v>46807</v>
      </c>
      <c r="B878" s="2">
        <f t="shared" si="45"/>
        <v>2</v>
      </c>
      <c r="C878" s="2">
        <f t="shared" si="46"/>
        <v>24</v>
      </c>
      <c r="D878" s="2" t="str">
        <f t="shared" si="47"/>
        <v>木</v>
      </c>
      <c r="E878" t="str">
        <f>IFERROR(VLOOKUP(A878,'HOL（2028年まで）'!$A:$C,3,0),"")</f>
        <v/>
      </c>
    </row>
    <row r="879" spans="1:5" x14ac:dyDescent="0.45">
      <c r="A879" s="1">
        <v>46808</v>
      </c>
      <c r="B879" s="2">
        <f t="shared" si="45"/>
        <v>2</v>
      </c>
      <c r="C879" s="2">
        <f t="shared" si="46"/>
        <v>25</v>
      </c>
      <c r="D879" s="2" t="str">
        <f t="shared" si="47"/>
        <v>金</v>
      </c>
      <c r="E879" t="str">
        <f>IFERROR(VLOOKUP(A879,'HOL（2028年まで）'!$A:$C,3,0),"")</f>
        <v/>
      </c>
    </row>
    <row r="880" spans="1:5" x14ac:dyDescent="0.45">
      <c r="A880" s="1">
        <v>46809</v>
      </c>
      <c r="B880" s="2">
        <f t="shared" si="45"/>
        <v>2</v>
      </c>
      <c r="C880" s="2">
        <f t="shared" si="46"/>
        <v>26</v>
      </c>
      <c r="D880" s="2" t="str">
        <f t="shared" si="47"/>
        <v>土</v>
      </c>
      <c r="E880" t="str">
        <f>IFERROR(VLOOKUP(A880,'HOL（2028年まで）'!$A:$C,3,0),"")</f>
        <v/>
      </c>
    </row>
    <row r="881" spans="1:5" x14ac:dyDescent="0.45">
      <c r="A881" s="1">
        <v>46810</v>
      </c>
      <c r="B881" s="2">
        <f t="shared" si="45"/>
        <v>2</v>
      </c>
      <c r="C881" s="2">
        <f t="shared" si="46"/>
        <v>27</v>
      </c>
      <c r="D881" s="2" t="str">
        <f t="shared" si="47"/>
        <v>日</v>
      </c>
      <c r="E881" t="str">
        <f>IFERROR(VLOOKUP(A881,'HOL（2028年まで）'!$A:$C,3,0),"")</f>
        <v/>
      </c>
    </row>
    <row r="882" spans="1:5" x14ac:dyDescent="0.45">
      <c r="A882" s="1">
        <v>46811</v>
      </c>
      <c r="B882" s="2">
        <f t="shared" si="45"/>
        <v>2</v>
      </c>
      <c r="C882" s="2">
        <f t="shared" si="46"/>
        <v>28</v>
      </c>
      <c r="D882" s="2" t="str">
        <f t="shared" si="47"/>
        <v>月</v>
      </c>
      <c r="E882" t="str">
        <f>IFERROR(VLOOKUP(A882,'HOL（2028年まで）'!$A:$C,3,0),"")</f>
        <v/>
      </c>
    </row>
    <row r="883" spans="1:5" x14ac:dyDescent="0.45">
      <c r="A883" s="1">
        <v>46812</v>
      </c>
      <c r="B883" s="2">
        <f t="shared" si="45"/>
        <v>2</v>
      </c>
      <c r="C883" s="2">
        <f t="shared" si="46"/>
        <v>29</v>
      </c>
      <c r="D883" s="2" t="str">
        <f t="shared" si="47"/>
        <v>火</v>
      </c>
      <c r="E883" t="str">
        <f>IFERROR(VLOOKUP(A883,'HOL（2028年まで）'!$A:$C,3,0),"")</f>
        <v/>
      </c>
    </row>
    <row r="884" spans="1:5" x14ac:dyDescent="0.45">
      <c r="A884" s="1">
        <v>46813</v>
      </c>
      <c r="B884" s="2">
        <f t="shared" si="45"/>
        <v>3</v>
      </c>
      <c r="C884" s="2">
        <f t="shared" si="46"/>
        <v>1</v>
      </c>
      <c r="D884" s="2" t="str">
        <f t="shared" si="47"/>
        <v>水</v>
      </c>
      <c r="E884" t="str">
        <f>IFERROR(VLOOKUP(A884,'HOL（2028年まで）'!$A:$C,3,0),"")</f>
        <v/>
      </c>
    </row>
    <row r="885" spans="1:5" x14ac:dyDescent="0.45">
      <c r="A885" s="1">
        <v>46814</v>
      </c>
      <c r="B885" s="2">
        <f t="shared" si="45"/>
        <v>3</v>
      </c>
      <c r="C885" s="2">
        <f t="shared" si="46"/>
        <v>2</v>
      </c>
      <c r="D885" s="2" t="str">
        <f t="shared" si="47"/>
        <v>木</v>
      </c>
      <c r="E885" t="str">
        <f>IFERROR(VLOOKUP(A885,'HOL（2028年まで）'!$A:$C,3,0),"")</f>
        <v/>
      </c>
    </row>
    <row r="886" spans="1:5" x14ac:dyDescent="0.45">
      <c r="A886" s="1">
        <v>46815</v>
      </c>
      <c r="B886" s="2">
        <f t="shared" si="45"/>
        <v>3</v>
      </c>
      <c r="C886" s="2">
        <f t="shared" si="46"/>
        <v>3</v>
      </c>
      <c r="D886" s="2" t="str">
        <f t="shared" si="47"/>
        <v>金</v>
      </c>
      <c r="E886" t="str">
        <f>IFERROR(VLOOKUP(A886,'HOL（2028年まで）'!$A:$C,3,0),"")</f>
        <v/>
      </c>
    </row>
    <row r="887" spans="1:5" x14ac:dyDescent="0.45">
      <c r="A887" s="1">
        <v>46816</v>
      </c>
      <c r="B887" s="2">
        <f t="shared" si="45"/>
        <v>3</v>
      </c>
      <c r="C887" s="2">
        <f t="shared" si="46"/>
        <v>4</v>
      </c>
      <c r="D887" s="2" t="str">
        <f t="shared" si="47"/>
        <v>土</v>
      </c>
      <c r="E887" t="str">
        <f>IFERROR(VLOOKUP(A887,'HOL（2028年まで）'!$A:$C,3,0),"")</f>
        <v/>
      </c>
    </row>
    <row r="888" spans="1:5" x14ac:dyDescent="0.45">
      <c r="A888" s="1">
        <v>46817</v>
      </c>
      <c r="B888" s="2">
        <f t="shared" si="45"/>
        <v>3</v>
      </c>
      <c r="C888" s="2">
        <f t="shared" si="46"/>
        <v>5</v>
      </c>
      <c r="D888" s="2" t="str">
        <f t="shared" si="47"/>
        <v>日</v>
      </c>
      <c r="E888" t="str">
        <f>IFERROR(VLOOKUP(A888,'HOL（2028年まで）'!$A:$C,3,0),"")</f>
        <v/>
      </c>
    </row>
    <row r="889" spans="1:5" x14ac:dyDescent="0.45">
      <c r="A889" s="1">
        <v>46818</v>
      </c>
      <c r="B889" s="2">
        <f t="shared" si="45"/>
        <v>3</v>
      </c>
      <c r="C889" s="2">
        <f t="shared" si="46"/>
        <v>6</v>
      </c>
      <c r="D889" s="2" t="str">
        <f t="shared" si="47"/>
        <v>月</v>
      </c>
      <c r="E889" t="str">
        <f>IFERROR(VLOOKUP(A889,'HOL（2028年まで）'!$A:$C,3,0),"")</f>
        <v/>
      </c>
    </row>
    <row r="890" spans="1:5" x14ac:dyDescent="0.45">
      <c r="A890" s="1">
        <v>46819</v>
      </c>
      <c r="B890" s="2">
        <f t="shared" si="45"/>
        <v>3</v>
      </c>
      <c r="C890" s="2">
        <f t="shared" si="46"/>
        <v>7</v>
      </c>
      <c r="D890" s="2" t="str">
        <f t="shared" si="47"/>
        <v>火</v>
      </c>
      <c r="E890" t="str">
        <f>IFERROR(VLOOKUP(A890,'HOL（2028年まで）'!$A:$C,3,0),"")</f>
        <v/>
      </c>
    </row>
    <row r="891" spans="1:5" x14ac:dyDescent="0.45">
      <c r="A891" s="1">
        <v>46820</v>
      </c>
      <c r="B891" s="2">
        <f t="shared" si="45"/>
        <v>3</v>
      </c>
      <c r="C891" s="2">
        <f t="shared" si="46"/>
        <v>8</v>
      </c>
      <c r="D891" s="2" t="str">
        <f t="shared" si="47"/>
        <v>水</v>
      </c>
      <c r="E891" t="str">
        <f>IFERROR(VLOOKUP(A891,'HOL（2028年まで）'!$A:$C,3,0),"")</f>
        <v/>
      </c>
    </row>
    <row r="892" spans="1:5" x14ac:dyDescent="0.45">
      <c r="A892" s="1">
        <v>46821</v>
      </c>
      <c r="B892" s="2">
        <f t="shared" si="45"/>
        <v>3</v>
      </c>
      <c r="C892" s="2">
        <f t="shared" si="46"/>
        <v>9</v>
      </c>
      <c r="D892" s="2" t="str">
        <f t="shared" si="47"/>
        <v>木</v>
      </c>
      <c r="E892" t="str">
        <f>IFERROR(VLOOKUP(A892,'HOL（2028年まで）'!$A:$C,3,0),"")</f>
        <v/>
      </c>
    </row>
    <row r="893" spans="1:5" x14ac:dyDescent="0.45">
      <c r="A893" s="1">
        <v>46822</v>
      </c>
      <c r="B893" s="2">
        <f t="shared" si="45"/>
        <v>3</v>
      </c>
      <c r="C893" s="2">
        <f t="shared" si="46"/>
        <v>10</v>
      </c>
      <c r="D893" s="2" t="str">
        <f t="shared" si="47"/>
        <v>金</v>
      </c>
      <c r="E893" t="str">
        <f>IFERROR(VLOOKUP(A893,'HOL（2028年まで）'!$A:$C,3,0),"")</f>
        <v/>
      </c>
    </row>
    <row r="894" spans="1:5" x14ac:dyDescent="0.45">
      <c r="A894" s="1">
        <v>46823</v>
      </c>
      <c r="B894" s="2">
        <f t="shared" si="45"/>
        <v>3</v>
      </c>
      <c r="C894" s="2">
        <f t="shared" si="46"/>
        <v>11</v>
      </c>
      <c r="D894" s="2" t="str">
        <f t="shared" si="47"/>
        <v>土</v>
      </c>
      <c r="E894" t="str">
        <f>IFERROR(VLOOKUP(A894,'HOL（2028年まで）'!$A:$C,3,0),"")</f>
        <v/>
      </c>
    </row>
    <row r="895" spans="1:5" x14ac:dyDescent="0.45">
      <c r="A895" s="1">
        <v>46824</v>
      </c>
      <c r="B895" s="2">
        <f t="shared" si="45"/>
        <v>3</v>
      </c>
      <c r="C895" s="2">
        <f t="shared" si="46"/>
        <v>12</v>
      </c>
      <c r="D895" s="2" t="str">
        <f t="shared" si="47"/>
        <v>日</v>
      </c>
      <c r="E895" t="str">
        <f>IFERROR(VLOOKUP(A895,'HOL（2028年まで）'!$A:$C,3,0),"")</f>
        <v/>
      </c>
    </row>
    <row r="896" spans="1:5" x14ac:dyDescent="0.45">
      <c r="A896" s="1">
        <v>46825</v>
      </c>
      <c r="B896" s="2">
        <f t="shared" si="45"/>
        <v>3</v>
      </c>
      <c r="C896" s="2">
        <f t="shared" si="46"/>
        <v>13</v>
      </c>
      <c r="D896" s="2" t="str">
        <f t="shared" si="47"/>
        <v>月</v>
      </c>
      <c r="E896" t="str">
        <f>IFERROR(VLOOKUP(A896,'HOL（2028年まで）'!$A:$C,3,0),"")</f>
        <v/>
      </c>
    </row>
    <row r="897" spans="1:5" x14ac:dyDescent="0.45">
      <c r="A897" s="1">
        <v>46826</v>
      </c>
      <c r="B897" s="2">
        <f t="shared" si="45"/>
        <v>3</v>
      </c>
      <c r="C897" s="2">
        <f t="shared" si="46"/>
        <v>14</v>
      </c>
      <c r="D897" s="2" t="str">
        <f t="shared" si="47"/>
        <v>火</v>
      </c>
      <c r="E897" t="str">
        <f>IFERROR(VLOOKUP(A897,'HOL（2028年まで）'!$A:$C,3,0),"")</f>
        <v/>
      </c>
    </row>
    <row r="898" spans="1:5" x14ac:dyDescent="0.45">
      <c r="A898" s="1">
        <v>46827</v>
      </c>
      <c r="B898" s="2">
        <f t="shared" si="45"/>
        <v>3</v>
      </c>
      <c r="C898" s="2">
        <f t="shared" si="46"/>
        <v>15</v>
      </c>
      <c r="D898" s="2" t="str">
        <f t="shared" si="47"/>
        <v>水</v>
      </c>
      <c r="E898" t="str">
        <f>IFERROR(VLOOKUP(A898,'HOL（2028年まで）'!$A:$C,3,0),"")</f>
        <v/>
      </c>
    </row>
    <row r="899" spans="1:5" x14ac:dyDescent="0.45">
      <c r="A899" s="1">
        <v>46828</v>
      </c>
      <c r="B899" s="2">
        <f t="shared" ref="B899:B962" si="48">MONTH(A899)</f>
        <v>3</v>
      </c>
      <c r="C899" s="2">
        <f t="shared" ref="C899:C962" si="49">DAY(A899)</f>
        <v>16</v>
      </c>
      <c r="D899" s="2" t="str">
        <f t="shared" ref="D899:D962" si="50">TEXT(A899,"aaa")</f>
        <v>木</v>
      </c>
      <c r="E899" t="str">
        <f>IFERROR(VLOOKUP(A899,'HOL（2028年まで）'!$A:$C,3,0),"")</f>
        <v/>
      </c>
    </row>
    <row r="900" spans="1:5" x14ac:dyDescent="0.45">
      <c r="A900" s="1">
        <v>46829</v>
      </c>
      <c r="B900" s="2">
        <f t="shared" si="48"/>
        <v>3</v>
      </c>
      <c r="C900" s="2">
        <f t="shared" si="49"/>
        <v>17</v>
      </c>
      <c r="D900" s="2" t="str">
        <f t="shared" si="50"/>
        <v>金</v>
      </c>
      <c r="E900" t="str">
        <f>IFERROR(VLOOKUP(A900,'HOL（2028年まで）'!$A:$C,3,0),"")</f>
        <v/>
      </c>
    </row>
    <row r="901" spans="1:5" x14ac:dyDescent="0.45">
      <c r="A901" s="1">
        <v>46830</v>
      </c>
      <c r="B901" s="2">
        <f t="shared" si="48"/>
        <v>3</v>
      </c>
      <c r="C901" s="2">
        <f t="shared" si="49"/>
        <v>18</v>
      </c>
      <c r="D901" s="2" t="str">
        <f t="shared" si="50"/>
        <v>土</v>
      </c>
      <c r="E901" t="str">
        <f>IFERROR(VLOOKUP(A901,'HOL（2028年まで）'!$A:$C,3,0),"")</f>
        <v/>
      </c>
    </row>
    <row r="902" spans="1:5" x14ac:dyDescent="0.45">
      <c r="A902" s="1">
        <v>46831</v>
      </c>
      <c r="B902" s="2">
        <f t="shared" si="48"/>
        <v>3</v>
      </c>
      <c r="C902" s="2">
        <f t="shared" si="49"/>
        <v>19</v>
      </c>
      <c r="D902" s="2" t="str">
        <f t="shared" si="50"/>
        <v>日</v>
      </c>
      <c r="E902" t="str">
        <f>IFERROR(VLOOKUP(A902,'HOL（2028年まで）'!$A:$C,3,0),"")</f>
        <v/>
      </c>
    </row>
    <row r="903" spans="1:5" x14ac:dyDescent="0.45">
      <c r="A903" s="1">
        <v>46832</v>
      </c>
      <c r="B903" s="2">
        <f t="shared" si="48"/>
        <v>3</v>
      </c>
      <c r="C903" s="2">
        <f t="shared" si="49"/>
        <v>20</v>
      </c>
      <c r="D903" s="2" t="str">
        <f t="shared" si="50"/>
        <v>月</v>
      </c>
      <c r="E903" t="str">
        <f>IFERROR(VLOOKUP(A903,'HOL（2028年まで）'!$A:$C,3,0),"")</f>
        <v>春分の日</v>
      </c>
    </row>
    <row r="904" spans="1:5" x14ac:dyDescent="0.45">
      <c r="A904" s="1">
        <v>46833</v>
      </c>
      <c r="B904" s="2">
        <f t="shared" si="48"/>
        <v>3</v>
      </c>
      <c r="C904" s="2">
        <f t="shared" si="49"/>
        <v>21</v>
      </c>
      <c r="D904" s="2" t="str">
        <f t="shared" si="50"/>
        <v>火</v>
      </c>
      <c r="E904" t="str">
        <f>IFERROR(VLOOKUP(A904,'HOL（2028年まで）'!$A:$C,3,0),"")</f>
        <v/>
      </c>
    </row>
    <row r="905" spans="1:5" x14ac:dyDescent="0.45">
      <c r="A905" s="1">
        <v>46834</v>
      </c>
      <c r="B905" s="2">
        <f t="shared" si="48"/>
        <v>3</v>
      </c>
      <c r="C905" s="2">
        <f t="shared" si="49"/>
        <v>22</v>
      </c>
      <c r="D905" s="2" t="str">
        <f t="shared" si="50"/>
        <v>水</v>
      </c>
      <c r="E905" t="str">
        <f>IFERROR(VLOOKUP(A905,'HOL（2028年まで）'!$A:$C,3,0),"")</f>
        <v/>
      </c>
    </row>
    <row r="906" spans="1:5" x14ac:dyDescent="0.45">
      <c r="A906" s="1">
        <v>46835</v>
      </c>
      <c r="B906" s="2">
        <f t="shared" si="48"/>
        <v>3</v>
      </c>
      <c r="C906" s="2">
        <f t="shared" si="49"/>
        <v>23</v>
      </c>
      <c r="D906" s="2" t="str">
        <f t="shared" si="50"/>
        <v>木</v>
      </c>
      <c r="E906" t="str">
        <f>IFERROR(VLOOKUP(A906,'HOL（2028年まで）'!$A:$C,3,0),"")</f>
        <v/>
      </c>
    </row>
    <row r="907" spans="1:5" x14ac:dyDescent="0.45">
      <c r="A907" s="1">
        <v>46836</v>
      </c>
      <c r="B907" s="2">
        <f t="shared" si="48"/>
        <v>3</v>
      </c>
      <c r="C907" s="2">
        <f t="shared" si="49"/>
        <v>24</v>
      </c>
      <c r="D907" s="2" t="str">
        <f t="shared" si="50"/>
        <v>金</v>
      </c>
      <c r="E907" t="str">
        <f>IFERROR(VLOOKUP(A907,'HOL（2028年まで）'!$A:$C,3,0),"")</f>
        <v/>
      </c>
    </row>
    <row r="908" spans="1:5" x14ac:dyDescent="0.45">
      <c r="A908" s="1">
        <v>46837</v>
      </c>
      <c r="B908" s="2">
        <f t="shared" si="48"/>
        <v>3</v>
      </c>
      <c r="C908" s="2">
        <f t="shared" si="49"/>
        <v>25</v>
      </c>
      <c r="D908" s="2" t="str">
        <f t="shared" si="50"/>
        <v>土</v>
      </c>
      <c r="E908" t="str">
        <f>IFERROR(VLOOKUP(A908,'HOL（2028年まで）'!$A:$C,3,0),"")</f>
        <v/>
      </c>
    </row>
    <row r="909" spans="1:5" x14ac:dyDescent="0.45">
      <c r="A909" s="1">
        <v>46838</v>
      </c>
      <c r="B909" s="2">
        <f t="shared" si="48"/>
        <v>3</v>
      </c>
      <c r="C909" s="2">
        <f t="shared" si="49"/>
        <v>26</v>
      </c>
      <c r="D909" s="2" t="str">
        <f t="shared" si="50"/>
        <v>日</v>
      </c>
      <c r="E909" t="str">
        <f>IFERROR(VLOOKUP(A909,'HOL（2028年まで）'!$A:$C,3,0),"")</f>
        <v/>
      </c>
    </row>
    <row r="910" spans="1:5" x14ac:dyDescent="0.45">
      <c r="A910" s="1">
        <v>46839</v>
      </c>
      <c r="B910" s="2">
        <f t="shared" si="48"/>
        <v>3</v>
      </c>
      <c r="C910" s="2">
        <f t="shared" si="49"/>
        <v>27</v>
      </c>
      <c r="D910" s="2" t="str">
        <f t="shared" si="50"/>
        <v>月</v>
      </c>
      <c r="E910" t="str">
        <f>IFERROR(VLOOKUP(A910,'HOL（2028年まで）'!$A:$C,3,0),"")</f>
        <v/>
      </c>
    </row>
    <row r="911" spans="1:5" x14ac:dyDescent="0.45">
      <c r="A911" s="1">
        <v>46840</v>
      </c>
      <c r="B911" s="2">
        <f t="shared" si="48"/>
        <v>3</v>
      </c>
      <c r="C911" s="2">
        <f t="shared" si="49"/>
        <v>28</v>
      </c>
      <c r="D911" s="2" t="str">
        <f t="shared" si="50"/>
        <v>火</v>
      </c>
      <c r="E911" t="str">
        <f>IFERROR(VLOOKUP(A911,'HOL（2028年まで）'!$A:$C,3,0),"")</f>
        <v/>
      </c>
    </row>
    <row r="912" spans="1:5" x14ac:dyDescent="0.45">
      <c r="A912" s="1">
        <v>46841</v>
      </c>
      <c r="B912" s="2">
        <f t="shared" si="48"/>
        <v>3</v>
      </c>
      <c r="C912" s="2">
        <f t="shared" si="49"/>
        <v>29</v>
      </c>
      <c r="D912" s="2" t="str">
        <f t="shared" si="50"/>
        <v>水</v>
      </c>
      <c r="E912" t="str">
        <f>IFERROR(VLOOKUP(A912,'HOL（2028年まで）'!$A:$C,3,0),"")</f>
        <v/>
      </c>
    </row>
    <row r="913" spans="1:5" x14ac:dyDescent="0.45">
      <c r="A913" s="1">
        <v>46842</v>
      </c>
      <c r="B913" s="2">
        <f t="shared" si="48"/>
        <v>3</v>
      </c>
      <c r="C913" s="2">
        <f t="shared" si="49"/>
        <v>30</v>
      </c>
      <c r="D913" s="2" t="str">
        <f t="shared" si="50"/>
        <v>木</v>
      </c>
      <c r="E913" t="str">
        <f>IFERROR(VLOOKUP(A913,'HOL（2028年まで）'!$A:$C,3,0),"")</f>
        <v/>
      </c>
    </row>
    <row r="914" spans="1:5" x14ac:dyDescent="0.45">
      <c r="A914" s="1">
        <v>46843</v>
      </c>
      <c r="B914" s="2">
        <f t="shared" si="48"/>
        <v>3</v>
      </c>
      <c r="C914" s="2">
        <f t="shared" si="49"/>
        <v>31</v>
      </c>
      <c r="D914" s="2" t="str">
        <f t="shared" si="50"/>
        <v>金</v>
      </c>
      <c r="E914" t="str">
        <f>IFERROR(VLOOKUP(A914,'HOL（2028年まで）'!$A:$C,3,0),"")</f>
        <v/>
      </c>
    </row>
    <row r="915" spans="1:5" x14ac:dyDescent="0.45">
      <c r="A915" s="1">
        <v>46844</v>
      </c>
      <c r="B915" s="2">
        <f t="shared" si="48"/>
        <v>4</v>
      </c>
      <c r="C915" s="2">
        <f t="shared" si="49"/>
        <v>1</v>
      </c>
      <c r="D915" s="2" t="str">
        <f t="shared" si="50"/>
        <v>土</v>
      </c>
      <c r="E915" t="str">
        <f>IFERROR(VLOOKUP(A915,'HOL（2028年まで）'!$A:$C,3,0),"")</f>
        <v/>
      </c>
    </row>
    <row r="916" spans="1:5" x14ac:dyDescent="0.45">
      <c r="A916" s="1">
        <v>46845</v>
      </c>
      <c r="B916" s="2">
        <f t="shared" si="48"/>
        <v>4</v>
      </c>
      <c r="C916" s="2">
        <f t="shared" si="49"/>
        <v>2</v>
      </c>
      <c r="D916" s="2" t="str">
        <f t="shared" si="50"/>
        <v>日</v>
      </c>
      <c r="E916" t="str">
        <f>IFERROR(VLOOKUP(A916,'HOL（2028年まで）'!$A:$C,3,0),"")</f>
        <v/>
      </c>
    </row>
    <row r="917" spans="1:5" x14ac:dyDescent="0.45">
      <c r="A917" s="1">
        <v>46846</v>
      </c>
      <c r="B917" s="2">
        <f t="shared" si="48"/>
        <v>4</v>
      </c>
      <c r="C917" s="2">
        <f t="shared" si="49"/>
        <v>3</v>
      </c>
      <c r="D917" s="2" t="str">
        <f t="shared" si="50"/>
        <v>月</v>
      </c>
      <c r="E917" t="str">
        <f>IFERROR(VLOOKUP(A917,'HOL（2028年まで）'!$A:$C,3,0),"")</f>
        <v/>
      </c>
    </row>
    <row r="918" spans="1:5" x14ac:dyDescent="0.45">
      <c r="A918" s="1">
        <v>46847</v>
      </c>
      <c r="B918" s="2">
        <f t="shared" si="48"/>
        <v>4</v>
      </c>
      <c r="C918" s="2">
        <f t="shared" si="49"/>
        <v>4</v>
      </c>
      <c r="D918" s="2" t="str">
        <f t="shared" si="50"/>
        <v>火</v>
      </c>
      <c r="E918" t="str">
        <f>IFERROR(VLOOKUP(A918,'HOL（2028年まで）'!$A:$C,3,0),"")</f>
        <v/>
      </c>
    </row>
    <row r="919" spans="1:5" x14ac:dyDescent="0.45">
      <c r="A919" s="1">
        <v>46848</v>
      </c>
      <c r="B919" s="2">
        <f t="shared" si="48"/>
        <v>4</v>
      </c>
      <c r="C919" s="2">
        <f t="shared" si="49"/>
        <v>5</v>
      </c>
      <c r="D919" s="2" t="str">
        <f t="shared" si="50"/>
        <v>水</v>
      </c>
      <c r="E919" t="str">
        <f>IFERROR(VLOOKUP(A919,'HOL（2028年まで）'!$A:$C,3,0),"")</f>
        <v/>
      </c>
    </row>
    <row r="920" spans="1:5" x14ac:dyDescent="0.45">
      <c r="A920" s="1">
        <v>46849</v>
      </c>
      <c r="B920" s="2">
        <f t="shared" si="48"/>
        <v>4</v>
      </c>
      <c r="C920" s="2">
        <f t="shared" si="49"/>
        <v>6</v>
      </c>
      <c r="D920" s="2" t="str">
        <f t="shared" si="50"/>
        <v>木</v>
      </c>
      <c r="E920" t="str">
        <f>IFERROR(VLOOKUP(A920,'HOL（2028年まで）'!$A:$C,3,0),"")</f>
        <v/>
      </c>
    </row>
    <row r="921" spans="1:5" x14ac:dyDescent="0.45">
      <c r="A921" s="1">
        <v>46850</v>
      </c>
      <c r="B921" s="2">
        <f t="shared" si="48"/>
        <v>4</v>
      </c>
      <c r="C921" s="2">
        <f t="shared" si="49"/>
        <v>7</v>
      </c>
      <c r="D921" s="2" t="str">
        <f t="shared" si="50"/>
        <v>金</v>
      </c>
      <c r="E921" t="str">
        <f>IFERROR(VLOOKUP(A921,'HOL（2028年まで）'!$A:$C,3,0),"")</f>
        <v/>
      </c>
    </row>
    <row r="922" spans="1:5" x14ac:dyDescent="0.45">
      <c r="A922" s="1">
        <v>46851</v>
      </c>
      <c r="B922" s="2">
        <f t="shared" si="48"/>
        <v>4</v>
      </c>
      <c r="C922" s="2">
        <f t="shared" si="49"/>
        <v>8</v>
      </c>
      <c r="D922" s="2" t="str">
        <f t="shared" si="50"/>
        <v>土</v>
      </c>
      <c r="E922" t="str">
        <f>IFERROR(VLOOKUP(A922,'HOL（2028年まで）'!$A:$C,3,0),"")</f>
        <v/>
      </c>
    </row>
    <row r="923" spans="1:5" x14ac:dyDescent="0.45">
      <c r="A923" s="1">
        <v>46852</v>
      </c>
      <c r="B923" s="2">
        <f t="shared" si="48"/>
        <v>4</v>
      </c>
      <c r="C923" s="2">
        <f t="shared" si="49"/>
        <v>9</v>
      </c>
      <c r="D923" s="2" t="str">
        <f t="shared" si="50"/>
        <v>日</v>
      </c>
      <c r="E923" t="str">
        <f>IFERROR(VLOOKUP(A923,'HOL（2028年まで）'!$A:$C,3,0),"")</f>
        <v/>
      </c>
    </row>
    <row r="924" spans="1:5" x14ac:dyDescent="0.45">
      <c r="A924" s="1">
        <v>46853</v>
      </c>
      <c r="B924" s="2">
        <f t="shared" si="48"/>
        <v>4</v>
      </c>
      <c r="C924" s="2">
        <f t="shared" si="49"/>
        <v>10</v>
      </c>
      <c r="D924" s="2" t="str">
        <f t="shared" si="50"/>
        <v>月</v>
      </c>
      <c r="E924" t="str">
        <f>IFERROR(VLOOKUP(A924,'HOL（2028年まで）'!$A:$C,3,0),"")</f>
        <v/>
      </c>
    </row>
    <row r="925" spans="1:5" x14ac:dyDescent="0.45">
      <c r="A925" s="1">
        <v>46854</v>
      </c>
      <c r="B925" s="2">
        <f t="shared" si="48"/>
        <v>4</v>
      </c>
      <c r="C925" s="2">
        <f t="shared" si="49"/>
        <v>11</v>
      </c>
      <c r="D925" s="2" t="str">
        <f t="shared" si="50"/>
        <v>火</v>
      </c>
      <c r="E925" t="str">
        <f>IFERROR(VLOOKUP(A925,'HOL（2028年まで）'!$A:$C,3,0),"")</f>
        <v/>
      </c>
    </row>
    <row r="926" spans="1:5" x14ac:dyDescent="0.45">
      <c r="A926" s="1">
        <v>46855</v>
      </c>
      <c r="B926" s="2">
        <f t="shared" si="48"/>
        <v>4</v>
      </c>
      <c r="C926" s="2">
        <f t="shared" si="49"/>
        <v>12</v>
      </c>
      <c r="D926" s="2" t="str">
        <f t="shared" si="50"/>
        <v>水</v>
      </c>
      <c r="E926" t="str">
        <f>IFERROR(VLOOKUP(A926,'HOL（2028年まで）'!$A:$C,3,0),"")</f>
        <v/>
      </c>
    </row>
    <row r="927" spans="1:5" x14ac:dyDescent="0.45">
      <c r="A927" s="1">
        <v>46856</v>
      </c>
      <c r="B927" s="2">
        <f t="shared" si="48"/>
        <v>4</v>
      </c>
      <c r="C927" s="2">
        <f t="shared" si="49"/>
        <v>13</v>
      </c>
      <c r="D927" s="2" t="str">
        <f t="shared" si="50"/>
        <v>木</v>
      </c>
      <c r="E927" t="str">
        <f>IFERROR(VLOOKUP(A927,'HOL（2028年まで）'!$A:$C,3,0),"")</f>
        <v/>
      </c>
    </row>
    <row r="928" spans="1:5" x14ac:dyDescent="0.45">
      <c r="A928" s="1">
        <v>46857</v>
      </c>
      <c r="B928" s="2">
        <f t="shared" si="48"/>
        <v>4</v>
      </c>
      <c r="C928" s="2">
        <f t="shared" si="49"/>
        <v>14</v>
      </c>
      <c r="D928" s="2" t="str">
        <f t="shared" si="50"/>
        <v>金</v>
      </c>
      <c r="E928" t="str">
        <f>IFERROR(VLOOKUP(A928,'HOL（2028年まで）'!$A:$C,3,0),"")</f>
        <v/>
      </c>
    </row>
    <row r="929" spans="1:5" x14ac:dyDescent="0.45">
      <c r="A929" s="1">
        <v>46858</v>
      </c>
      <c r="B929" s="2">
        <f t="shared" si="48"/>
        <v>4</v>
      </c>
      <c r="C929" s="2">
        <f t="shared" si="49"/>
        <v>15</v>
      </c>
      <c r="D929" s="2" t="str">
        <f t="shared" si="50"/>
        <v>土</v>
      </c>
      <c r="E929" t="str">
        <f>IFERROR(VLOOKUP(A929,'HOL（2028年まで）'!$A:$C,3,0),"")</f>
        <v/>
      </c>
    </row>
    <row r="930" spans="1:5" x14ac:dyDescent="0.45">
      <c r="A930" s="1">
        <v>46859</v>
      </c>
      <c r="B930" s="2">
        <f t="shared" si="48"/>
        <v>4</v>
      </c>
      <c r="C930" s="2">
        <f t="shared" si="49"/>
        <v>16</v>
      </c>
      <c r="D930" s="2" t="str">
        <f t="shared" si="50"/>
        <v>日</v>
      </c>
      <c r="E930" t="str">
        <f>IFERROR(VLOOKUP(A930,'HOL（2028年まで）'!$A:$C,3,0),"")</f>
        <v/>
      </c>
    </row>
    <row r="931" spans="1:5" x14ac:dyDescent="0.45">
      <c r="A931" s="1">
        <v>46860</v>
      </c>
      <c r="B931" s="2">
        <f t="shared" si="48"/>
        <v>4</v>
      </c>
      <c r="C931" s="2">
        <f t="shared" si="49"/>
        <v>17</v>
      </c>
      <c r="D931" s="2" t="str">
        <f t="shared" si="50"/>
        <v>月</v>
      </c>
      <c r="E931" t="str">
        <f>IFERROR(VLOOKUP(A931,'HOL（2028年まで）'!$A:$C,3,0),"")</f>
        <v/>
      </c>
    </row>
    <row r="932" spans="1:5" x14ac:dyDescent="0.45">
      <c r="A932" s="1">
        <v>46861</v>
      </c>
      <c r="B932" s="2">
        <f t="shared" si="48"/>
        <v>4</v>
      </c>
      <c r="C932" s="2">
        <f t="shared" si="49"/>
        <v>18</v>
      </c>
      <c r="D932" s="2" t="str">
        <f t="shared" si="50"/>
        <v>火</v>
      </c>
      <c r="E932" t="str">
        <f>IFERROR(VLOOKUP(A932,'HOL（2028年まで）'!$A:$C,3,0),"")</f>
        <v/>
      </c>
    </row>
    <row r="933" spans="1:5" x14ac:dyDescent="0.45">
      <c r="A933" s="1">
        <v>46862</v>
      </c>
      <c r="B933" s="2">
        <f t="shared" si="48"/>
        <v>4</v>
      </c>
      <c r="C933" s="2">
        <f t="shared" si="49"/>
        <v>19</v>
      </c>
      <c r="D933" s="2" t="str">
        <f t="shared" si="50"/>
        <v>水</v>
      </c>
      <c r="E933" t="str">
        <f>IFERROR(VLOOKUP(A933,'HOL（2028年まで）'!$A:$C,3,0),"")</f>
        <v/>
      </c>
    </row>
    <row r="934" spans="1:5" x14ac:dyDescent="0.45">
      <c r="A934" s="1">
        <v>46863</v>
      </c>
      <c r="B934" s="2">
        <f t="shared" si="48"/>
        <v>4</v>
      </c>
      <c r="C934" s="2">
        <f t="shared" si="49"/>
        <v>20</v>
      </c>
      <c r="D934" s="2" t="str">
        <f t="shared" si="50"/>
        <v>木</v>
      </c>
      <c r="E934" t="str">
        <f>IFERROR(VLOOKUP(A934,'HOL（2028年まで）'!$A:$C,3,0),"")</f>
        <v/>
      </c>
    </row>
    <row r="935" spans="1:5" x14ac:dyDescent="0.45">
      <c r="A935" s="1">
        <v>46864</v>
      </c>
      <c r="B935" s="2">
        <f t="shared" si="48"/>
        <v>4</v>
      </c>
      <c r="C935" s="2">
        <f t="shared" si="49"/>
        <v>21</v>
      </c>
      <c r="D935" s="2" t="str">
        <f t="shared" si="50"/>
        <v>金</v>
      </c>
      <c r="E935" t="str">
        <f>IFERROR(VLOOKUP(A935,'HOL（2028年まで）'!$A:$C,3,0),"")</f>
        <v/>
      </c>
    </row>
    <row r="936" spans="1:5" x14ac:dyDescent="0.45">
      <c r="A936" s="1">
        <v>46865</v>
      </c>
      <c r="B936" s="2">
        <f t="shared" si="48"/>
        <v>4</v>
      </c>
      <c r="C936" s="2">
        <f t="shared" si="49"/>
        <v>22</v>
      </c>
      <c r="D936" s="2" t="str">
        <f t="shared" si="50"/>
        <v>土</v>
      </c>
      <c r="E936" t="str">
        <f>IFERROR(VLOOKUP(A936,'HOL（2028年まで）'!$A:$C,3,0),"")</f>
        <v/>
      </c>
    </row>
    <row r="937" spans="1:5" x14ac:dyDescent="0.45">
      <c r="A937" s="1">
        <v>46866</v>
      </c>
      <c r="B937" s="2">
        <f t="shared" si="48"/>
        <v>4</v>
      </c>
      <c r="C937" s="2">
        <f t="shared" si="49"/>
        <v>23</v>
      </c>
      <c r="D937" s="2" t="str">
        <f t="shared" si="50"/>
        <v>日</v>
      </c>
      <c r="E937" t="str">
        <f>IFERROR(VLOOKUP(A937,'HOL（2028年まで）'!$A:$C,3,0),"")</f>
        <v/>
      </c>
    </row>
    <row r="938" spans="1:5" x14ac:dyDescent="0.45">
      <c r="A938" s="1">
        <v>46867</v>
      </c>
      <c r="B938" s="2">
        <f t="shared" si="48"/>
        <v>4</v>
      </c>
      <c r="C938" s="2">
        <f t="shared" si="49"/>
        <v>24</v>
      </c>
      <c r="D938" s="2" t="str">
        <f t="shared" si="50"/>
        <v>月</v>
      </c>
      <c r="E938" t="str">
        <f>IFERROR(VLOOKUP(A938,'HOL（2028年まで）'!$A:$C,3,0),"")</f>
        <v/>
      </c>
    </row>
    <row r="939" spans="1:5" x14ac:dyDescent="0.45">
      <c r="A939" s="1">
        <v>46868</v>
      </c>
      <c r="B939" s="2">
        <f t="shared" si="48"/>
        <v>4</v>
      </c>
      <c r="C939" s="2">
        <f t="shared" si="49"/>
        <v>25</v>
      </c>
      <c r="D939" s="2" t="str">
        <f t="shared" si="50"/>
        <v>火</v>
      </c>
      <c r="E939" t="str">
        <f>IFERROR(VLOOKUP(A939,'HOL（2028年まで）'!$A:$C,3,0),"")</f>
        <v/>
      </c>
    </row>
    <row r="940" spans="1:5" x14ac:dyDescent="0.45">
      <c r="A940" s="1">
        <v>46869</v>
      </c>
      <c r="B940" s="2">
        <f t="shared" si="48"/>
        <v>4</v>
      </c>
      <c r="C940" s="2">
        <f t="shared" si="49"/>
        <v>26</v>
      </c>
      <c r="D940" s="2" t="str">
        <f t="shared" si="50"/>
        <v>水</v>
      </c>
      <c r="E940" t="str">
        <f>IFERROR(VLOOKUP(A940,'HOL（2028年まで）'!$A:$C,3,0),"")</f>
        <v/>
      </c>
    </row>
    <row r="941" spans="1:5" x14ac:dyDescent="0.45">
      <c r="A941" s="1">
        <v>46870</v>
      </c>
      <c r="B941" s="2">
        <f t="shared" si="48"/>
        <v>4</v>
      </c>
      <c r="C941" s="2">
        <f t="shared" si="49"/>
        <v>27</v>
      </c>
      <c r="D941" s="2" t="str">
        <f t="shared" si="50"/>
        <v>木</v>
      </c>
      <c r="E941" t="str">
        <f>IFERROR(VLOOKUP(A941,'HOL（2028年まで）'!$A:$C,3,0),"")</f>
        <v/>
      </c>
    </row>
    <row r="942" spans="1:5" x14ac:dyDescent="0.45">
      <c r="A942" s="1">
        <v>46871</v>
      </c>
      <c r="B942" s="2">
        <f t="shared" si="48"/>
        <v>4</v>
      </c>
      <c r="C942" s="2">
        <f t="shared" si="49"/>
        <v>28</v>
      </c>
      <c r="D942" s="2" t="str">
        <f t="shared" si="50"/>
        <v>金</v>
      </c>
      <c r="E942" t="str">
        <f>IFERROR(VLOOKUP(A942,'HOL（2028年まで）'!$A:$C,3,0),"")</f>
        <v/>
      </c>
    </row>
    <row r="943" spans="1:5" x14ac:dyDescent="0.45">
      <c r="A943" s="1">
        <v>46872</v>
      </c>
      <c r="B943" s="2">
        <f t="shared" si="48"/>
        <v>4</v>
      </c>
      <c r="C943" s="2">
        <f t="shared" si="49"/>
        <v>29</v>
      </c>
      <c r="D943" s="2" t="str">
        <f t="shared" si="50"/>
        <v>土</v>
      </c>
      <c r="E943" t="str">
        <f>IFERROR(VLOOKUP(A943,'HOL（2028年まで）'!$A:$C,3,0),"")</f>
        <v>昭和の日</v>
      </c>
    </row>
    <row r="944" spans="1:5" x14ac:dyDescent="0.45">
      <c r="A944" s="1">
        <v>46873</v>
      </c>
      <c r="B944" s="2">
        <f t="shared" si="48"/>
        <v>4</v>
      </c>
      <c r="C944" s="2">
        <f t="shared" si="49"/>
        <v>30</v>
      </c>
      <c r="D944" s="2" t="str">
        <f t="shared" si="50"/>
        <v>日</v>
      </c>
      <c r="E944" t="str">
        <f>IFERROR(VLOOKUP(A944,'HOL（2028年まで）'!$A:$C,3,0),"")</f>
        <v/>
      </c>
    </row>
    <row r="945" spans="1:5" x14ac:dyDescent="0.45">
      <c r="A945" s="1">
        <v>46874</v>
      </c>
      <c r="B945" s="2">
        <f t="shared" si="48"/>
        <v>5</v>
      </c>
      <c r="C945" s="2">
        <f t="shared" si="49"/>
        <v>1</v>
      </c>
      <c r="D945" s="2" t="str">
        <f t="shared" si="50"/>
        <v>月</v>
      </c>
      <c r="E945" t="str">
        <f>IFERROR(VLOOKUP(A945,'HOL（2028年まで）'!$A:$C,3,0),"")</f>
        <v/>
      </c>
    </row>
    <row r="946" spans="1:5" x14ac:dyDescent="0.45">
      <c r="A946" s="1">
        <v>46875</v>
      </c>
      <c r="B946" s="2">
        <f t="shared" si="48"/>
        <v>5</v>
      </c>
      <c r="C946" s="2">
        <f t="shared" si="49"/>
        <v>2</v>
      </c>
      <c r="D946" s="2" t="str">
        <f t="shared" si="50"/>
        <v>火</v>
      </c>
      <c r="E946" t="str">
        <f>IFERROR(VLOOKUP(A946,'HOL（2028年まで）'!$A:$C,3,0),"")</f>
        <v/>
      </c>
    </row>
    <row r="947" spans="1:5" x14ac:dyDescent="0.45">
      <c r="A947" s="1">
        <v>46876</v>
      </c>
      <c r="B947" s="2">
        <f t="shared" si="48"/>
        <v>5</v>
      </c>
      <c r="C947" s="2">
        <f t="shared" si="49"/>
        <v>3</v>
      </c>
      <c r="D947" s="2" t="str">
        <f t="shared" si="50"/>
        <v>水</v>
      </c>
      <c r="E947" t="str">
        <f>IFERROR(VLOOKUP(A947,'HOL（2028年まで）'!$A:$C,3,0),"")</f>
        <v>憲法記念日</v>
      </c>
    </row>
    <row r="948" spans="1:5" x14ac:dyDescent="0.45">
      <c r="A948" s="1">
        <v>46877</v>
      </c>
      <c r="B948" s="2">
        <f t="shared" si="48"/>
        <v>5</v>
      </c>
      <c r="C948" s="2">
        <f t="shared" si="49"/>
        <v>4</v>
      </c>
      <c r="D948" s="2" t="str">
        <f t="shared" si="50"/>
        <v>木</v>
      </c>
      <c r="E948" t="str">
        <f>IFERROR(VLOOKUP(A948,'HOL（2028年まで）'!$A:$C,3,0),"")</f>
        <v>みどりの日</v>
      </c>
    </row>
    <row r="949" spans="1:5" x14ac:dyDescent="0.45">
      <c r="A949" s="1">
        <v>46878</v>
      </c>
      <c r="B949" s="2">
        <f t="shared" si="48"/>
        <v>5</v>
      </c>
      <c r="C949" s="2">
        <f t="shared" si="49"/>
        <v>5</v>
      </c>
      <c r="D949" s="2" t="str">
        <f t="shared" si="50"/>
        <v>金</v>
      </c>
      <c r="E949" t="str">
        <f>IFERROR(VLOOKUP(A949,'HOL（2028年まで）'!$A:$C,3,0),"")</f>
        <v>こどもの日</v>
      </c>
    </row>
    <row r="950" spans="1:5" x14ac:dyDescent="0.45">
      <c r="A950" s="1">
        <v>46879</v>
      </c>
      <c r="B950" s="2">
        <f t="shared" si="48"/>
        <v>5</v>
      </c>
      <c r="C950" s="2">
        <f t="shared" si="49"/>
        <v>6</v>
      </c>
      <c r="D950" s="2" t="str">
        <f t="shared" si="50"/>
        <v>土</v>
      </c>
      <c r="E950" t="str">
        <f>IFERROR(VLOOKUP(A950,'HOL（2028年まで）'!$A:$C,3,0),"")</f>
        <v/>
      </c>
    </row>
    <row r="951" spans="1:5" x14ac:dyDescent="0.45">
      <c r="A951" s="1">
        <v>46880</v>
      </c>
      <c r="B951" s="2">
        <f t="shared" si="48"/>
        <v>5</v>
      </c>
      <c r="C951" s="2">
        <f t="shared" si="49"/>
        <v>7</v>
      </c>
      <c r="D951" s="2" t="str">
        <f t="shared" si="50"/>
        <v>日</v>
      </c>
      <c r="E951" t="str">
        <f>IFERROR(VLOOKUP(A951,'HOL（2028年まで）'!$A:$C,3,0),"")</f>
        <v/>
      </c>
    </row>
    <row r="952" spans="1:5" x14ac:dyDescent="0.45">
      <c r="A952" s="1">
        <v>46881</v>
      </c>
      <c r="B952" s="2">
        <f t="shared" si="48"/>
        <v>5</v>
      </c>
      <c r="C952" s="2">
        <f t="shared" si="49"/>
        <v>8</v>
      </c>
      <c r="D952" s="2" t="str">
        <f t="shared" si="50"/>
        <v>月</v>
      </c>
      <c r="E952" t="str">
        <f>IFERROR(VLOOKUP(A952,'HOL（2028年まで）'!$A:$C,3,0),"")</f>
        <v/>
      </c>
    </row>
    <row r="953" spans="1:5" x14ac:dyDescent="0.45">
      <c r="A953" s="1">
        <v>46882</v>
      </c>
      <c r="B953" s="2">
        <f t="shared" si="48"/>
        <v>5</v>
      </c>
      <c r="C953" s="2">
        <f t="shared" si="49"/>
        <v>9</v>
      </c>
      <c r="D953" s="2" t="str">
        <f t="shared" si="50"/>
        <v>火</v>
      </c>
      <c r="E953" t="str">
        <f>IFERROR(VLOOKUP(A953,'HOL（2028年まで）'!$A:$C,3,0),"")</f>
        <v/>
      </c>
    </row>
    <row r="954" spans="1:5" x14ac:dyDescent="0.45">
      <c r="A954" s="1">
        <v>46883</v>
      </c>
      <c r="B954" s="2">
        <f t="shared" si="48"/>
        <v>5</v>
      </c>
      <c r="C954" s="2">
        <f t="shared" si="49"/>
        <v>10</v>
      </c>
      <c r="D954" s="2" t="str">
        <f t="shared" si="50"/>
        <v>水</v>
      </c>
      <c r="E954" t="str">
        <f>IFERROR(VLOOKUP(A954,'HOL（2028年まで）'!$A:$C,3,0),"")</f>
        <v/>
      </c>
    </row>
    <row r="955" spans="1:5" x14ac:dyDescent="0.45">
      <c r="A955" s="1">
        <v>46884</v>
      </c>
      <c r="B955" s="2">
        <f t="shared" si="48"/>
        <v>5</v>
      </c>
      <c r="C955" s="2">
        <f t="shared" si="49"/>
        <v>11</v>
      </c>
      <c r="D955" s="2" t="str">
        <f t="shared" si="50"/>
        <v>木</v>
      </c>
      <c r="E955" t="str">
        <f>IFERROR(VLOOKUP(A955,'HOL（2028年まで）'!$A:$C,3,0),"")</f>
        <v/>
      </c>
    </row>
    <row r="956" spans="1:5" x14ac:dyDescent="0.45">
      <c r="A956" s="1">
        <v>46885</v>
      </c>
      <c r="B956" s="2">
        <f t="shared" si="48"/>
        <v>5</v>
      </c>
      <c r="C956" s="2">
        <f t="shared" si="49"/>
        <v>12</v>
      </c>
      <c r="D956" s="2" t="str">
        <f t="shared" si="50"/>
        <v>金</v>
      </c>
      <c r="E956" t="str">
        <f>IFERROR(VLOOKUP(A956,'HOL（2028年まで）'!$A:$C,3,0),"")</f>
        <v/>
      </c>
    </row>
    <row r="957" spans="1:5" x14ac:dyDescent="0.45">
      <c r="A957" s="1">
        <v>46886</v>
      </c>
      <c r="B957" s="2">
        <f t="shared" si="48"/>
        <v>5</v>
      </c>
      <c r="C957" s="2">
        <f t="shared" si="49"/>
        <v>13</v>
      </c>
      <c r="D957" s="2" t="str">
        <f t="shared" si="50"/>
        <v>土</v>
      </c>
      <c r="E957" t="str">
        <f>IFERROR(VLOOKUP(A957,'HOL（2028年まで）'!$A:$C,3,0),"")</f>
        <v/>
      </c>
    </row>
    <row r="958" spans="1:5" x14ac:dyDescent="0.45">
      <c r="A958" s="1">
        <v>46887</v>
      </c>
      <c r="B958" s="2">
        <f t="shared" si="48"/>
        <v>5</v>
      </c>
      <c r="C958" s="2">
        <f t="shared" si="49"/>
        <v>14</v>
      </c>
      <c r="D958" s="2" t="str">
        <f t="shared" si="50"/>
        <v>日</v>
      </c>
      <c r="E958" t="str">
        <f>IFERROR(VLOOKUP(A958,'HOL（2028年まで）'!$A:$C,3,0),"")</f>
        <v/>
      </c>
    </row>
    <row r="959" spans="1:5" x14ac:dyDescent="0.45">
      <c r="A959" s="1">
        <v>46888</v>
      </c>
      <c r="B959" s="2">
        <f t="shared" si="48"/>
        <v>5</v>
      </c>
      <c r="C959" s="2">
        <f t="shared" si="49"/>
        <v>15</v>
      </c>
      <c r="D959" s="2" t="str">
        <f t="shared" si="50"/>
        <v>月</v>
      </c>
      <c r="E959" t="str">
        <f>IFERROR(VLOOKUP(A959,'HOL（2028年まで）'!$A:$C,3,0),"")</f>
        <v/>
      </c>
    </row>
    <row r="960" spans="1:5" x14ac:dyDescent="0.45">
      <c r="A960" s="1">
        <v>46889</v>
      </c>
      <c r="B960" s="2">
        <f t="shared" si="48"/>
        <v>5</v>
      </c>
      <c r="C960" s="2">
        <f t="shared" si="49"/>
        <v>16</v>
      </c>
      <c r="D960" s="2" t="str">
        <f t="shared" si="50"/>
        <v>火</v>
      </c>
      <c r="E960" t="str">
        <f>IFERROR(VLOOKUP(A960,'HOL（2028年まで）'!$A:$C,3,0),"")</f>
        <v/>
      </c>
    </row>
    <row r="961" spans="1:5" x14ac:dyDescent="0.45">
      <c r="A961" s="1">
        <v>46890</v>
      </c>
      <c r="B961" s="2">
        <f t="shared" si="48"/>
        <v>5</v>
      </c>
      <c r="C961" s="2">
        <f t="shared" si="49"/>
        <v>17</v>
      </c>
      <c r="D961" s="2" t="str">
        <f t="shared" si="50"/>
        <v>水</v>
      </c>
      <c r="E961" t="str">
        <f>IFERROR(VLOOKUP(A961,'HOL（2028年まで）'!$A:$C,3,0),"")</f>
        <v/>
      </c>
    </row>
    <row r="962" spans="1:5" x14ac:dyDescent="0.45">
      <c r="A962" s="1">
        <v>46891</v>
      </c>
      <c r="B962" s="2">
        <f t="shared" si="48"/>
        <v>5</v>
      </c>
      <c r="C962" s="2">
        <f t="shared" si="49"/>
        <v>18</v>
      </c>
      <c r="D962" s="2" t="str">
        <f t="shared" si="50"/>
        <v>木</v>
      </c>
      <c r="E962" t="str">
        <f>IFERROR(VLOOKUP(A962,'HOL（2028年まで）'!$A:$C,3,0),"")</f>
        <v/>
      </c>
    </row>
    <row r="963" spans="1:5" x14ac:dyDescent="0.45">
      <c r="A963" s="1">
        <v>46892</v>
      </c>
      <c r="B963" s="2">
        <f t="shared" ref="B963:B1026" si="51">MONTH(A963)</f>
        <v>5</v>
      </c>
      <c r="C963" s="2">
        <f t="shared" ref="C963:C1026" si="52">DAY(A963)</f>
        <v>19</v>
      </c>
      <c r="D963" s="2" t="str">
        <f t="shared" ref="D963:D1026" si="53">TEXT(A963,"aaa")</f>
        <v>金</v>
      </c>
      <c r="E963" t="str">
        <f>IFERROR(VLOOKUP(A963,'HOL（2028年まで）'!$A:$C,3,0),"")</f>
        <v/>
      </c>
    </row>
    <row r="964" spans="1:5" x14ac:dyDescent="0.45">
      <c r="A964" s="1">
        <v>46893</v>
      </c>
      <c r="B964" s="2">
        <f t="shared" si="51"/>
        <v>5</v>
      </c>
      <c r="C964" s="2">
        <f t="shared" si="52"/>
        <v>20</v>
      </c>
      <c r="D964" s="2" t="str">
        <f t="shared" si="53"/>
        <v>土</v>
      </c>
      <c r="E964" t="str">
        <f>IFERROR(VLOOKUP(A964,'HOL（2028年まで）'!$A:$C,3,0),"")</f>
        <v/>
      </c>
    </row>
    <row r="965" spans="1:5" x14ac:dyDescent="0.45">
      <c r="A965" s="1">
        <v>46894</v>
      </c>
      <c r="B965" s="2">
        <f t="shared" si="51"/>
        <v>5</v>
      </c>
      <c r="C965" s="2">
        <f t="shared" si="52"/>
        <v>21</v>
      </c>
      <c r="D965" s="2" t="str">
        <f t="shared" si="53"/>
        <v>日</v>
      </c>
      <c r="E965" t="str">
        <f>IFERROR(VLOOKUP(A965,'HOL（2028年まで）'!$A:$C,3,0),"")</f>
        <v/>
      </c>
    </row>
    <row r="966" spans="1:5" x14ac:dyDescent="0.45">
      <c r="A966" s="1">
        <v>46895</v>
      </c>
      <c r="B966" s="2">
        <f t="shared" si="51"/>
        <v>5</v>
      </c>
      <c r="C966" s="2">
        <f t="shared" si="52"/>
        <v>22</v>
      </c>
      <c r="D966" s="2" t="str">
        <f t="shared" si="53"/>
        <v>月</v>
      </c>
      <c r="E966" t="str">
        <f>IFERROR(VLOOKUP(A966,'HOL（2028年まで）'!$A:$C,3,0),"")</f>
        <v/>
      </c>
    </row>
    <row r="967" spans="1:5" x14ac:dyDescent="0.45">
      <c r="A967" s="1">
        <v>46896</v>
      </c>
      <c r="B967" s="2">
        <f t="shared" si="51"/>
        <v>5</v>
      </c>
      <c r="C967" s="2">
        <f t="shared" si="52"/>
        <v>23</v>
      </c>
      <c r="D967" s="2" t="str">
        <f t="shared" si="53"/>
        <v>火</v>
      </c>
      <c r="E967" t="str">
        <f>IFERROR(VLOOKUP(A967,'HOL（2028年まで）'!$A:$C,3,0),"")</f>
        <v/>
      </c>
    </row>
    <row r="968" spans="1:5" x14ac:dyDescent="0.45">
      <c r="A968" s="1">
        <v>46897</v>
      </c>
      <c r="B968" s="2">
        <f t="shared" si="51"/>
        <v>5</v>
      </c>
      <c r="C968" s="2">
        <f t="shared" si="52"/>
        <v>24</v>
      </c>
      <c r="D968" s="2" t="str">
        <f t="shared" si="53"/>
        <v>水</v>
      </c>
      <c r="E968" t="str">
        <f>IFERROR(VLOOKUP(A968,'HOL（2028年まで）'!$A:$C,3,0),"")</f>
        <v/>
      </c>
    </row>
    <row r="969" spans="1:5" x14ac:dyDescent="0.45">
      <c r="A969" s="1">
        <v>46898</v>
      </c>
      <c r="B969" s="2">
        <f t="shared" si="51"/>
        <v>5</v>
      </c>
      <c r="C969" s="2">
        <f t="shared" si="52"/>
        <v>25</v>
      </c>
      <c r="D969" s="2" t="str">
        <f t="shared" si="53"/>
        <v>木</v>
      </c>
      <c r="E969" t="str">
        <f>IFERROR(VLOOKUP(A969,'HOL（2028年まで）'!$A:$C,3,0),"")</f>
        <v/>
      </c>
    </row>
    <row r="970" spans="1:5" x14ac:dyDescent="0.45">
      <c r="A970" s="1">
        <v>46899</v>
      </c>
      <c r="B970" s="2">
        <f t="shared" si="51"/>
        <v>5</v>
      </c>
      <c r="C970" s="2">
        <f t="shared" si="52"/>
        <v>26</v>
      </c>
      <c r="D970" s="2" t="str">
        <f t="shared" si="53"/>
        <v>金</v>
      </c>
      <c r="E970" t="str">
        <f>IFERROR(VLOOKUP(A970,'HOL（2028年まで）'!$A:$C,3,0),"")</f>
        <v/>
      </c>
    </row>
    <row r="971" spans="1:5" x14ac:dyDescent="0.45">
      <c r="A971" s="1">
        <v>46900</v>
      </c>
      <c r="B971" s="2">
        <f t="shared" si="51"/>
        <v>5</v>
      </c>
      <c r="C971" s="2">
        <f t="shared" si="52"/>
        <v>27</v>
      </c>
      <c r="D971" s="2" t="str">
        <f t="shared" si="53"/>
        <v>土</v>
      </c>
      <c r="E971" t="str">
        <f>IFERROR(VLOOKUP(A971,'HOL（2028年まで）'!$A:$C,3,0),"")</f>
        <v/>
      </c>
    </row>
    <row r="972" spans="1:5" x14ac:dyDescent="0.45">
      <c r="A972" s="1">
        <v>46901</v>
      </c>
      <c r="B972" s="2">
        <f t="shared" si="51"/>
        <v>5</v>
      </c>
      <c r="C972" s="2">
        <f t="shared" si="52"/>
        <v>28</v>
      </c>
      <c r="D972" s="2" t="str">
        <f t="shared" si="53"/>
        <v>日</v>
      </c>
      <c r="E972" t="str">
        <f>IFERROR(VLOOKUP(A972,'HOL（2028年まで）'!$A:$C,3,0),"")</f>
        <v/>
      </c>
    </row>
    <row r="973" spans="1:5" x14ac:dyDescent="0.45">
      <c r="A973" s="1">
        <v>46902</v>
      </c>
      <c r="B973" s="2">
        <f t="shared" si="51"/>
        <v>5</v>
      </c>
      <c r="C973" s="2">
        <f t="shared" si="52"/>
        <v>29</v>
      </c>
      <c r="D973" s="2" t="str">
        <f t="shared" si="53"/>
        <v>月</v>
      </c>
      <c r="E973" t="str">
        <f>IFERROR(VLOOKUP(A973,'HOL（2028年まで）'!$A:$C,3,0),"")</f>
        <v/>
      </c>
    </row>
    <row r="974" spans="1:5" x14ac:dyDescent="0.45">
      <c r="A974" s="1">
        <v>46903</v>
      </c>
      <c r="B974" s="2">
        <f t="shared" si="51"/>
        <v>5</v>
      </c>
      <c r="C974" s="2">
        <f t="shared" si="52"/>
        <v>30</v>
      </c>
      <c r="D974" s="2" t="str">
        <f t="shared" si="53"/>
        <v>火</v>
      </c>
      <c r="E974" t="str">
        <f>IFERROR(VLOOKUP(A974,'HOL（2028年まで）'!$A:$C,3,0),"")</f>
        <v/>
      </c>
    </row>
    <row r="975" spans="1:5" x14ac:dyDescent="0.45">
      <c r="A975" s="1">
        <v>46904</v>
      </c>
      <c r="B975" s="2">
        <f t="shared" si="51"/>
        <v>5</v>
      </c>
      <c r="C975" s="2">
        <f t="shared" si="52"/>
        <v>31</v>
      </c>
      <c r="D975" s="2" t="str">
        <f t="shared" si="53"/>
        <v>水</v>
      </c>
      <c r="E975" t="str">
        <f>IFERROR(VLOOKUP(A975,'HOL（2028年まで）'!$A:$C,3,0),"")</f>
        <v/>
      </c>
    </row>
    <row r="976" spans="1:5" x14ac:dyDescent="0.45">
      <c r="A976" s="1">
        <v>46905</v>
      </c>
      <c r="B976" s="2">
        <f t="shared" si="51"/>
        <v>6</v>
      </c>
      <c r="C976" s="2">
        <f t="shared" si="52"/>
        <v>1</v>
      </c>
      <c r="D976" s="2" t="str">
        <f t="shared" si="53"/>
        <v>木</v>
      </c>
      <c r="E976" t="str">
        <f>IFERROR(VLOOKUP(A976,'HOL（2028年まで）'!$A:$C,3,0),"")</f>
        <v/>
      </c>
    </row>
    <row r="977" spans="1:5" x14ac:dyDescent="0.45">
      <c r="A977" s="1">
        <v>46906</v>
      </c>
      <c r="B977" s="2">
        <f t="shared" si="51"/>
        <v>6</v>
      </c>
      <c r="C977" s="2">
        <f t="shared" si="52"/>
        <v>2</v>
      </c>
      <c r="D977" s="2" t="str">
        <f t="shared" si="53"/>
        <v>金</v>
      </c>
      <c r="E977" t="str">
        <f>IFERROR(VLOOKUP(A977,'HOL（2028年まで）'!$A:$C,3,0),"")</f>
        <v/>
      </c>
    </row>
    <row r="978" spans="1:5" x14ac:dyDescent="0.45">
      <c r="A978" s="1">
        <v>46907</v>
      </c>
      <c r="B978" s="2">
        <f t="shared" si="51"/>
        <v>6</v>
      </c>
      <c r="C978" s="2">
        <f t="shared" si="52"/>
        <v>3</v>
      </c>
      <c r="D978" s="2" t="str">
        <f t="shared" si="53"/>
        <v>土</v>
      </c>
      <c r="E978" t="str">
        <f>IFERROR(VLOOKUP(A978,'HOL（2028年まで）'!$A:$C,3,0),"")</f>
        <v/>
      </c>
    </row>
    <row r="979" spans="1:5" x14ac:dyDescent="0.45">
      <c r="A979" s="1">
        <v>46908</v>
      </c>
      <c r="B979" s="2">
        <f t="shared" si="51"/>
        <v>6</v>
      </c>
      <c r="C979" s="2">
        <f t="shared" si="52"/>
        <v>4</v>
      </c>
      <c r="D979" s="2" t="str">
        <f t="shared" si="53"/>
        <v>日</v>
      </c>
      <c r="E979" t="str">
        <f>IFERROR(VLOOKUP(A979,'HOL（2028年まで）'!$A:$C,3,0),"")</f>
        <v/>
      </c>
    </row>
    <row r="980" spans="1:5" x14ac:dyDescent="0.45">
      <c r="A980" s="1">
        <v>46909</v>
      </c>
      <c r="B980" s="2">
        <f t="shared" si="51"/>
        <v>6</v>
      </c>
      <c r="C980" s="2">
        <f t="shared" si="52"/>
        <v>5</v>
      </c>
      <c r="D980" s="2" t="str">
        <f t="shared" si="53"/>
        <v>月</v>
      </c>
      <c r="E980" t="str">
        <f>IFERROR(VLOOKUP(A980,'HOL（2028年まで）'!$A:$C,3,0),"")</f>
        <v/>
      </c>
    </row>
    <row r="981" spans="1:5" x14ac:dyDescent="0.45">
      <c r="A981" s="1">
        <v>46910</v>
      </c>
      <c r="B981" s="2">
        <f t="shared" si="51"/>
        <v>6</v>
      </c>
      <c r="C981" s="2">
        <f t="shared" si="52"/>
        <v>6</v>
      </c>
      <c r="D981" s="2" t="str">
        <f t="shared" si="53"/>
        <v>火</v>
      </c>
      <c r="E981" t="str">
        <f>IFERROR(VLOOKUP(A981,'HOL（2028年まで）'!$A:$C,3,0),"")</f>
        <v/>
      </c>
    </row>
    <row r="982" spans="1:5" x14ac:dyDescent="0.45">
      <c r="A982" s="1">
        <v>46911</v>
      </c>
      <c r="B982" s="2">
        <f t="shared" si="51"/>
        <v>6</v>
      </c>
      <c r="C982" s="2">
        <f t="shared" si="52"/>
        <v>7</v>
      </c>
      <c r="D982" s="2" t="str">
        <f t="shared" si="53"/>
        <v>水</v>
      </c>
      <c r="E982" t="str">
        <f>IFERROR(VLOOKUP(A982,'HOL（2028年まで）'!$A:$C,3,0),"")</f>
        <v/>
      </c>
    </row>
    <row r="983" spans="1:5" x14ac:dyDescent="0.45">
      <c r="A983" s="1">
        <v>46912</v>
      </c>
      <c r="B983" s="2">
        <f t="shared" si="51"/>
        <v>6</v>
      </c>
      <c r="C983" s="2">
        <f t="shared" si="52"/>
        <v>8</v>
      </c>
      <c r="D983" s="2" t="str">
        <f t="shared" si="53"/>
        <v>木</v>
      </c>
      <c r="E983" t="str">
        <f>IFERROR(VLOOKUP(A983,'HOL（2028年まで）'!$A:$C,3,0),"")</f>
        <v/>
      </c>
    </row>
    <row r="984" spans="1:5" x14ac:dyDescent="0.45">
      <c r="A984" s="1">
        <v>46913</v>
      </c>
      <c r="B984" s="2">
        <f t="shared" si="51"/>
        <v>6</v>
      </c>
      <c r="C984" s="2">
        <f t="shared" si="52"/>
        <v>9</v>
      </c>
      <c r="D984" s="2" t="str">
        <f t="shared" si="53"/>
        <v>金</v>
      </c>
      <c r="E984" t="str">
        <f>IFERROR(VLOOKUP(A984,'HOL（2028年まで）'!$A:$C,3,0),"")</f>
        <v/>
      </c>
    </row>
    <row r="985" spans="1:5" x14ac:dyDescent="0.45">
      <c r="A985" s="1">
        <v>46914</v>
      </c>
      <c r="B985" s="2">
        <f t="shared" si="51"/>
        <v>6</v>
      </c>
      <c r="C985" s="2">
        <f t="shared" si="52"/>
        <v>10</v>
      </c>
      <c r="D985" s="2" t="str">
        <f t="shared" si="53"/>
        <v>土</v>
      </c>
      <c r="E985" t="str">
        <f>IFERROR(VLOOKUP(A985,'HOL（2028年まで）'!$A:$C,3,0),"")</f>
        <v/>
      </c>
    </row>
    <row r="986" spans="1:5" x14ac:dyDescent="0.45">
      <c r="A986" s="1">
        <v>46915</v>
      </c>
      <c r="B986" s="2">
        <f t="shared" si="51"/>
        <v>6</v>
      </c>
      <c r="C986" s="2">
        <f t="shared" si="52"/>
        <v>11</v>
      </c>
      <c r="D986" s="2" t="str">
        <f t="shared" si="53"/>
        <v>日</v>
      </c>
      <c r="E986" t="str">
        <f>IFERROR(VLOOKUP(A986,'HOL（2028年まで）'!$A:$C,3,0),"")</f>
        <v/>
      </c>
    </row>
    <row r="987" spans="1:5" x14ac:dyDescent="0.45">
      <c r="A987" s="1">
        <v>46916</v>
      </c>
      <c r="B987" s="2">
        <f t="shared" si="51"/>
        <v>6</v>
      </c>
      <c r="C987" s="2">
        <f t="shared" si="52"/>
        <v>12</v>
      </c>
      <c r="D987" s="2" t="str">
        <f t="shared" si="53"/>
        <v>月</v>
      </c>
      <c r="E987" t="str">
        <f>IFERROR(VLOOKUP(A987,'HOL（2028年まで）'!$A:$C,3,0),"")</f>
        <v/>
      </c>
    </row>
    <row r="988" spans="1:5" x14ac:dyDescent="0.45">
      <c r="A988" s="1">
        <v>46917</v>
      </c>
      <c r="B988" s="2">
        <f t="shared" si="51"/>
        <v>6</v>
      </c>
      <c r="C988" s="2">
        <f t="shared" si="52"/>
        <v>13</v>
      </c>
      <c r="D988" s="2" t="str">
        <f t="shared" si="53"/>
        <v>火</v>
      </c>
      <c r="E988" t="str">
        <f>IFERROR(VLOOKUP(A988,'HOL（2028年まで）'!$A:$C,3,0),"")</f>
        <v/>
      </c>
    </row>
    <row r="989" spans="1:5" x14ac:dyDescent="0.45">
      <c r="A989" s="1">
        <v>46918</v>
      </c>
      <c r="B989" s="2">
        <f t="shared" si="51"/>
        <v>6</v>
      </c>
      <c r="C989" s="2">
        <f t="shared" si="52"/>
        <v>14</v>
      </c>
      <c r="D989" s="2" t="str">
        <f t="shared" si="53"/>
        <v>水</v>
      </c>
      <c r="E989" t="str">
        <f>IFERROR(VLOOKUP(A989,'HOL（2028年まで）'!$A:$C,3,0),"")</f>
        <v/>
      </c>
    </row>
    <row r="990" spans="1:5" x14ac:dyDescent="0.45">
      <c r="A990" s="1">
        <v>46919</v>
      </c>
      <c r="B990" s="2">
        <f t="shared" si="51"/>
        <v>6</v>
      </c>
      <c r="C990" s="2">
        <f t="shared" si="52"/>
        <v>15</v>
      </c>
      <c r="D990" s="2" t="str">
        <f t="shared" si="53"/>
        <v>木</v>
      </c>
      <c r="E990" t="str">
        <f>IFERROR(VLOOKUP(A990,'HOL（2028年まで）'!$A:$C,3,0),"")</f>
        <v/>
      </c>
    </row>
    <row r="991" spans="1:5" x14ac:dyDescent="0.45">
      <c r="A991" s="1">
        <v>46920</v>
      </c>
      <c r="B991" s="2">
        <f t="shared" si="51"/>
        <v>6</v>
      </c>
      <c r="C991" s="2">
        <f t="shared" si="52"/>
        <v>16</v>
      </c>
      <c r="D991" s="2" t="str">
        <f t="shared" si="53"/>
        <v>金</v>
      </c>
      <c r="E991" t="str">
        <f>IFERROR(VLOOKUP(A991,'HOL（2028年まで）'!$A:$C,3,0),"")</f>
        <v/>
      </c>
    </row>
    <row r="992" spans="1:5" x14ac:dyDescent="0.45">
      <c r="A992" s="1">
        <v>46921</v>
      </c>
      <c r="B992" s="2">
        <f t="shared" si="51"/>
        <v>6</v>
      </c>
      <c r="C992" s="2">
        <f t="shared" si="52"/>
        <v>17</v>
      </c>
      <c r="D992" s="2" t="str">
        <f t="shared" si="53"/>
        <v>土</v>
      </c>
      <c r="E992" t="str">
        <f>IFERROR(VLOOKUP(A992,'HOL（2028年まで）'!$A:$C,3,0),"")</f>
        <v/>
      </c>
    </row>
    <row r="993" spans="1:5" x14ac:dyDescent="0.45">
      <c r="A993" s="1">
        <v>46922</v>
      </c>
      <c r="B993" s="2">
        <f t="shared" si="51"/>
        <v>6</v>
      </c>
      <c r="C993" s="2">
        <f t="shared" si="52"/>
        <v>18</v>
      </c>
      <c r="D993" s="2" t="str">
        <f t="shared" si="53"/>
        <v>日</v>
      </c>
      <c r="E993" t="str">
        <f>IFERROR(VLOOKUP(A993,'HOL（2028年まで）'!$A:$C,3,0),"")</f>
        <v/>
      </c>
    </row>
    <row r="994" spans="1:5" x14ac:dyDescent="0.45">
      <c r="A994" s="1">
        <v>46923</v>
      </c>
      <c r="B994" s="2">
        <f t="shared" si="51"/>
        <v>6</v>
      </c>
      <c r="C994" s="2">
        <f t="shared" si="52"/>
        <v>19</v>
      </c>
      <c r="D994" s="2" t="str">
        <f t="shared" si="53"/>
        <v>月</v>
      </c>
      <c r="E994" t="str">
        <f>IFERROR(VLOOKUP(A994,'HOL（2028年まで）'!$A:$C,3,0),"")</f>
        <v/>
      </c>
    </row>
    <row r="995" spans="1:5" x14ac:dyDescent="0.45">
      <c r="A995" s="1">
        <v>46924</v>
      </c>
      <c r="B995" s="2">
        <f t="shared" si="51"/>
        <v>6</v>
      </c>
      <c r="C995" s="2">
        <f t="shared" si="52"/>
        <v>20</v>
      </c>
      <c r="D995" s="2" t="str">
        <f t="shared" si="53"/>
        <v>火</v>
      </c>
      <c r="E995" t="str">
        <f>IFERROR(VLOOKUP(A995,'HOL（2028年まで）'!$A:$C,3,0),"")</f>
        <v/>
      </c>
    </row>
    <row r="996" spans="1:5" x14ac:dyDescent="0.45">
      <c r="A996" s="1">
        <v>46925</v>
      </c>
      <c r="B996" s="2">
        <f t="shared" si="51"/>
        <v>6</v>
      </c>
      <c r="C996" s="2">
        <f t="shared" si="52"/>
        <v>21</v>
      </c>
      <c r="D996" s="2" t="str">
        <f t="shared" si="53"/>
        <v>水</v>
      </c>
      <c r="E996" t="str">
        <f>IFERROR(VLOOKUP(A996,'HOL（2028年まで）'!$A:$C,3,0),"")</f>
        <v/>
      </c>
    </row>
    <row r="997" spans="1:5" x14ac:dyDescent="0.45">
      <c r="A997" s="1">
        <v>46926</v>
      </c>
      <c r="B997" s="2">
        <f t="shared" si="51"/>
        <v>6</v>
      </c>
      <c r="C997" s="2">
        <f t="shared" si="52"/>
        <v>22</v>
      </c>
      <c r="D997" s="2" t="str">
        <f t="shared" si="53"/>
        <v>木</v>
      </c>
      <c r="E997" t="str">
        <f>IFERROR(VLOOKUP(A997,'HOL（2028年まで）'!$A:$C,3,0),"")</f>
        <v/>
      </c>
    </row>
    <row r="998" spans="1:5" x14ac:dyDescent="0.45">
      <c r="A998" s="1">
        <v>46927</v>
      </c>
      <c r="B998" s="2">
        <f t="shared" si="51"/>
        <v>6</v>
      </c>
      <c r="C998" s="2">
        <f t="shared" si="52"/>
        <v>23</v>
      </c>
      <c r="D998" s="2" t="str">
        <f t="shared" si="53"/>
        <v>金</v>
      </c>
      <c r="E998" t="str">
        <f>IFERROR(VLOOKUP(A998,'HOL（2028年まで）'!$A:$C,3,0),"")</f>
        <v/>
      </c>
    </row>
    <row r="999" spans="1:5" x14ac:dyDescent="0.45">
      <c r="A999" s="1">
        <v>46928</v>
      </c>
      <c r="B999" s="2">
        <f t="shared" si="51"/>
        <v>6</v>
      </c>
      <c r="C999" s="2">
        <f t="shared" si="52"/>
        <v>24</v>
      </c>
      <c r="D999" s="2" t="str">
        <f t="shared" si="53"/>
        <v>土</v>
      </c>
      <c r="E999" t="str">
        <f>IFERROR(VLOOKUP(A999,'HOL（2028年まで）'!$A:$C,3,0),"")</f>
        <v/>
      </c>
    </row>
    <row r="1000" spans="1:5" x14ac:dyDescent="0.45">
      <c r="A1000" s="1">
        <v>46929</v>
      </c>
      <c r="B1000" s="2">
        <f t="shared" si="51"/>
        <v>6</v>
      </c>
      <c r="C1000" s="2">
        <f t="shared" si="52"/>
        <v>25</v>
      </c>
      <c r="D1000" s="2" t="str">
        <f t="shared" si="53"/>
        <v>日</v>
      </c>
      <c r="E1000" t="str">
        <f>IFERROR(VLOOKUP(A1000,'HOL（2028年まで）'!$A:$C,3,0),"")</f>
        <v/>
      </c>
    </row>
    <row r="1001" spans="1:5" x14ac:dyDescent="0.45">
      <c r="A1001" s="1">
        <v>46930</v>
      </c>
      <c r="B1001" s="2">
        <f t="shared" si="51"/>
        <v>6</v>
      </c>
      <c r="C1001" s="2">
        <f t="shared" si="52"/>
        <v>26</v>
      </c>
      <c r="D1001" s="2" t="str">
        <f t="shared" si="53"/>
        <v>月</v>
      </c>
      <c r="E1001" t="str">
        <f>IFERROR(VLOOKUP(A1001,'HOL（2028年まで）'!$A:$C,3,0),"")</f>
        <v/>
      </c>
    </row>
    <row r="1002" spans="1:5" x14ac:dyDescent="0.45">
      <c r="A1002" s="1">
        <v>46931</v>
      </c>
      <c r="B1002" s="2">
        <f t="shared" si="51"/>
        <v>6</v>
      </c>
      <c r="C1002" s="2">
        <f t="shared" si="52"/>
        <v>27</v>
      </c>
      <c r="D1002" s="2" t="str">
        <f t="shared" si="53"/>
        <v>火</v>
      </c>
      <c r="E1002" t="str">
        <f>IFERROR(VLOOKUP(A1002,'HOL（2028年まで）'!$A:$C,3,0),"")</f>
        <v/>
      </c>
    </row>
    <row r="1003" spans="1:5" x14ac:dyDescent="0.45">
      <c r="A1003" s="1">
        <v>46932</v>
      </c>
      <c r="B1003" s="2">
        <f t="shared" si="51"/>
        <v>6</v>
      </c>
      <c r="C1003" s="2">
        <f t="shared" si="52"/>
        <v>28</v>
      </c>
      <c r="D1003" s="2" t="str">
        <f t="shared" si="53"/>
        <v>水</v>
      </c>
      <c r="E1003" t="str">
        <f>IFERROR(VLOOKUP(A1003,'HOL（2028年まで）'!$A:$C,3,0),"")</f>
        <v/>
      </c>
    </row>
    <row r="1004" spans="1:5" x14ac:dyDescent="0.45">
      <c r="A1004" s="1">
        <v>46933</v>
      </c>
      <c r="B1004" s="2">
        <f t="shared" si="51"/>
        <v>6</v>
      </c>
      <c r="C1004" s="2">
        <f t="shared" si="52"/>
        <v>29</v>
      </c>
      <c r="D1004" s="2" t="str">
        <f t="shared" si="53"/>
        <v>木</v>
      </c>
      <c r="E1004" t="str">
        <f>IFERROR(VLOOKUP(A1004,'HOL（2028年まで）'!$A:$C,3,0),"")</f>
        <v/>
      </c>
    </row>
    <row r="1005" spans="1:5" x14ac:dyDescent="0.45">
      <c r="A1005" s="1">
        <v>46934</v>
      </c>
      <c r="B1005" s="2">
        <f t="shared" si="51"/>
        <v>6</v>
      </c>
      <c r="C1005" s="2">
        <f t="shared" si="52"/>
        <v>30</v>
      </c>
      <c r="D1005" s="2" t="str">
        <f t="shared" si="53"/>
        <v>金</v>
      </c>
      <c r="E1005" t="str">
        <f>IFERROR(VLOOKUP(A1005,'HOL（2028年まで）'!$A:$C,3,0),"")</f>
        <v/>
      </c>
    </row>
    <row r="1006" spans="1:5" x14ac:dyDescent="0.45">
      <c r="A1006" s="1">
        <v>46935</v>
      </c>
      <c r="B1006" s="2">
        <f t="shared" si="51"/>
        <v>7</v>
      </c>
      <c r="C1006" s="2">
        <f t="shared" si="52"/>
        <v>1</v>
      </c>
      <c r="D1006" s="2" t="str">
        <f t="shared" si="53"/>
        <v>土</v>
      </c>
      <c r="E1006" t="str">
        <f>IFERROR(VLOOKUP(A1006,'HOL（2028年まで）'!$A:$C,3,0),"")</f>
        <v/>
      </c>
    </row>
    <row r="1007" spans="1:5" x14ac:dyDescent="0.45">
      <c r="A1007" s="1">
        <v>46936</v>
      </c>
      <c r="B1007" s="2">
        <f t="shared" si="51"/>
        <v>7</v>
      </c>
      <c r="C1007" s="2">
        <f t="shared" si="52"/>
        <v>2</v>
      </c>
      <c r="D1007" s="2" t="str">
        <f t="shared" si="53"/>
        <v>日</v>
      </c>
      <c r="E1007" t="str">
        <f>IFERROR(VLOOKUP(A1007,'HOL（2028年まで）'!$A:$C,3,0),"")</f>
        <v/>
      </c>
    </row>
    <row r="1008" spans="1:5" x14ac:dyDescent="0.45">
      <c r="A1008" s="1">
        <v>46937</v>
      </c>
      <c r="B1008" s="2">
        <f t="shared" si="51"/>
        <v>7</v>
      </c>
      <c r="C1008" s="2">
        <f t="shared" si="52"/>
        <v>3</v>
      </c>
      <c r="D1008" s="2" t="str">
        <f t="shared" si="53"/>
        <v>月</v>
      </c>
      <c r="E1008" t="str">
        <f>IFERROR(VLOOKUP(A1008,'HOL（2028年まで）'!$A:$C,3,0),"")</f>
        <v/>
      </c>
    </row>
    <row r="1009" spans="1:5" x14ac:dyDescent="0.45">
      <c r="A1009" s="1">
        <v>46938</v>
      </c>
      <c r="B1009" s="2">
        <f t="shared" si="51"/>
        <v>7</v>
      </c>
      <c r="C1009" s="2">
        <f t="shared" si="52"/>
        <v>4</v>
      </c>
      <c r="D1009" s="2" t="str">
        <f t="shared" si="53"/>
        <v>火</v>
      </c>
      <c r="E1009" t="str">
        <f>IFERROR(VLOOKUP(A1009,'HOL（2028年まで）'!$A:$C,3,0),"")</f>
        <v/>
      </c>
    </row>
    <row r="1010" spans="1:5" x14ac:dyDescent="0.45">
      <c r="A1010" s="1">
        <v>46939</v>
      </c>
      <c r="B1010" s="2">
        <f t="shared" si="51"/>
        <v>7</v>
      </c>
      <c r="C1010" s="2">
        <f t="shared" si="52"/>
        <v>5</v>
      </c>
      <c r="D1010" s="2" t="str">
        <f t="shared" si="53"/>
        <v>水</v>
      </c>
      <c r="E1010" t="str">
        <f>IFERROR(VLOOKUP(A1010,'HOL（2028年まで）'!$A:$C,3,0),"")</f>
        <v/>
      </c>
    </row>
    <row r="1011" spans="1:5" x14ac:dyDescent="0.45">
      <c r="A1011" s="1">
        <v>46940</v>
      </c>
      <c r="B1011" s="2">
        <f t="shared" si="51"/>
        <v>7</v>
      </c>
      <c r="C1011" s="2">
        <f t="shared" si="52"/>
        <v>6</v>
      </c>
      <c r="D1011" s="2" t="str">
        <f t="shared" si="53"/>
        <v>木</v>
      </c>
      <c r="E1011" t="str">
        <f>IFERROR(VLOOKUP(A1011,'HOL（2028年まで）'!$A:$C,3,0),"")</f>
        <v/>
      </c>
    </row>
    <row r="1012" spans="1:5" x14ac:dyDescent="0.45">
      <c r="A1012" s="1">
        <v>46941</v>
      </c>
      <c r="B1012" s="2">
        <f t="shared" si="51"/>
        <v>7</v>
      </c>
      <c r="C1012" s="2">
        <f t="shared" si="52"/>
        <v>7</v>
      </c>
      <c r="D1012" s="2" t="str">
        <f t="shared" si="53"/>
        <v>金</v>
      </c>
      <c r="E1012" t="str">
        <f>IFERROR(VLOOKUP(A1012,'HOL（2028年まで）'!$A:$C,3,0),"")</f>
        <v/>
      </c>
    </row>
    <row r="1013" spans="1:5" x14ac:dyDescent="0.45">
      <c r="A1013" s="1">
        <v>46942</v>
      </c>
      <c r="B1013" s="2">
        <f t="shared" si="51"/>
        <v>7</v>
      </c>
      <c r="C1013" s="2">
        <f t="shared" si="52"/>
        <v>8</v>
      </c>
      <c r="D1013" s="2" t="str">
        <f t="shared" si="53"/>
        <v>土</v>
      </c>
      <c r="E1013" t="str">
        <f>IFERROR(VLOOKUP(A1013,'HOL（2028年まで）'!$A:$C,3,0),"")</f>
        <v/>
      </c>
    </row>
    <row r="1014" spans="1:5" x14ac:dyDescent="0.45">
      <c r="A1014" s="1">
        <v>46943</v>
      </c>
      <c r="B1014" s="2">
        <f t="shared" si="51"/>
        <v>7</v>
      </c>
      <c r="C1014" s="2">
        <f t="shared" si="52"/>
        <v>9</v>
      </c>
      <c r="D1014" s="2" t="str">
        <f t="shared" si="53"/>
        <v>日</v>
      </c>
      <c r="E1014" t="str">
        <f>IFERROR(VLOOKUP(A1014,'HOL（2028年まで）'!$A:$C,3,0),"")</f>
        <v/>
      </c>
    </row>
    <row r="1015" spans="1:5" x14ac:dyDescent="0.45">
      <c r="A1015" s="1">
        <v>46944</v>
      </c>
      <c r="B1015" s="2">
        <f t="shared" si="51"/>
        <v>7</v>
      </c>
      <c r="C1015" s="2">
        <f t="shared" si="52"/>
        <v>10</v>
      </c>
      <c r="D1015" s="2" t="str">
        <f t="shared" si="53"/>
        <v>月</v>
      </c>
      <c r="E1015" t="str">
        <f>IFERROR(VLOOKUP(A1015,'HOL（2028年まで）'!$A:$C,3,0),"")</f>
        <v/>
      </c>
    </row>
    <row r="1016" spans="1:5" x14ac:dyDescent="0.45">
      <c r="A1016" s="1">
        <v>46945</v>
      </c>
      <c r="B1016" s="2">
        <f t="shared" si="51"/>
        <v>7</v>
      </c>
      <c r="C1016" s="2">
        <f t="shared" si="52"/>
        <v>11</v>
      </c>
      <c r="D1016" s="2" t="str">
        <f t="shared" si="53"/>
        <v>火</v>
      </c>
      <c r="E1016" t="str">
        <f>IFERROR(VLOOKUP(A1016,'HOL（2028年まで）'!$A:$C,3,0),"")</f>
        <v/>
      </c>
    </row>
    <row r="1017" spans="1:5" x14ac:dyDescent="0.45">
      <c r="A1017" s="1">
        <v>46946</v>
      </c>
      <c r="B1017" s="2">
        <f t="shared" si="51"/>
        <v>7</v>
      </c>
      <c r="C1017" s="2">
        <f t="shared" si="52"/>
        <v>12</v>
      </c>
      <c r="D1017" s="2" t="str">
        <f t="shared" si="53"/>
        <v>水</v>
      </c>
      <c r="E1017" t="str">
        <f>IFERROR(VLOOKUP(A1017,'HOL（2028年まで）'!$A:$C,3,0),"")</f>
        <v/>
      </c>
    </row>
    <row r="1018" spans="1:5" x14ac:dyDescent="0.45">
      <c r="A1018" s="1">
        <v>46947</v>
      </c>
      <c r="B1018" s="2">
        <f t="shared" si="51"/>
        <v>7</v>
      </c>
      <c r="C1018" s="2">
        <f t="shared" si="52"/>
        <v>13</v>
      </c>
      <c r="D1018" s="2" t="str">
        <f t="shared" si="53"/>
        <v>木</v>
      </c>
      <c r="E1018" t="str">
        <f>IFERROR(VLOOKUP(A1018,'HOL（2028年まで）'!$A:$C,3,0),"")</f>
        <v/>
      </c>
    </row>
    <row r="1019" spans="1:5" x14ac:dyDescent="0.45">
      <c r="A1019" s="1">
        <v>46948</v>
      </c>
      <c r="B1019" s="2">
        <f t="shared" si="51"/>
        <v>7</v>
      </c>
      <c r="C1019" s="2">
        <f t="shared" si="52"/>
        <v>14</v>
      </c>
      <c r="D1019" s="2" t="str">
        <f t="shared" si="53"/>
        <v>金</v>
      </c>
      <c r="E1019" t="str">
        <f>IFERROR(VLOOKUP(A1019,'HOL（2028年まで）'!$A:$C,3,0),"")</f>
        <v/>
      </c>
    </row>
    <row r="1020" spans="1:5" x14ac:dyDescent="0.45">
      <c r="A1020" s="1">
        <v>46949</v>
      </c>
      <c r="B1020" s="2">
        <f t="shared" si="51"/>
        <v>7</v>
      </c>
      <c r="C1020" s="2">
        <f t="shared" si="52"/>
        <v>15</v>
      </c>
      <c r="D1020" s="2" t="str">
        <f t="shared" si="53"/>
        <v>土</v>
      </c>
      <c r="E1020" t="str">
        <f>IFERROR(VLOOKUP(A1020,'HOL（2028年まで）'!$A:$C,3,0),"")</f>
        <v/>
      </c>
    </row>
    <row r="1021" spans="1:5" x14ac:dyDescent="0.45">
      <c r="A1021" s="1">
        <v>46950</v>
      </c>
      <c r="B1021" s="2">
        <f t="shared" si="51"/>
        <v>7</v>
      </c>
      <c r="C1021" s="2">
        <f t="shared" si="52"/>
        <v>16</v>
      </c>
      <c r="D1021" s="2" t="str">
        <f t="shared" si="53"/>
        <v>日</v>
      </c>
      <c r="E1021" t="str">
        <f>IFERROR(VLOOKUP(A1021,'HOL（2028年まで）'!$A:$C,3,0),"")</f>
        <v/>
      </c>
    </row>
    <row r="1022" spans="1:5" x14ac:dyDescent="0.45">
      <c r="A1022" s="1">
        <v>46951</v>
      </c>
      <c r="B1022" s="2">
        <f t="shared" si="51"/>
        <v>7</v>
      </c>
      <c r="C1022" s="2">
        <f t="shared" si="52"/>
        <v>17</v>
      </c>
      <c r="D1022" s="2" t="str">
        <f t="shared" si="53"/>
        <v>月</v>
      </c>
      <c r="E1022" t="str">
        <f>IFERROR(VLOOKUP(A1022,'HOL（2028年まで）'!$A:$C,3,0),"")</f>
        <v>海の日</v>
      </c>
    </row>
    <row r="1023" spans="1:5" x14ac:dyDescent="0.45">
      <c r="A1023" s="1">
        <v>46952</v>
      </c>
      <c r="B1023" s="2">
        <f t="shared" si="51"/>
        <v>7</v>
      </c>
      <c r="C1023" s="2">
        <f t="shared" si="52"/>
        <v>18</v>
      </c>
      <c r="D1023" s="2" t="str">
        <f t="shared" si="53"/>
        <v>火</v>
      </c>
      <c r="E1023" t="str">
        <f>IFERROR(VLOOKUP(A1023,'HOL（2028年まで）'!$A:$C,3,0),"")</f>
        <v/>
      </c>
    </row>
    <row r="1024" spans="1:5" x14ac:dyDescent="0.45">
      <c r="A1024" s="1">
        <v>46953</v>
      </c>
      <c r="B1024" s="2">
        <f t="shared" si="51"/>
        <v>7</v>
      </c>
      <c r="C1024" s="2">
        <f t="shared" si="52"/>
        <v>19</v>
      </c>
      <c r="D1024" s="2" t="str">
        <f t="shared" si="53"/>
        <v>水</v>
      </c>
      <c r="E1024" t="str">
        <f>IFERROR(VLOOKUP(A1024,'HOL（2028年まで）'!$A:$C,3,0),"")</f>
        <v/>
      </c>
    </row>
    <row r="1025" spans="1:5" x14ac:dyDescent="0.45">
      <c r="A1025" s="1">
        <v>46954</v>
      </c>
      <c r="B1025" s="2">
        <f t="shared" si="51"/>
        <v>7</v>
      </c>
      <c r="C1025" s="2">
        <f t="shared" si="52"/>
        <v>20</v>
      </c>
      <c r="D1025" s="2" t="str">
        <f t="shared" si="53"/>
        <v>木</v>
      </c>
      <c r="E1025" t="str">
        <f>IFERROR(VLOOKUP(A1025,'HOL（2028年まで）'!$A:$C,3,0),"")</f>
        <v/>
      </c>
    </row>
    <row r="1026" spans="1:5" x14ac:dyDescent="0.45">
      <c r="A1026" s="1">
        <v>46955</v>
      </c>
      <c r="B1026" s="2">
        <f t="shared" si="51"/>
        <v>7</v>
      </c>
      <c r="C1026" s="2">
        <f t="shared" si="52"/>
        <v>21</v>
      </c>
      <c r="D1026" s="2" t="str">
        <f t="shared" si="53"/>
        <v>金</v>
      </c>
      <c r="E1026" t="str">
        <f>IFERROR(VLOOKUP(A1026,'HOL（2028年まで）'!$A:$C,3,0),"")</f>
        <v/>
      </c>
    </row>
    <row r="1027" spans="1:5" x14ac:dyDescent="0.45">
      <c r="A1027" s="1">
        <v>46956</v>
      </c>
      <c r="B1027" s="2">
        <f t="shared" ref="B1027:B1090" si="54">MONTH(A1027)</f>
        <v>7</v>
      </c>
      <c r="C1027" s="2">
        <f t="shared" ref="C1027:C1090" si="55">DAY(A1027)</f>
        <v>22</v>
      </c>
      <c r="D1027" s="2" t="str">
        <f t="shared" ref="D1027:D1090" si="56">TEXT(A1027,"aaa")</f>
        <v>土</v>
      </c>
      <c r="E1027" t="str">
        <f>IFERROR(VLOOKUP(A1027,'HOL（2028年まで）'!$A:$C,3,0),"")</f>
        <v/>
      </c>
    </row>
    <row r="1028" spans="1:5" x14ac:dyDescent="0.45">
      <c r="A1028" s="1">
        <v>46957</v>
      </c>
      <c r="B1028" s="2">
        <f t="shared" si="54"/>
        <v>7</v>
      </c>
      <c r="C1028" s="2">
        <f t="shared" si="55"/>
        <v>23</v>
      </c>
      <c r="D1028" s="2" t="str">
        <f t="shared" si="56"/>
        <v>日</v>
      </c>
      <c r="E1028" t="str">
        <f>IFERROR(VLOOKUP(A1028,'HOL（2028年まで）'!$A:$C,3,0),"")</f>
        <v/>
      </c>
    </row>
    <row r="1029" spans="1:5" x14ac:dyDescent="0.45">
      <c r="A1029" s="1">
        <v>46958</v>
      </c>
      <c r="B1029" s="2">
        <f t="shared" si="54"/>
        <v>7</v>
      </c>
      <c r="C1029" s="2">
        <f t="shared" si="55"/>
        <v>24</v>
      </c>
      <c r="D1029" s="2" t="str">
        <f t="shared" si="56"/>
        <v>月</v>
      </c>
      <c r="E1029" t="str">
        <f>IFERROR(VLOOKUP(A1029,'HOL（2028年まで）'!$A:$C,3,0),"")</f>
        <v/>
      </c>
    </row>
    <row r="1030" spans="1:5" x14ac:dyDescent="0.45">
      <c r="A1030" s="1">
        <v>46959</v>
      </c>
      <c r="B1030" s="2">
        <f t="shared" si="54"/>
        <v>7</v>
      </c>
      <c r="C1030" s="2">
        <f t="shared" si="55"/>
        <v>25</v>
      </c>
      <c r="D1030" s="2" t="str">
        <f t="shared" si="56"/>
        <v>火</v>
      </c>
      <c r="E1030" t="str">
        <f>IFERROR(VLOOKUP(A1030,'HOL（2028年まで）'!$A:$C,3,0),"")</f>
        <v/>
      </c>
    </row>
    <row r="1031" spans="1:5" x14ac:dyDescent="0.45">
      <c r="A1031" s="1">
        <v>46960</v>
      </c>
      <c r="B1031" s="2">
        <f t="shared" si="54"/>
        <v>7</v>
      </c>
      <c r="C1031" s="2">
        <f t="shared" si="55"/>
        <v>26</v>
      </c>
      <c r="D1031" s="2" t="str">
        <f t="shared" si="56"/>
        <v>水</v>
      </c>
      <c r="E1031" t="str">
        <f>IFERROR(VLOOKUP(A1031,'HOL（2028年まで）'!$A:$C,3,0),"")</f>
        <v/>
      </c>
    </row>
    <row r="1032" spans="1:5" x14ac:dyDescent="0.45">
      <c r="A1032" s="1">
        <v>46961</v>
      </c>
      <c r="B1032" s="2">
        <f t="shared" si="54"/>
        <v>7</v>
      </c>
      <c r="C1032" s="2">
        <f t="shared" si="55"/>
        <v>27</v>
      </c>
      <c r="D1032" s="2" t="str">
        <f t="shared" si="56"/>
        <v>木</v>
      </c>
      <c r="E1032" t="str">
        <f>IFERROR(VLOOKUP(A1032,'HOL（2028年まで）'!$A:$C,3,0),"")</f>
        <v/>
      </c>
    </row>
    <row r="1033" spans="1:5" x14ac:dyDescent="0.45">
      <c r="A1033" s="1">
        <v>46962</v>
      </c>
      <c r="B1033" s="2">
        <f t="shared" si="54"/>
        <v>7</v>
      </c>
      <c r="C1033" s="2">
        <f t="shared" si="55"/>
        <v>28</v>
      </c>
      <c r="D1033" s="2" t="str">
        <f t="shared" si="56"/>
        <v>金</v>
      </c>
      <c r="E1033" t="str">
        <f>IFERROR(VLOOKUP(A1033,'HOL（2028年まで）'!$A:$C,3,0),"")</f>
        <v/>
      </c>
    </row>
    <row r="1034" spans="1:5" x14ac:dyDescent="0.45">
      <c r="A1034" s="1">
        <v>46963</v>
      </c>
      <c r="B1034" s="2">
        <f t="shared" si="54"/>
        <v>7</v>
      </c>
      <c r="C1034" s="2">
        <f t="shared" si="55"/>
        <v>29</v>
      </c>
      <c r="D1034" s="2" t="str">
        <f t="shared" si="56"/>
        <v>土</v>
      </c>
      <c r="E1034" t="str">
        <f>IFERROR(VLOOKUP(A1034,'HOL（2028年まで）'!$A:$C,3,0),"")</f>
        <v/>
      </c>
    </row>
    <row r="1035" spans="1:5" x14ac:dyDescent="0.45">
      <c r="A1035" s="1">
        <v>46964</v>
      </c>
      <c r="B1035" s="2">
        <f t="shared" si="54"/>
        <v>7</v>
      </c>
      <c r="C1035" s="2">
        <f t="shared" si="55"/>
        <v>30</v>
      </c>
      <c r="D1035" s="2" t="str">
        <f t="shared" si="56"/>
        <v>日</v>
      </c>
      <c r="E1035" t="str">
        <f>IFERROR(VLOOKUP(A1035,'HOL（2028年まで）'!$A:$C,3,0),"")</f>
        <v/>
      </c>
    </row>
    <row r="1036" spans="1:5" x14ac:dyDescent="0.45">
      <c r="A1036" s="1">
        <v>46965</v>
      </c>
      <c r="B1036" s="2">
        <f t="shared" si="54"/>
        <v>7</v>
      </c>
      <c r="C1036" s="2">
        <f t="shared" si="55"/>
        <v>31</v>
      </c>
      <c r="D1036" s="2" t="str">
        <f t="shared" si="56"/>
        <v>月</v>
      </c>
      <c r="E1036" t="str">
        <f>IFERROR(VLOOKUP(A1036,'HOL（2028年まで）'!$A:$C,3,0),"")</f>
        <v/>
      </c>
    </row>
    <row r="1037" spans="1:5" x14ac:dyDescent="0.45">
      <c r="A1037" s="1">
        <v>46966</v>
      </c>
      <c r="B1037" s="2">
        <f t="shared" si="54"/>
        <v>8</v>
      </c>
      <c r="C1037" s="2">
        <f t="shared" si="55"/>
        <v>1</v>
      </c>
      <c r="D1037" s="2" t="str">
        <f t="shared" si="56"/>
        <v>火</v>
      </c>
      <c r="E1037" t="str">
        <f>IFERROR(VLOOKUP(A1037,'HOL（2028年まで）'!$A:$C,3,0),"")</f>
        <v/>
      </c>
    </row>
    <row r="1038" spans="1:5" x14ac:dyDescent="0.45">
      <c r="A1038" s="1">
        <v>46967</v>
      </c>
      <c r="B1038" s="2">
        <f t="shared" si="54"/>
        <v>8</v>
      </c>
      <c r="C1038" s="2">
        <f t="shared" si="55"/>
        <v>2</v>
      </c>
      <c r="D1038" s="2" t="str">
        <f t="shared" si="56"/>
        <v>水</v>
      </c>
      <c r="E1038" t="str">
        <f>IFERROR(VLOOKUP(A1038,'HOL（2028年まで）'!$A:$C,3,0),"")</f>
        <v/>
      </c>
    </row>
    <row r="1039" spans="1:5" x14ac:dyDescent="0.45">
      <c r="A1039" s="1">
        <v>46968</v>
      </c>
      <c r="B1039" s="2">
        <f t="shared" si="54"/>
        <v>8</v>
      </c>
      <c r="C1039" s="2">
        <f t="shared" si="55"/>
        <v>3</v>
      </c>
      <c r="D1039" s="2" t="str">
        <f t="shared" si="56"/>
        <v>木</v>
      </c>
      <c r="E1039" t="str">
        <f>IFERROR(VLOOKUP(A1039,'HOL（2028年まで）'!$A:$C,3,0),"")</f>
        <v/>
      </c>
    </row>
    <row r="1040" spans="1:5" x14ac:dyDescent="0.45">
      <c r="A1040" s="1">
        <v>46969</v>
      </c>
      <c r="B1040" s="2">
        <f t="shared" si="54"/>
        <v>8</v>
      </c>
      <c r="C1040" s="2">
        <f t="shared" si="55"/>
        <v>4</v>
      </c>
      <c r="D1040" s="2" t="str">
        <f t="shared" si="56"/>
        <v>金</v>
      </c>
      <c r="E1040" t="str">
        <f>IFERROR(VLOOKUP(A1040,'HOL（2028年まで）'!$A:$C,3,0),"")</f>
        <v/>
      </c>
    </row>
    <row r="1041" spans="1:5" x14ac:dyDescent="0.45">
      <c r="A1041" s="1">
        <v>46970</v>
      </c>
      <c r="B1041" s="2">
        <f t="shared" si="54"/>
        <v>8</v>
      </c>
      <c r="C1041" s="2">
        <f t="shared" si="55"/>
        <v>5</v>
      </c>
      <c r="D1041" s="2" t="str">
        <f t="shared" si="56"/>
        <v>土</v>
      </c>
      <c r="E1041" t="str">
        <f>IFERROR(VLOOKUP(A1041,'HOL（2028年まで）'!$A:$C,3,0),"")</f>
        <v/>
      </c>
    </row>
    <row r="1042" spans="1:5" x14ac:dyDescent="0.45">
      <c r="A1042" s="1">
        <v>46971</v>
      </c>
      <c r="B1042" s="2">
        <f t="shared" si="54"/>
        <v>8</v>
      </c>
      <c r="C1042" s="2">
        <f t="shared" si="55"/>
        <v>6</v>
      </c>
      <c r="D1042" s="2" t="str">
        <f t="shared" si="56"/>
        <v>日</v>
      </c>
      <c r="E1042" t="str">
        <f>IFERROR(VLOOKUP(A1042,'HOL（2028年まで）'!$A:$C,3,0),"")</f>
        <v/>
      </c>
    </row>
    <row r="1043" spans="1:5" x14ac:dyDescent="0.45">
      <c r="A1043" s="1">
        <v>46972</v>
      </c>
      <c r="B1043" s="2">
        <f t="shared" si="54"/>
        <v>8</v>
      </c>
      <c r="C1043" s="2">
        <f t="shared" si="55"/>
        <v>7</v>
      </c>
      <c r="D1043" s="2" t="str">
        <f t="shared" si="56"/>
        <v>月</v>
      </c>
      <c r="E1043" t="str">
        <f>IFERROR(VLOOKUP(A1043,'HOL（2028年まで）'!$A:$C,3,0),"")</f>
        <v/>
      </c>
    </row>
    <row r="1044" spans="1:5" x14ac:dyDescent="0.45">
      <c r="A1044" s="1">
        <v>46973</v>
      </c>
      <c r="B1044" s="2">
        <f t="shared" si="54"/>
        <v>8</v>
      </c>
      <c r="C1044" s="2">
        <f t="shared" si="55"/>
        <v>8</v>
      </c>
      <c r="D1044" s="2" t="str">
        <f t="shared" si="56"/>
        <v>火</v>
      </c>
      <c r="E1044" t="str">
        <f>IFERROR(VLOOKUP(A1044,'HOL（2028年まで）'!$A:$C,3,0),"")</f>
        <v/>
      </c>
    </row>
    <row r="1045" spans="1:5" x14ac:dyDescent="0.45">
      <c r="A1045" s="1">
        <v>46974</v>
      </c>
      <c r="B1045" s="2">
        <f t="shared" si="54"/>
        <v>8</v>
      </c>
      <c r="C1045" s="2">
        <f t="shared" si="55"/>
        <v>9</v>
      </c>
      <c r="D1045" s="2" t="str">
        <f t="shared" si="56"/>
        <v>水</v>
      </c>
      <c r="E1045" t="str">
        <f>IFERROR(VLOOKUP(A1045,'HOL（2028年まで）'!$A:$C,3,0),"")</f>
        <v/>
      </c>
    </row>
    <row r="1046" spans="1:5" x14ac:dyDescent="0.45">
      <c r="A1046" s="1">
        <v>46975</v>
      </c>
      <c r="B1046" s="2">
        <f t="shared" si="54"/>
        <v>8</v>
      </c>
      <c r="C1046" s="2">
        <f t="shared" si="55"/>
        <v>10</v>
      </c>
      <c r="D1046" s="2" t="str">
        <f t="shared" si="56"/>
        <v>木</v>
      </c>
      <c r="E1046" t="str">
        <f>IFERROR(VLOOKUP(A1046,'HOL（2028年まで）'!$A:$C,3,0),"")</f>
        <v/>
      </c>
    </row>
    <row r="1047" spans="1:5" x14ac:dyDescent="0.45">
      <c r="A1047" s="1">
        <v>46976</v>
      </c>
      <c r="B1047" s="2">
        <f t="shared" si="54"/>
        <v>8</v>
      </c>
      <c r="C1047" s="2">
        <f t="shared" si="55"/>
        <v>11</v>
      </c>
      <c r="D1047" s="2" t="str">
        <f t="shared" si="56"/>
        <v>金</v>
      </c>
      <c r="E1047" t="str">
        <f>IFERROR(VLOOKUP(A1047,'HOL（2028年まで）'!$A:$C,3,0),"")</f>
        <v>山の日</v>
      </c>
    </row>
    <row r="1048" spans="1:5" x14ac:dyDescent="0.45">
      <c r="A1048" s="1">
        <v>46977</v>
      </c>
      <c r="B1048" s="2">
        <f t="shared" si="54"/>
        <v>8</v>
      </c>
      <c r="C1048" s="2">
        <f t="shared" si="55"/>
        <v>12</v>
      </c>
      <c r="D1048" s="2" t="str">
        <f t="shared" si="56"/>
        <v>土</v>
      </c>
      <c r="E1048" t="str">
        <f>IFERROR(VLOOKUP(A1048,'HOL（2028年まで）'!$A:$C,3,0),"")</f>
        <v/>
      </c>
    </row>
    <row r="1049" spans="1:5" x14ac:dyDescent="0.45">
      <c r="A1049" s="1">
        <v>46978</v>
      </c>
      <c r="B1049" s="2">
        <f t="shared" si="54"/>
        <v>8</v>
      </c>
      <c r="C1049" s="2">
        <f t="shared" si="55"/>
        <v>13</v>
      </c>
      <c r="D1049" s="2" t="str">
        <f t="shared" si="56"/>
        <v>日</v>
      </c>
      <c r="E1049" t="str">
        <f>IFERROR(VLOOKUP(A1049,'HOL（2028年まで）'!$A:$C,3,0),"")</f>
        <v/>
      </c>
    </row>
    <row r="1050" spans="1:5" x14ac:dyDescent="0.45">
      <c r="A1050" s="1">
        <v>46979</v>
      </c>
      <c r="B1050" s="2">
        <f t="shared" si="54"/>
        <v>8</v>
      </c>
      <c r="C1050" s="2">
        <f t="shared" si="55"/>
        <v>14</v>
      </c>
      <c r="D1050" s="2" t="str">
        <f t="shared" si="56"/>
        <v>月</v>
      </c>
      <c r="E1050" t="str">
        <f>IFERROR(VLOOKUP(A1050,'HOL（2028年まで）'!$A:$C,3,0),"")</f>
        <v/>
      </c>
    </row>
    <row r="1051" spans="1:5" x14ac:dyDescent="0.45">
      <c r="A1051" s="1">
        <v>46980</v>
      </c>
      <c r="B1051" s="2">
        <f t="shared" si="54"/>
        <v>8</v>
      </c>
      <c r="C1051" s="2">
        <f t="shared" si="55"/>
        <v>15</v>
      </c>
      <c r="D1051" s="2" t="str">
        <f t="shared" si="56"/>
        <v>火</v>
      </c>
      <c r="E1051" t="str">
        <f>IFERROR(VLOOKUP(A1051,'HOL（2028年まで）'!$A:$C,3,0),"")</f>
        <v/>
      </c>
    </row>
    <row r="1052" spans="1:5" x14ac:dyDescent="0.45">
      <c r="A1052" s="1">
        <v>46981</v>
      </c>
      <c r="B1052" s="2">
        <f t="shared" si="54"/>
        <v>8</v>
      </c>
      <c r="C1052" s="2">
        <f t="shared" si="55"/>
        <v>16</v>
      </c>
      <c r="D1052" s="2" t="str">
        <f t="shared" si="56"/>
        <v>水</v>
      </c>
      <c r="E1052" t="str">
        <f>IFERROR(VLOOKUP(A1052,'HOL（2028年まで）'!$A:$C,3,0),"")</f>
        <v/>
      </c>
    </row>
    <row r="1053" spans="1:5" x14ac:dyDescent="0.45">
      <c r="A1053" s="1">
        <v>46982</v>
      </c>
      <c r="B1053" s="2">
        <f t="shared" si="54"/>
        <v>8</v>
      </c>
      <c r="C1053" s="2">
        <f t="shared" si="55"/>
        <v>17</v>
      </c>
      <c r="D1053" s="2" t="str">
        <f t="shared" si="56"/>
        <v>木</v>
      </c>
      <c r="E1053" t="str">
        <f>IFERROR(VLOOKUP(A1053,'HOL（2028年まで）'!$A:$C,3,0),"")</f>
        <v/>
      </c>
    </row>
    <row r="1054" spans="1:5" x14ac:dyDescent="0.45">
      <c r="A1054" s="1">
        <v>46983</v>
      </c>
      <c r="B1054" s="2">
        <f t="shared" si="54"/>
        <v>8</v>
      </c>
      <c r="C1054" s="2">
        <f t="shared" si="55"/>
        <v>18</v>
      </c>
      <c r="D1054" s="2" t="str">
        <f t="shared" si="56"/>
        <v>金</v>
      </c>
      <c r="E1054" t="str">
        <f>IFERROR(VLOOKUP(A1054,'HOL（2028年まで）'!$A:$C,3,0),"")</f>
        <v/>
      </c>
    </row>
    <row r="1055" spans="1:5" x14ac:dyDescent="0.45">
      <c r="A1055" s="1">
        <v>46984</v>
      </c>
      <c r="B1055" s="2">
        <f t="shared" si="54"/>
        <v>8</v>
      </c>
      <c r="C1055" s="2">
        <f t="shared" si="55"/>
        <v>19</v>
      </c>
      <c r="D1055" s="2" t="str">
        <f t="shared" si="56"/>
        <v>土</v>
      </c>
      <c r="E1055" t="str">
        <f>IFERROR(VLOOKUP(A1055,'HOL（2028年まで）'!$A:$C,3,0),"")</f>
        <v/>
      </c>
    </row>
    <row r="1056" spans="1:5" x14ac:dyDescent="0.45">
      <c r="A1056" s="1">
        <v>46985</v>
      </c>
      <c r="B1056" s="2">
        <f t="shared" si="54"/>
        <v>8</v>
      </c>
      <c r="C1056" s="2">
        <f t="shared" si="55"/>
        <v>20</v>
      </c>
      <c r="D1056" s="2" t="str">
        <f t="shared" si="56"/>
        <v>日</v>
      </c>
      <c r="E1056" t="str">
        <f>IFERROR(VLOOKUP(A1056,'HOL（2028年まで）'!$A:$C,3,0),"")</f>
        <v/>
      </c>
    </row>
    <row r="1057" spans="1:5" x14ac:dyDescent="0.45">
      <c r="A1057" s="1">
        <v>46986</v>
      </c>
      <c r="B1057" s="2">
        <f t="shared" si="54"/>
        <v>8</v>
      </c>
      <c r="C1057" s="2">
        <f t="shared" si="55"/>
        <v>21</v>
      </c>
      <c r="D1057" s="2" t="str">
        <f t="shared" si="56"/>
        <v>月</v>
      </c>
      <c r="E1057" t="str">
        <f>IFERROR(VLOOKUP(A1057,'HOL（2028年まで）'!$A:$C,3,0),"")</f>
        <v/>
      </c>
    </row>
    <row r="1058" spans="1:5" x14ac:dyDescent="0.45">
      <c r="A1058" s="1">
        <v>46987</v>
      </c>
      <c r="B1058" s="2">
        <f t="shared" si="54"/>
        <v>8</v>
      </c>
      <c r="C1058" s="2">
        <f t="shared" si="55"/>
        <v>22</v>
      </c>
      <c r="D1058" s="2" t="str">
        <f t="shared" si="56"/>
        <v>火</v>
      </c>
      <c r="E1058" t="str">
        <f>IFERROR(VLOOKUP(A1058,'HOL（2028年まで）'!$A:$C,3,0),"")</f>
        <v/>
      </c>
    </row>
    <row r="1059" spans="1:5" x14ac:dyDescent="0.45">
      <c r="A1059" s="1">
        <v>46988</v>
      </c>
      <c r="B1059" s="2">
        <f t="shared" si="54"/>
        <v>8</v>
      </c>
      <c r="C1059" s="2">
        <f t="shared" si="55"/>
        <v>23</v>
      </c>
      <c r="D1059" s="2" t="str">
        <f t="shared" si="56"/>
        <v>水</v>
      </c>
      <c r="E1059" t="str">
        <f>IFERROR(VLOOKUP(A1059,'HOL（2028年まで）'!$A:$C,3,0),"")</f>
        <v/>
      </c>
    </row>
    <row r="1060" spans="1:5" x14ac:dyDescent="0.45">
      <c r="A1060" s="1">
        <v>46989</v>
      </c>
      <c r="B1060" s="2">
        <f t="shared" si="54"/>
        <v>8</v>
      </c>
      <c r="C1060" s="2">
        <f t="shared" si="55"/>
        <v>24</v>
      </c>
      <c r="D1060" s="2" t="str">
        <f t="shared" si="56"/>
        <v>木</v>
      </c>
      <c r="E1060" t="str">
        <f>IFERROR(VLOOKUP(A1060,'HOL（2028年まで）'!$A:$C,3,0),"")</f>
        <v/>
      </c>
    </row>
    <row r="1061" spans="1:5" x14ac:dyDescent="0.45">
      <c r="A1061" s="1">
        <v>46990</v>
      </c>
      <c r="B1061" s="2">
        <f t="shared" si="54"/>
        <v>8</v>
      </c>
      <c r="C1061" s="2">
        <f t="shared" si="55"/>
        <v>25</v>
      </c>
      <c r="D1061" s="2" t="str">
        <f t="shared" si="56"/>
        <v>金</v>
      </c>
      <c r="E1061" t="str">
        <f>IFERROR(VLOOKUP(A1061,'HOL（2028年まで）'!$A:$C,3,0),"")</f>
        <v/>
      </c>
    </row>
    <row r="1062" spans="1:5" x14ac:dyDescent="0.45">
      <c r="A1062" s="1">
        <v>46991</v>
      </c>
      <c r="B1062" s="2">
        <f t="shared" si="54"/>
        <v>8</v>
      </c>
      <c r="C1062" s="2">
        <f t="shared" si="55"/>
        <v>26</v>
      </c>
      <c r="D1062" s="2" t="str">
        <f t="shared" si="56"/>
        <v>土</v>
      </c>
      <c r="E1062" t="str">
        <f>IFERROR(VLOOKUP(A1062,'HOL（2028年まで）'!$A:$C,3,0),"")</f>
        <v/>
      </c>
    </row>
    <row r="1063" spans="1:5" x14ac:dyDescent="0.45">
      <c r="A1063" s="1">
        <v>46992</v>
      </c>
      <c r="B1063" s="2">
        <f t="shared" si="54"/>
        <v>8</v>
      </c>
      <c r="C1063" s="2">
        <f t="shared" si="55"/>
        <v>27</v>
      </c>
      <c r="D1063" s="2" t="str">
        <f t="shared" si="56"/>
        <v>日</v>
      </c>
      <c r="E1063" t="str">
        <f>IFERROR(VLOOKUP(A1063,'HOL（2028年まで）'!$A:$C,3,0),"")</f>
        <v/>
      </c>
    </row>
    <row r="1064" spans="1:5" x14ac:dyDescent="0.45">
      <c r="A1064" s="1">
        <v>46993</v>
      </c>
      <c r="B1064" s="2">
        <f t="shared" si="54"/>
        <v>8</v>
      </c>
      <c r="C1064" s="2">
        <f t="shared" si="55"/>
        <v>28</v>
      </c>
      <c r="D1064" s="2" t="str">
        <f t="shared" si="56"/>
        <v>月</v>
      </c>
      <c r="E1064" t="str">
        <f>IFERROR(VLOOKUP(A1064,'HOL（2028年まで）'!$A:$C,3,0),"")</f>
        <v/>
      </c>
    </row>
    <row r="1065" spans="1:5" x14ac:dyDescent="0.45">
      <c r="A1065" s="1">
        <v>46994</v>
      </c>
      <c r="B1065" s="2">
        <f t="shared" si="54"/>
        <v>8</v>
      </c>
      <c r="C1065" s="2">
        <f t="shared" si="55"/>
        <v>29</v>
      </c>
      <c r="D1065" s="2" t="str">
        <f t="shared" si="56"/>
        <v>火</v>
      </c>
      <c r="E1065" t="str">
        <f>IFERROR(VLOOKUP(A1065,'HOL（2028年まで）'!$A:$C,3,0),"")</f>
        <v/>
      </c>
    </row>
    <row r="1066" spans="1:5" x14ac:dyDescent="0.45">
      <c r="A1066" s="1">
        <v>46995</v>
      </c>
      <c r="B1066" s="2">
        <f t="shared" si="54"/>
        <v>8</v>
      </c>
      <c r="C1066" s="2">
        <f t="shared" si="55"/>
        <v>30</v>
      </c>
      <c r="D1066" s="2" t="str">
        <f t="shared" si="56"/>
        <v>水</v>
      </c>
      <c r="E1066" t="str">
        <f>IFERROR(VLOOKUP(A1066,'HOL（2028年まで）'!$A:$C,3,0),"")</f>
        <v/>
      </c>
    </row>
    <row r="1067" spans="1:5" x14ac:dyDescent="0.45">
      <c r="A1067" s="1">
        <v>46996</v>
      </c>
      <c r="B1067" s="2">
        <f t="shared" si="54"/>
        <v>8</v>
      </c>
      <c r="C1067" s="2">
        <f t="shared" si="55"/>
        <v>31</v>
      </c>
      <c r="D1067" s="2" t="str">
        <f t="shared" si="56"/>
        <v>木</v>
      </c>
      <c r="E1067" t="str">
        <f>IFERROR(VLOOKUP(A1067,'HOL（2028年まで）'!$A:$C,3,0),"")</f>
        <v/>
      </c>
    </row>
    <row r="1068" spans="1:5" x14ac:dyDescent="0.45">
      <c r="A1068" s="1">
        <v>46997</v>
      </c>
      <c r="B1068" s="2">
        <f t="shared" si="54"/>
        <v>9</v>
      </c>
      <c r="C1068" s="2">
        <f t="shared" si="55"/>
        <v>1</v>
      </c>
      <c r="D1068" s="2" t="str">
        <f t="shared" si="56"/>
        <v>金</v>
      </c>
      <c r="E1068" t="str">
        <f>IFERROR(VLOOKUP(A1068,'HOL（2028年まで）'!$A:$C,3,0),"")</f>
        <v/>
      </c>
    </row>
    <row r="1069" spans="1:5" x14ac:dyDescent="0.45">
      <c r="A1069" s="1">
        <v>46998</v>
      </c>
      <c r="B1069" s="2">
        <f t="shared" si="54"/>
        <v>9</v>
      </c>
      <c r="C1069" s="2">
        <f t="shared" si="55"/>
        <v>2</v>
      </c>
      <c r="D1069" s="2" t="str">
        <f t="shared" si="56"/>
        <v>土</v>
      </c>
      <c r="E1069" t="str">
        <f>IFERROR(VLOOKUP(A1069,'HOL（2028年まで）'!$A:$C,3,0),"")</f>
        <v/>
      </c>
    </row>
    <row r="1070" spans="1:5" x14ac:dyDescent="0.45">
      <c r="A1070" s="1">
        <v>46999</v>
      </c>
      <c r="B1070" s="2">
        <f t="shared" si="54"/>
        <v>9</v>
      </c>
      <c r="C1070" s="2">
        <f t="shared" si="55"/>
        <v>3</v>
      </c>
      <c r="D1070" s="2" t="str">
        <f t="shared" si="56"/>
        <v>日</v>
      </c>
      <c r="E1070" t="str">
        <f>IFERROR(VLOOKUP(A1070,'HOL（2028年まで）'!$A:$C,3,0),"")</f>
        <v/>
      </c>
    </row>
    <row r="1071" spans="1:5" x14ac:dyDescent="0.45">
      <c r="A1071" s="1">
        <v>47000</v>
      </c>
      <c r="B1071" s="2">
        <f t="shared" si="54"/>
        <v>9</v>
      </c>
      <c r="C1071" s="2">
        <f t="shared" si="55"/>
        <v>4</v>
      </c>
      <c r="D1071" s="2" t="str">
        <f t="shared" si="56"/>
        <v>月</v>
      </c>
      <c r="E1071" t="str">
        <f>IFERROR(VLOOKUP(A1071,'HOL（2028年まで）'!$A:$C,3,0),"")</f>
        <v/>
      </c>
    </row>
    <row r="1072" spans="1:5" x14ac:dyDescent="0.45">
      <c r="A1072" s="1">
        <v>47001</v>
      </c>
      <c r="B1072" s="2">
        <f t="shared" si="54"/>
        <v>9</v>
      </c>
      <c r="C1072" s="2">
        <f t="shared" si="55"/>
        <v>5</v>
      </c>
      <c r="D1072" s="2" t="str">
        <f t="shared" si="56"/>
        <v>火</v>
      </c>
      <c r="E1072" t="str">
        <f>IFERROR(VLOOKUP(A1072,'HOL（2028年まで）'!$A:$C,3,0),"")</f>
        <v/>
      </c>
    </row>
    <row r="1073" spans="1:5" x14ac:dyDescent="0.45">
      <c r="A1073" s="1">
        <v>47002</v>
      </c>
      <c r="B1073" s="2">
        <f t="shared" si="54"/>
        <v>9</v>
      </c>
      <c r="C1073" s="2">
        <f t="shared" si="55"/>
        <v>6</v>
      </c>
      <c r="D1073" s="2" t="str">
        <f t="shared" si="56"/>
        <v>水</v>
      </c>
      <c r="E1073" t="str">
        <f>IFERROR(VLOOKUP(A1073,'HOL（2028年まで）'!$A:$C,3,0),"")</f>
        <v/>
      </c>
    </row>
    <row r="1074" spans="1:5" x14ac:dyDescent="0.45">
      <c r="A1074" s="1">
        <v>47003</v>
      </c>
      <c r="B1074" s="2">
        <f t="shared" si="54"/>
        <v>9</v>
      </c>
      <c r="C1074" s="2">
        <f t="shared" si="55"/>
        <v>7</v>
      </c>
      <c r="D1074" s="2" t="str">
        <f t="shared" si="56"/>
        <v>木</v>
      </c>
      <c r="E1074" t="str">
        <f>IFERROR(VLOOKUP(A1074,'HOL（2028年まで）'!$A:$C,3,0),"")</f>
        <v/>
      </c>
    </row>
    <row r="1075" spans="1:5" x14ac:dyDescent="0.45">
      <c r="A1075" s="1">
        <v>47004</v>
      </c>
      <c r="B1075" s="2">
        <f t="shared" si="54"/>
        <v>9</v>
      </c>
      <c r="C1075" s="2">
        <f t="shared" si="55"/>
        <v>8</v>
      </c>
      <c r="D1075" s="2" t="str">
        <f t="shared" si="56"/>
        <v>金</v>
      </c>
      <c r="E1075" t="str">
        <f>IFERROR(VLOOKUP(A1075,'HOL（2028年まで）'!$A:$C,3,0),"")</f>
        <v/>
      </c>
    </row>
    <row r="1076" spans="1:5" x14ac:dyDescent="0.45">
      <c r="A1076" s="1">
        <v>47005</v>
      </c>
      <c r="B1076" s="2">
        <f t="shared" si="54"/>
        <v>9</v>
      </c>
      <c r="C1076" s="2">
        <f t="shared" si="55"/>
        <v>9</v>
      </c>
      <c r="D1076" s="2" t="str">
        <f t="shared" si="56"/>
        <v>土</v>
      </c>
      <c r="E1076" t="str">
        <f>IFERROR(VLOOKUP(A1076,'HOL（2028年まで）'!$A:$C,3,0),"")</f>
        <v/>
      </c>
    </row>
    <row r="1077" spans="1:5" x14ac:dyDescent="0.45">
      <c r="A1077" s="1">
        <v>47006</v>
      </c>
      <c r="B1077" s="2">
        <f t="shared" si="54"/>
        <v>9</v>
      </c>
      <c r="C1077" s="2">
        <f t="shared" si="55"/>
        <v>10</v>
      </c>
      <c r="D1077" s="2" t="str">
        <f t="shared" si="56"/>
        <v>日</v>
      </c>
      <c r="E1077" t="str">
        <f>IFERROR(VLOOKUP(A1077,'HOL（2028年まで）'!$A:$C,3,0),"")</f>
        <v/>
      </c>
    </row>
    <row r="1078" spans="1:5" x14ac:dyDescent="0.45">
      <c r="A1078" s="1">
        <v>47007</v>
      </c>
      <c r="B1078" s="2">
        <f t="shared" si="54"/>
        <v>9</v>
      </c>
      <c r="C1078" s="2">
        <f t="shared" si="55"/>
        <v>11</v>
      </c>
      <c r="D1078" s="2" t="str">
        <f t="shared" si="56"/>
        <v>月</v>
      </c>
      <c r="E1078" t="str">
        <f>IFERROR(VLOOKUP(A1078,'HOL（2028年まで）'!$A:$C,3,0),"")</f>
        <v/>
      </c>
    </row>
    <row r="1079" spans="1:5" x14ac:dyDescent="0.45">
      <c r="A1079" s="1">
        <v>47008</v>
      </c>
      <c r="B1079" s="2">
        <f t="shared" si="54"/>
        <v>9</v>
      </c>
      <c r="C1079" s="2">
        <f t="shared" si="55"/>
        <v>12</v>
      </c>
      <c r="D1079" s="2" t="str">
        <f t="shared" si="56"/>
        <v>火</v>
      </c>
      <c r="E1079" t="str">
        <f>IFERROR(VLOOKUP(A1079,'HOL（2028年まで）'!$A:$C,3,0),"")</f>
        <v/>
      </c>
    </row>
    <row r="1080" spans="1:5" x14ac:dyDescent="0.45">
      <c r="A1080" s="1">
        <v>47009</v>
      </c>
      <c r="B1080" s="2">
        <f t="shared" si="54"/>
        <v>9</v>
      </c>
      <c r="C1080" s="2">
        <f t="shared" si="55"/>
        <v>13</v>
      </c>
      <c r="D1080" s="2" t="str">
        <f t="shared" si="56"/>
        <v>水</v>
      </c>
      <c r="E1080" t="str">
        <f>IFERROR(VLOOKUP(A1080,'HOL（2028年まで）'!$A:$C,3,0),"")</f>
        <v/>
      </c>
    </row>
    <row r="1081" spans="1:5" x14ac:dyDescent="0.45">
      <c r="A1081" s="1">
        <v>47010</v>
      </c>
      <c r="B1081" s="2">
        <f t="shared" si="54"/>
        <v>9</v>
      </c>
      <c r="C1081" s="2">
        <f t="shared" si="55"/>
        <v>14</v>
      </c>
      <c r="D1081" s="2" t="str">
        <f t="shared" si="56"/>
        <v>木</v>
      </c>
      <c r="E1081" t="str">
        <f>IFERROR(VLOOKUP(A1081,'HOL（2028年まで）'!$A:$C,3,0),"")</f>
        <v/>
      </c>
    </row>
    <row r="1082" spans="1:5" x14ac:dyDescent="0.45">
      <c r="A1082" s="1">
        <v>47011</v>
      </c>
      <c r="B1082" s="2">
        <f t="shared" si="54"/>
        <v>9</v>
      </c>
      <c r="C1082" s="2">
        <f t="shared" si="55"/>
        <v>15</v>
      </c>
      <c r="D1082" s="2" t="str">
        <f t="shared" si="56"/>
        <v>金</v>
      </c>
      <c r="E1082" t="str">
        <f>IFERROR(VLOOKUP(A1082,'HOL（2028年まで）'!$A:$C,3,0),"")</f>
        <v/>
      </c>
    </row>
    <row r="1083" spans="1:5" x14ac:dyDescent="0.45">
      <c r="A1083" s="1">
        <v>47012</v>
      </c>
      <c r="B1083" s="2">
        <f t="shared" si="54"/>
        <v>9</v>
      </c>
      <c r="C1083" s="2">
        <f t="shared" si="55"/>
        <v>16</v>
      </c>
      <c r="D1083" s="2" t="str">
        <f t="shared" si="56"/>
        <v>土</v>
      </c>
      <c r="E1083" t="str">
        <f>IFERROR(VLOOKUP(A1083,'HOL（2028年まで）'!$A:$C,3,0),"")</f>
        <v/>
      </c>
    </row>
    <row r="1084" spans="1:5" x14ac:dyDescent="0.45">
      <c r="A1084" s="1">
        <v>47013</v>
      </c>
      <c r="B1084" s="2">
        <f t="shared" si="54"/>
        <v>9</v>
      </c>
      <c r="C1084" s="2">
        <f t="shared" si="55"/>
        <v>17</v>
      </c>
      <c r="D1084" s="2" t="str">
        <f t="shared" si="56"/>
        <v>日</v>
      </c>
      <c r="E1084" t="str">
        <f>IFERROR(VLOOKUP(A1084,'HOL（2028年まで）'!$A:$C,3,0),"")</f>
        <v/>
      </c>
    </row>
    <row r="1085" spans="1:5" x14ac:dyDescent="0.45">
      <c r="A1085" s="1">
        <v>47014</v>
      </c>
      <c r="B1085" s="2">
        <f t="shared" si="54"/>
        <v>9</v>
      </c>
      <c r="C1085" s="2">
        <f t="shared" si="55"/>
        <v>18</v>
      </c>
      <c r="D1085" s="2" t="str">
        <f t="shared" si="56"/>
        <v>月</v>
      </c>
      <c r="E1085" t="str">
        <f>IFERROR(VLOOKUP(A1085,'HOL（2028年まで）'!$A:$C,3,0),"")</f>
        <v>敬老の日</v>
      </c>
    </row>
    <row r="1086" spans="1:5" x14ac:dyDescent="0.45">
      <c r="A1086" s="1">
        <v>47015</v>
      </c>
      <c r="B1086" s="2">
        <f t="shared" si="54"/>
        <v>9</v>
      </c>
      <c r="C1086" s="2">
        <f t="shared" si="55"/>
        <v>19</v>
      </c>
      <c r="D1086" s="2" t="str">
        <f t="shared" si="56"/>
        <v>火</v>
      </c>
      <c r="E1086" t="str">
        <f>IFERROR(VLOOKUP(A1086,'HOL（2028年まで）'!$A:$C,3,0),"")</f>
        <v/>
      </c>
    </row>
    <row r="1087" spans="1:5" x14ac:dyDescent="0.45">
      <c r="A1087" s="1">
        <v>47016</v>
      </c>
      <c r="B1087" s="2">
        <f t="shared" si="54"/>
        <v>9</v>
      </c>
      <c r="C1087" s="2">
        <f t="shared" si="55"/>
        <v>20</v>
      </c>
      <c r="D1087" s="2" t="str">
        <f t="shared" si="56"/>
        <v>水</v>
      </c>
      <c r="E1087" t="str">
        <f>IFERROR(VLOOKUP(A1087,'HOL（2028年まで）'!$A:$C,3,0),"")</f>
        <v/>
      </c>
    </row>
    <row r="1088" spans="1:5" x14ac:dyDescent="0.45">
      <c r="A1088" s="1">
        <v>47017</v>
      </c>
      <c r="B1088" s="2">
        <f t="shared" si="54"/>
        <v>9</v>
      </c>
      <c r="C1088" s="2">
        <f t="shared" si="55"/>
        <v>21</v>
      </c>
      <c r="D1088" s="2" t="str">
        <f t="shared" si="56"/>
        <v>木</v>
      </c>
      <c r="E1088" t="str">
        <f>IFERROR(VLOOKUP(A1088,'HOL（2028年まで）'!$A:$C,3,0),"")</f>
        <v/>
      </c>
    </row>
    <row r="1089" spans="1:5" x14ac:dyDescent="0.45">
      <c r="A1089" s="1">
        <v>47018</v>
      </c>
      <c r="B1089" s="2">
        <f t="shared" si="54"/>
        <v>9</v>
      </c>
      <c r="C1089" s="2">
        <f t="shared" si="55"/>
        <v>22</v>
      </c>
      <c r="D1089" s="2" t="str">
        <f t="shared" si="56"/>
        <v>金</v>
      </c>
      <c r="E1089" t="str">
        <f>IFERROR(VLOOKUP(A1089,'HOL（2028年まで）'!$A:$C,3,0),"")</f>
        <v>秋分の日</v>
      </c>
    </row>
    <row r="1090" spans="1:5" x14ac:dyDescent="0.45">
      <c r="A1090" s="1">
        <v>47019</v>
      </c>
      <c r="B1090" s="2">
        <f t="shared" si="54"/>
        <v>9</v>
      </c>
      <c r="C1090" s="2">
        <f t="shared" si="55"/>
        <v>23</v>
      </c>
      <c r="D1090" s="2" t="str">
        <f t="shared" si="56"/>
        <v>土</v>
      </c>
      <c r="E1090" t="str">
        <f>IFERROR(VLOOKUP(A1090,'HOL（2028年まで）'!$A:$C,3,0),"")</f>
        <v/>
      </c>
    </row>
    <row r="1091" spans="1:5" x14ac:dyDescent="0.45">
      <c r="A1091" s="1">
        <v>47020</v>
      </c>
      <c r="B1091" s="2">
        <f t="shared" ref="B1091:B1154" si="57">MONTH(A1091)</f>
        <v>9</v>
      </c>
      <c r="C1091" s="2">
        <f t="shared" ref="C1091:C1154" si="58">DAY(A1091)</f>
        <v>24</v>
      </c>
      <c r="D1091" s="2" t="str">
        <f t="shared" ref="D1091:D1154" si="59">TEXT(A1091,"aaa")</f>
        <v>日</v>
      </c>
      <c r="E1091" t="str">
        <f>IFERROR(VLOOKUP(A1091,'HOL（2028年まで）'!$A:$C,3,0),"")</f>
        <v/>
      </c>
    </row>
    <row r="1092" spans="1:5" x14ac:dyDescent="0.45">
      <c r="A1092" s="1">
        <v>47021</v>
      </c>
      <c r="B1092" s="2">
        <f t="shared" si="57"/>
        <v>9</v>
      </c>
      <c r="C1092" s="2">
        <f t="shared" si="58"/>
        <v>25</v>
      </c>
      <c r="D1092" s="2" t="str">
        <f t="shared" si="59"/>
        <v>月</v>
      </c>
      <c r="E1092" t="str">
        <f>IFERROR(VLOOKUP(A1092,'HOL（2028年まで）'!$A:$C,3,0),"")</f>
        <v/>
      </c>
    </row>
    <row r="1093" spans="1:5" x14ac:dyDescent="0.45">
      <c r="A1093" s="1">
        <v>47022</v>
      </c>
      <c r="B1093" s="2">
        <f t="shared" si="57"/>
        <v>9</v>
      </c>
      <c r="C1093" s="2">
        <f t="shared" si="58"/>
        <v>26</v>
      </c>
      <c r="D1093" s="2" t="str">
        <f t="shared" si="59"/>
        <v>火</v>
      </c>
      <c r="E1093" t="str">
        <f>IFERROR(VLOOKUP(A1093,'HOL（2028年まで）'!$A:$C,3,0),"")</f>
        <v/>
      </c>
    </row>
    <row r="1094" spans="1:5" x14ac:dyDescent="0.45">
      <c r="A1094" s="1">
        <v>47023</v>
      </c>
      <c r="B1094" s="2">
        <f t="shared" si="57"/>
        <v>9</v>
      </c>
      <c r="C1094" s="2">
        <f t="shared" si="58"/>
        <v>27</v>
      </c>
      <c r="D1094" s="2" t="str">
        <f t="shared" si="59"/>
        <v>水</v>
      </c>
      <c r="E1094" t="str">
        <f>IFERROR(VLOOKUP(A1094,'HOL（2028年まで）'!$A:$C,3,0),"")</f>
        <v/>
      </c>
    </row>
    <row r="1095" spans="1:5" x14ac:dyDescent="0.45">
      <c r="A1095" s="1">
        <v>47024</v>
      </c>
      <c r="B1095" s="2">
        <f t="shared" si="57"/>
        <v>9</v>
      </c>
      <c r="C1095" s="2">
        <f t="shared" si="58"/>
        <v>28</v>
      </c>
      <c r="D1095" s="2" t="str">
        <f t="shared" si="59"/>
        <v>木</v>
      </c>
      <c r="E1095" t="str">
        <f>IFERROR(VLOOKUP(A1095,'HOL（2028年まで）'!$A:$C,3,0),"")</f>
        <v/>
      </c>
    </row>
    <row r="1096" spans="1:5" x14ac:dyDescent="0.45">
      <c r="A1096" s="1">
        <v>47025</v>
      </c>
      <c r="B1096" s="2">
        <f t="shared" si="57"/>
        <v>9</v>
      </c>
      <c r="C1096" s="2">
        <f t="shared" si="58"/>
        <v>29</v>
      </c>
      <c r="D1096" s="2" t="str">
        <f t="shared" si="59"/>
        <v>金</v>
      </c>
      <c r="E1096" t="str">
        <f>IFERROR(VLOOKUP(A1096,'HOL（2028年まで）'!$A:$C,3,0),"")</f>
        <v/>
      </c>
    </row>
    <row r="1097" spans="1:5" x14ac:dyDescent="0.45">
      <c r="A1097" s="1">
        <v>47026</v>
      </c>
      <c r="B1097" s="2">
        <f t="shared" si="57"/>
        <v>9</v>
      </c>
      <c r="C1097" s="2">
        <f t="shared" si="58"/>
        <v>30</v>
      </c>
      <c r="D1097" s="2" t="str">
        <f t="shared" si="59"/>
        <v>土</v>
      </c>
      <c r="E1097" t="str">
        <f>IFERROR(VLOOKUP(A1097,'HOL（2028年まで）'!$A:$C,3,0),"")</f>
        <v/>
      </c>
    </row>
    <row r="1098" spans="1:5" x14ac:dyDescent="0.45">
      <c r="A1098" s="1">
        <v>47027</v>
      </c>
      <c r="B1098" s="2">
        <f t="shared" si="57"/>
        <v>10</v>
      </c>
      <c r="C1098" s="2">
        <f t="shared" si="58"/>
        <v>1</v>
      </c>
      <c r="D1098" s="2" t="str">
        <f t="shared" si="59"/>
        <v>日</v>
      </c>
      <c r="E1098" t="str">
        <f>IFERROR(VLOOKUP(A1098,'HOL（2028年まで）'!$A:$C,3,0),"")</f>
        <v/>
      </c>
    </row>
    <row r="1099" spans="1:5" x14ac:dyDescent="0.45">
      <c r="A1099" s="1">
        <v>47028</v>
      </c>
      <c r="B1099" s="2">
        <f t="shared" si="57"/>
        <v>10</v>
      </c>
      <c r="C1099" s="2">
        <f t="shared" si="58"/>
        <v>2</v>
      </c>
      <c r="D1099" s="2" t="str">
        <f t="shared" si="59"/>
        <v>月</v>
      </c>
      <c r="E1099" t="str">
        <f>IFERROR(VLOOKUP(A1099,'HOL（2028年まで）'!$A:$C,3,0),"")</f>
        <v/>
      </c>
    </row>
    <row r="1100" spans="1:5" x14ac:dyDescent="0.45">
      <c r="A1100" s="1">
        <v>47029</v>
      </c>
      <c r="B1100" s="2">
        <f t="shared" si="57"/>
        <v>10</v>
      </c>
      <c r="C1100" s="2">
        <f t="shared" si="58"/>
        <v>3</v>
      </c>
      <c r="D1100" s="2" t="str">
        <f t="shared" si="59"/>
        <v>火</v>
      </c>
      <c r="E1100" t="str">
        <f>IFERROR(VLOOKUP(A1100,'HOL（2028年まで）'!$A:$C,3,0),"")</f>
        <v/>
      </c>
    </row>
    <row r="1101" spans="1:5" x14ac:dyDescent="0.45">
      <c r="A1101" s="1">
        <v>47030</v>
      </c>
      <c r="B1101" s="2">
        <f t="shared" si="57"/>
        <v>10</v>
      </c>
      <c r="C1101" s="2">
        <f t="shared" si="58"/>
        <v>4</v>
      </c>
      <c r="D1101" s="2" t="str">
        <f t="shared" si="59"/>
        <v>水</v>
      </c>
      <c r="E1101" t="str">
        <f>IFERROR(VLOOKUP(A1101,'HOL（2028年まで）'!$A:$C,3,0),"")</f>
        <v/>
      </c>
    </row>
    <row r="1102" spans="1:5" x14ac:dyDescent="0.45">
      <c r="A1102" s="1">
        <v>47031</v>
      </c>
      <c r="B1102" s="2">
        <f t="shared" si="57"/>
        <v>10</v>
      </c>
      <c r="C1102" s="2">
        <f t="shared" si="58"/>
        <v>5</v>
      </c>
      <c r="D1102" s="2" t="str">
        <f t="shared" si="59"/>
        <v>木</v>
      </c>
      <c r="E1102" t="str">
        <f>IFERROR(VLOOKUP(A1102,'HOL（2028年まで）'!$A:$C,3,0),"")</f>
        <v/>
      </c>
    </row>
    <row r="1103" spans="1:5" x14ac:dyDescent="0.45">
      <c r="A1103" s="1">
        <v>47032</v>
      </c>
      <c r="B1103" s="2">
        <f t="shared" si="57"/>
        <v>10</v>
      </c>
      <c r="C1103" s="2">
        <f t="shared" si="58"/>
        <v>6</v>
      </c>
      <c r="D1103" s="2" t="str">
        <f t="shared" si="59"/>
        <v>金</v>
      </c>
      <c r="E1103" t="str">
        <f>IFERROR(VLOOKUP(A1103,'HOL（2028年まで）'!$A:$C,3,0),"")</f>
        <v/>
      </c>
    </row>
    <row r="1104" spans="1:5" x14ac:dyDescent="0.45">
      <c r="A1104" s="1">
        <v>47033</v>
      </c>
      <c r="B1104" s="2">
        <f t="shared" si="57"/>
        <v>10</v>
      </c>
      <c r="C1104" s="2">
        <f t="shared" si="58"/>
        <v>7</v>
      </c>
      <c r="D1104" s="2" t="str">
        <f t="shared" si="59"/>
        <v>土</v>
      </c>
      <c r="E1104" t="str">
        <f>IFERROR(VLOOKUP(A1104,'HOL（2028年まで）'!$A:$C,3,0),"")</f>
        <v/>
      </c>
    </row>
    <row r="1105" spans="1:5" x14ac:dyDescent="0.45">
      <c r="A1105" s="1">
        <v>47034</v>
      </c>
      <c r="B1105" s="2">
        <f t="shared" si="57"/>
        <v>10</v>
      </c>
      <c r="C1105" s="2">
        <f t="shared" si="58"/>
        <v>8</v>
      </c>
      <c r="D1105" s="2" t="str">
        <f t="shared" si="59"/>
        <v>日</v>
      </c>
      <c r="E1105" t="str">
        <f>IFERROR(VLOOKUP(A1105,'HOL（2028年まで）'!$A:$C,3,0),"")</f>
        <v/>
      </c>
    </row>
    <row r="1106" spans="1:5" x14ac:dyDescent="0.45">
      <c r="A1106" s="1">
        <v>47035</v>
      </c>
      <c r="B1106" s="2">
        <f t="shared" si="57"/>
        <v>10</v>
      </c>
      <c r="C1106" s="2">
        <f t="shared" si="58"/>
        <v>9</v>
      </c>
      <c r="D1106" s="2" t="str">
        <f t="shared" si="59"/>
        <v>月</v>
      </c>
      <c r="E1106" t="str">
        <f>IFERROR(VLOOKUP(A1106,'HOL（2028年まで）'!$A:$C,3,0),"")</f>
        <v>スポーツの日</v>
      </c>
    </row>
    <row r="1107" spans="1:5" x14ac:dyDescent="0.45">
      <c r="A1107" s="1">
        <v>47036</v>
      </c>
      <c r="B1107" s="2">
        <f t="shared" si="57"/>
        <v>10</v>
      </c>
      <c r="C1107" s="2">
        <f t="shared" si="58"/>
        <v>10</v>
      </c>
      <c r="D1107" s="2" t="str">
        <f t="shared" si="59"/>
        <v>火</v>
      </c>
      <c r="E1107" t="str">
        <f>IFERROR(VLOOKUP(A1107,'HOL（2028年まで）'!$A:$C,3,0),"")</f>
        <v/>
      </c>
    </row>
    <row r="1108" spans="1:5" x14ac:dyDescent="0.45">
      <c r="A1108" s="1">
        <v>47037</v>
      </c>
      <c r="B1108" s="2">
        <f t="shared" si="57"/>
        <v>10</v>
      </c>
      <c r="C1108" s="2">
        <f t="shared" si="58"/>
        <v>11</v>
      </c>
      <c r="D1108" s="2" t="str">
        <f t="shared" si="59"/>
        <v>水</v>
      </c>
      <c r="E1108" t="str">
        <f>IFERROR(VLOOKUP(A1108,'HOL（2028年まで）'!$A:$C,3,0),"")</f>
        <v/>
      </c>
    </row>
    <row r="1109" spans="1:5" x14ac:dyDescent="0.45">
      <c r="A1109" s="1">
        <v>47038</v>
      </c>
      <c r="B1109" s="2">
        <f t="shared" si="57"/>
        <v>10</v>
      </c>
      <c r="C1109" s="2">
        <f t="shared" si="58"/>
        <v>12</v>
      </c>
      <c r="D1109" s="2" t="str">
        <f t="shared" si="59"/>
        <v>木</v>
      </c>
      <c r="E1109" t="str">
        <f>IFERROR(VLOOKUP(A1109,'HOL（2028年まで）'!$A:$C,3,0),"")</f>
        <v/>
      </c>
    </row>
    <row r="1110" spans="1:5" x14ac:dyDescent="0.45">
      <c r="A1110" s="1">
        <v>47039</v>
      </c>
      <c r="B1110" s="2">
        <f t="shared" si="57"/>
        <v>10</v>
      </c>
      <c r="C1110" s="2">
        <f t="shared" si="58"/>
        <v>13</v>
      </c>
      <c r="D1110" s="2" t="str">
        <f t="shared" si="59"/>
        <v>金</v>
      </c>
      <c r="E1110" t="str">
        <f>IFERROR(VLOOKUP(A1110,'HOL（2028年まで）'!$A:$C,3,0),"")</f>
        <v/>
      </c>
    </row>
    <row r="1111" spans="1:5" x14ac:dyDescent="0.45">
      <c r="A1111" s="1">
        <v>47040</v>
      </c>
      <c r="B1111" s="2">
        <f t="shared" si="57"/>
        <v>10</v>
      </c>
      <c r="C1111" s="2">
        <f t="shared" si="58"/>
        <v>14</v>
      </c>
      <c r="D1111" s="2" t="str">
        <f t="shared" si="59"/>
        <v>土</v>
      </c>
      <c r="E1111" t="str">
        <f>IFERROR(VLOOKUP(A1111,'HOL（2028年まで）'!$A:$C,3,0),"")</f>
        <v/>
      </c>
    </row>
    <row r="1112" spans="1:5" x14ac:dyDescent="0.45">
      <c r="A1112" s="1">
        <v>47041</v>
      </c>
      <c r="B1112" s="2">
        <f t="shared" si="57"/>
        <v>10</v>
      </c>
      <c r="C1112" s="2">
        <f t="shared" si="58"/>
        <v>15</v>
      </c>
      <c r="D1112" s="2" t="str">
        <f t="shared" si="59"/>
        <v>日</v>
      </c>
      <c r="E1112" t="str">
        <f>IFERROR(VLOOKUP(A1112,'HOL（2028年まで）'!$A:$C,3,0),"")</f>
        <v/>
      </c>
    </row>
    <row r="1113" spans="1:5" x14ac:dyDescent="0.45">
      <c r="A1113" s="1">
        <v>47042</v>
      </c>
      <c r="B1113" s="2">
        <f t="shared" si="57"/>
        <v>10</v>
      </c>
      <c r="C1113" s="2">
        <f t="shared" si="58"/>
        <v>16</v>
      </c>
      <c r="D1113" s="2" t="str">
        <f t="shared" si="59"/>
        <v>月</v>
      </c>
      <c r="E1113" t="str">
        <f>IFERROR(VLOOKUP(A1113,'HOL（2028年まで）'!$A:$C,3,0),"")</f>
        <v/>
      </c>
    </row>
    <row r="1114" spans="1:5" x14ac:dyDescent="0.45">
      <c r="A1114" s="1">
        <v>47043</v>
      </c>
      <c r="B1114" s="2">
        <f t="shared" si="57"/>
        <v>10</v>
      </c>
      <c r="C1114" s="2">
        <f t="shared" si="58"/>
        <v>17</v>
      </c>
      <c r="D1114" s="2" t="str">
        <f t="shared" si="59"/>
        <v>火</v>
      </c>
      <c r="E1114" t="str">
        <f>IFERROR(VLOOKUP(A1114,'HOL（2028年まで）'!$A:$C,3,0),"")</f>
        <v/>
      </c>
    </row>
    <row r="1115" spans="1:5" x14ac:dyDescent="0.45">
      <c r="A1115" s="1">
        <v>47044</v>
      </c>
      <c r="B1115" s="2">
        <f t="shared" si="57"/>
        <v>10</v>
      </c>
      <c r="C1115" s="2">
        <f t="shared" si="58"/>
        <v>18</v>
      </c>
      <c r="D1115" s="2" t="str">
        <f t="shared" si="59"/>
        <v>水</v>
      </c>
      <c r="E1115" t="str">
        <f>IFERROR(VLOOKUP(A1115,'HOL（2028年まで）'!$A:$C,3,0),"")</f>
        <v/>
      </c>
    </row>
    <row r="1116" spans="1:5" x14ac:dyDescent="0.45">
      <c r="A1116" s="1">
        <v>47045</v>
      </c>
      <c r="B1116" s="2">
        <f t="shared" si="57"/>
        <v>10</v>
      </c>
      <c r="C1116" s="2">
        <f t="shared" si="58"/>
        <v>19</v>
      </c>
      <c r="D1116" s="2" t="str">
        <f t="shared" si="59"/>
        <v>木</v>
      </c>
      <c r="E1116" t="str">
        <f>IFERROR(VLOOKUP(A1116,'HOL（2028年まで）'!$A:$C,3,0),"")</f>
        <v/>
      </c>
    </row>
    <row r="1117" spans="1:5" x14ac:dyDescent="0.45">
      <c r="A1117" s="1">
        <v>47046</v>
      </c>
      <c r="B1117" s="2">
        <f t="shared" si="57"/>
        <v>10</v>
      </c>
      <c r="C1117" s="2">
        <f t="shared" si="58"/>
        <v>20</v>
      </c>
      <c r="D1117" s="2" t="str">
        <f t="shared" si="59"/>
        <v>金</v>
      </c>
      <c r="E1117" t="str">
        <f>IFERROR(VLOOKUP(A1117,'HOL（2028年まで）'!$A:$C,3,0),"")</f>
        <v/>
      </c>
    </row>
    <row r="1118" spans="1:5" x14ac:dyDescent="0.45">
      <c r="A1118" s="1">
        <v>47047</v>
      </c>
      <c r="B1118" s="2">
        <f t="shared" si="57"/>
        <v>10</v>
      </c>
      <c r="C1118" s="2">
        <f t="shared" si="58"/>
        <v>21</v>
      </c>
      <c r="D1118" s="2" t="str">
        <f t="shared" si="59"/>
        <v>土</v>
      </c>
      <c r="E1118" t="str">
        <f>IFERROR(VLOOKUP(A1118,'HOL（2028年まで）'!$A:$C,3,0),"")</f>
        <v/>
      </c>
    </row>
    <row r="1119" spans="1:5" x14ac:dyDescent="0.45">
      <c r="A1119" s="1">
        <v>47048</v>
      </c>
      <c r="B1119" s="2">
        <f t="shared" si="57"/>
        <v>10</v>
      </c>
      <c r="C1119" s="2">
        <f t="shared" si="58"/>
        <v>22</v>
      </c>
      <c r="D1119" s="2" t="str">
        <f t="shared" si="59"/>
        <v>日</v>
      </c>
      <c r="E1119" t="str">
        <f>IFERROR(VLOOKUP(A1119,'HOL（2028年まで）'!$A:$C,3,0),"")</f>
        <v/>
      </c>
    </row>
    <row r="1120" spans="1:5" x14ac:dyDescent="0.45">
      <c r="A1120" s="1">
        <v>47049</v>
      </c>
      <c r="B1120" s="2">
        <f t="shared" si="57"/>
        <v>10</v>
      </c>
      <c r="C1120" s="2">
        <f t="shared" si="58"/>
        <v>23</v>
      </c>
      <c r="D1120" s="2" t="str">
        <f t="shared" si="59"/>
        <v>月</v>
      </c>
      <c r="E1120" t="str">
        <f>IFERROR(VLOOKUP(A1120,'HOL（2028年まで）'!$A:$C,3,0),"")</f>
        <v/>
      </c>
    </row>
    <row r="1121" spans="1:5" x14ac:dyDescent="0.45">
      <c r="A1121" s="1">
        <v>47050</v>
      </c>
      <c r="B1121" s="2">
        <f t="shared" si="57"/>
        <v>10</v>
      </c>
      <c r="C1121" s="2">
        <f t="shared" si="58"/>
        <v>24</v>
      </c>
      <c r="D1121" s="2" t="str">
        <f t="shared" si="59"/>
        <v>火</v>
      </c>
      <c r="E1121" t="str">
        <f>IFERROR(VLOOKUP(A1121,'HOL（2028年まで）'!$A:$C,3,0),"")</f>
        <v/>
      </c>
    </row>
    <row r="1122" spans="1:5" x14ac:dyDescent="0.45">
      <c r="A1122" s="1">
        <v>47051</v>
      </c>
      <c r="B1122" s="2">
        <f t="shared" si="57"/>
        <v>10</v>
      </c>
      <c r="C1122" s="2">
        <f t="shared" si="58"/>
        <v>25</v>
      </c>
      <c r="D1122" s="2" t="str">
        <f t="shared" si="59"/>
        <v>水</v>
      </c>
      <c r="E1122" t="str">
        <f>IFERROR(VLOOKUP(A1122,'HOL（2028年まで）'!$A:$C,3,0),"")</f>
        <v/>
      </c>
    </row>
    <row r="1123" spans="1:5" x14ac:dyDescent="0.45">
      <c r="A1123" s="1">
        <v>47052</v>
      </c>
      <c r="B1123" s="2">
        <f t="shared" si="57"/>
        <v>10</v>
      </c>
      <c r="C1123" s="2">
        <f t="shared" si="58"/>
        <v>26</v>
      </c>
      <c r="D1123" s="2" t="str">
        <f t="shared" si="59"/>
        <v>木</v>
      </c>
      <c r="E1123" t="str">
        <f>IFERROR(VLOOKUP(A1123,'HOL（2028年まで）'!$A:$C,3,0),"")</f>
        <v/>
      </c>
    </row>
    <row r="1124" spans="1:5" x14ac:dyDescent="0.45">
      <c r="A1124" s="1">
        <v>47053</v>
      </c>
      <c r="B1124" s="2">
        <f t="shared" si="57"/>
        <v>10</v>
      </c>
      <c r="C1124" s="2">
        <f t="shared" si="58"/>
        <v>27</v>
      </c>
      <c r="D1124" s="2" t="str">
        <f t="shared" si="59"/>
        <v>金</v>
      </c>
      <c r="E1124" t="str">
        <f>IFERROR(VLOOKUP(A1124,'HOL（2028年まで）'!$A:$C,3,0),"")</f>
        <v/>
      </c>
    </row>
    <row r="1125" spans="1:5" x14ac:dyDescent="0.45">
      <c r="A1125" s="1">
        <v>47054</v>
      </c>
      <c r="B1125" s="2">
        <f t="shared" si="57"/>
        <v>10</v>
      </c>
      <c r="C1125" s="2">
        <f t="shared" si="58"/>
        <v>28</v>
      </c>
      <c r="D1125" s="2" t="str">
        <f t="shared" si="59"/>
        <v>土</v>
      </c>
      <c r="E1125" t="str">
        <f>IFERROR(VLOOKUP(A1125,'HOL（2028年まで）'!$A:$C,3,0),"")</f>
        <v/>
      </c>
    </row>
    <row r="1126" spans="1:5" x14ac:dyDescent="0.45">
      <c r="A1126" s="1">
        <v>47055</v>
      </c>
      <c r="B1126" s="2">
        <f t="shared" si="57"/>
        <v>10</v>
      </c>
      <c r="C1126" s="2">
        <f t="shared" si="58"/>
        <v>29</v>
      </c>
      <c r="D1126" s="2" t="str">
        <f t="shared" si="59"/>
        <v>日</v>
      </c>
      <c r="E1126" t="str">
        <f>IFERROR(VLOOKUP(A1126,'HOL（2028年まで）'!$A:$C,3,0),"")</f>
        <v/>
      </c>
    </row>
    <row r="1127" spans="1:5" x14ac:dyDescent="0.45">
      <c r="A1127" s="1">
        <v>47056</v>
      </c>
      <c r="B1127" s="2">
        <f t="shared" si="57"/>
        <v>10</v>
      </c>
      <c r="C1127" s="2">
        <f t="shared" si="58"/>
        <v>30</v>
      </c>
      <c r="D1127" s="2" t="str">
        <f t="shared" si="59"/>
        <v>月</v>
      </c>
      <c r="E1127" t="str">
        <f>IFERROR(VLOOKUP(A1127,'HOL（2028年まで）'!$A:$C,3,0),"")</f>
        <v/>
      </c>
    </row>
    <row r="1128" spans="1:5" x14ac:dyDescent="0.45">
      <c r="A1128" s="1">
        <v>47057</v>
      </c>
      <c r="B1128" s="2">
        <f t="shared" si="57"/>
        <v>10</v>
      </c>
      <c r="C1128" s="2">
        <f t="shared" si="58"/>
        <v>31</v>
      </c>
      <c r="D1128" s="2" t="str">
        <f t="shared" si="59"/>
        <v>火</v>
      </c>
      <c r="E1128" t="str">
        <f>IFERROR(VLOOKUP(A1128,'HOL（2028年まで）'!$A:$C,3,0),"")</f>
        <v/>
      </c>
    </row>
    <row r="1129" spans="1:5" x14ac:dyDescent="0.45">
      <c r="A1129" s="1">
        <v>47058</v>
      </c>
      <c r="B1129" s="2">
        <f t="shared" si="57"/>
        <v>11</v>
      </c>
      <c r="C1129" s="2">
        <f t="shared" si="58"/>
        <v>1</v>
      </c>
      <c r="D1129" s="2" t="str">
        <f t="shared" si="59"/>
        <v>水</v>
      </c>
      <c r="E1129" t="str">
        <f>IFERROR(VLOOKUP(A1129,'HOL（2028年まで）'!$A:$C,3,0),"")</f>
        <v/>
      </c>
    </row>
    <row r="1130" spans="1:5" x14ac:dyDescent="0.45">
      <c r="A1130" s="1">
        <v>47059</v>
      </c>
      <c r="B1130" s="2">
        <f t="shared" si="57"/>
        <v>11</v>
      </c>
      <c r="C1130" s="2">
        <f t="shared" si="58"/>
        <v>2</v>
      </c>
      <c r="D1130" s="2" t="str">
        <f t="shared" si="59"/>
        <v>木</v>
      </c>
      <c r="E1130" t="str">
        <f>IFERROR(VLOOKUP(A1130,'HOL（2028年まで）'!$A:$C,3,0),"")</f>
        <v/>
      </c>
    </row>
    <row r="1131" spans="1:5" x14ac:dyDescent="0.45">
      <c r="A1131" s="1">
        <v>47060</v>
      </c>
      <c r="B1131" s="2">
        <f t="shared" si="57"/>
        <v>11</v>
      </c>
      <c r="C1131" s="2">
        <f t="shared" si="58"/>
        <v>3</v>
      </c>
      <c r="D1131" s="2" t="str">
        <f t="shared" si="59"/>
        <v>金</v>
      </c>
      <c r="E1131" t="str">
        <f>IFERROR(VLOOKUP(A1131,'HOL（2028年まで）'!$A:$C,3,0),"")</f>
        <v>文化の日</v>
      </c>
    </row>
    <row r="1132" spans="1:5" x14ac:dyDescent="0.45">
      <c r="A1132" s="1">
        <v>47061</v>
      </c>
      <c r="B1132" s="2">
        <f t="shared" si="57"/>
        <v>11</v>
      </c>
      <c r="C1132" s="2">
        <f t="shared" si="58"/>
        <v>4</v>
      </c>
      <c r="D1132" s="2" t="str">
        <f t="shared" si="59"/>
        <v>土</v>
      </c>
      <c r="E1132" t="str">
        <f>IFERROR(VLOOKUP(A1132,'HOL（2028年まで）'!$A:$C,3,0),"")</f>
        <v/>
      </c>
    </row>
    <row r="1133" spans="1:5" x14ac:dyDescent="0.45">
      <c r="A1133" s="1">
        <v>47062</v>
      </c>
      <c r="B1133" s="2">
        <f t="shared" si="57"/>
        <v>11</v>
      </c>
      <c r="C1133" s="2">
        <f t="shared" si="58"/>
        <v>5</v>
      </c>
      <c r="D1133" s="2" t="str">
        <f t="shared" si="59"/>
        <v>日</v>
      </c>
      <c r="E1133" t="str">
        <f>IFERROR(VLOOKUP(A1133,'HOL（2028年まで）'!$A:$C,3,0),"")</f>
        <v/>
      </c>
    </row>
    <row r="1134" spans="1:5" x14ac:dyDescent="0.45">
      <c r="A1134" s="1">
        <v>47063</v>
      </c>
      <c r="B1134" s="2">
        <f t="shared" si="57"/>
        <v>11</v>
      </c>
      <c r="C1134" s="2">
        <f t="shared" si="58"/>
        <v>6</v>
      </c>
      <c r="D1134" s="2" t="str">
        <f t="shared" si="59"/>
        <v>月</v>
      </c>
      <c r="E1134" t="str">
        <f>IFERROR(VLOOKUP(A1134,'HOL（2028年まで）'!$A:$C,3,0),"")</f>
        <v/>
      </c>
    </row>
    <row r="1135" spans="1:5" x14ac:dyDescent="0.45">
      <c r="A1135" s="1">
        <v>47064</v>
      </c>
      <c r="B1135" s="2">
        <f t="shared" si="57"/>
        <v>11</v>
      </c>
      <c r="C1135" s="2">
        <f t="shared" si="58"/>
        <v>7</v>
      </c>
      <c r="D1135" s="2" t="str">
        <f t="shared" si="59"/>
        <v>火</v>
      </c>
      <c r="E1135" t="str">
        <f>IFERROR(VLOOKUP(A1135,'HOL（2028年まで）'!$A:$C,3,0),"")</f>
        <v/>
      </c>
    </row>
    <row r="1136" spans="1:5" x14ac:dyDescent="0.45">
      <c r="A1136" s="1">
        <v>47065</v>
      </c>
      <c r="B1136" s="2">
        <f t="shared" si="57"/>
        <v>11</v>
      </c>
      <c r="C1136" s="2">
        <f t="shared" si="58"/>
        <v>8</v>
      </c>
      <c r="D1136" s="2" t="str">
        <f t="shared" si="59"/>
        <v>水</v>
      </c>
      <c r="E1136" t="str">
        <f>IFERROR(VLOOKUP(A1136,'HOL（2028年まで）'!$A:$C,3,0),"")</f>
        <v/>
      </c>
    </row>
    <row r="1137" spans="1:5" x14ac:dyDescent="0.45">
      <c r="A1137" s="1">
        <v>47066</v>
      </c>
      <c r="B1137" s="2">
        <f t="shared" si="57"/>
        <v>11</v>
      </c>
      <c r="C1137" s="2">
        <f t="shared" si="58"/>
        <v>9</v>
      </c>
      <c r="D1137" s="2" t="str">
        <f t="shared" si="59"/>
        <v>木</v>
      </c>
      <c r="E1137" t="str">
        <f>IFERROR(VLOOKUP(A1137,'HOL（2028年まで）'!$A:$C,3,0),"")</f>
        <v/>
      </c>
    </row>
    <row r="1138" spans="1:5" x14ac:dyDescent="0.45">
      <c r="A1138" s="1">
        <v>47067</v>
      </c>
      <c r="B1138" s="2">
        <f t="shared" si="57"/>
        <v>11</v>
      </c>
      <c r="C1138" s="2">
        <f t="shared" si="58"/>
        <v>10</v>
      </c>
      <c r="D1138" s="2" t="str">
        <f t="shared" si="59"/>
        <v>金</v>
      </c>
      <c r="E1138" t="str">
        <f>IFERROR(VLOOKUP(A1138,'HOL（2028年まで）'!$A:$C,3,0),"")</f>
        <v/>
      </c>
    </row>
    <row r="1139" spans="1:5" x14ac:dyDescent="0.45">
      <c r="A1139" s="1">
        <v>47068</v>
      </c>
      <c r="B1139" s="2">
        <f t="shared" si="57"/>
        <v>11</v>
      </c>
      <c r="C1139" s="2">
        <f t="shared" si="58"/>
        <v>11</v>
      </c>
      <c r="D1139" s="2" t="str">
        <f t="shared" si="59"/>
        <v>土</v>
      </c>
      <c r="E1139" t="str">
        <f>IFERROR(VLOOKUP(A1139,'HOL（2028年まで）'!$A:$C,3,0),"")</f>
        <v/>
      </c>
    </row>
    <row r="1140" spans="1:5" x14ac:dyDescent="0.45">
      <c r="A1140" s="1">
        <v>47069</v>
      </c>
      <c r="B1140" s="2">
        <f t="shared" si="57"/>
        <v>11</v>
      </c>
      <c r="C1140" s="2">
        <f t="shared" si="58"/>
        <v>12</v>
      </c>
      <c r="D1140" s="2" t="str">
        <f t="shared" si="59"/>
        <v>日</v>
      </c>
      <c r="E1140" t="str">
        <f>IFERROR(VLOOKUP(A1140,'HOL（2028年まで）'!$A:$C,3,0),"")</f>
        <v/>
      </c>
    </row>
    <row r="1141" spans="1:5" x14ac:dyDescent="0.45">
      <c r="A1141" s="1">
        <v>47070</v>
      </c>
      <c r="B1141" s="2">
        <f t="shared" si="57"/>
        <v>11</v>
      </c>
      <c r="C1141" s="2">
        <f t="shared" si="58"/>
        <v>13</v>
      </c>
      <c r="D1141" s="2" t="str">
        <f t="shared" si="59"/>
        <v>月</v>
      </c>
      <c r="E1141" t="str">
        <f>IFERROR(VLOOKUP(A1141,'HOL（2028年まで）'!$A:$C,3,0),"")</f>
        <v/>
      </c>
    </row>
    <row r="1142" spans="1:5" x14ac:dyDescent="0.45">
      <c r="A1142" s="1">
        <v>47071</v>
      </c>
      <c r="B1142" s="2">
        <f t="shared" si="57"/>
        <v>11</v>
      </c>
      <c r="C1142" s="2">
        <f t="shared" si="58"/>
        <v>14</v>
      </c>
      <c r="D1142" s="2" t="str">
        <f t="shared" si="59"/>
        <v>火</v>
      </c>
      <c r="E1142" t="str">
        <f>IFERROR(VLOOKUP(A1142,'HOL（2028年まで）'!$A:$C,3,0),"")</f>
        <v/>
      </c>
    </row>
    <row r="1143" spans="1:5" x14ac:dyDescent="0.45">
      <c r="A1143" s="1">
        <v>47072</v>
      </c>
      <c r="B1143" s="2">
        <f t="shared" si="57"/>
        <v>11</v>
      </c>
      <c r="C1143" s="2">
        <f t="shared" si="58"/>
        <v>15</v>
      </c>
      <c r="D1143" s="2" t="str">
        <f t="shared" si="59"/>
        <v>水</v>
      </c>
      <c r="E1143" t="str">
        <f>IFERROR(VLOOKUP(A1143,'HOL（2028年まで）'!$A:$C,3,0),"")</f>
        <v/>
      </c>
    </row>
    <row r="1144" spans="1:5" x14ac:dyDescent="0.45">
      <c r="A1144" s="1">
        <v>47073</v>
      </c>
      <c r="B1144" s="2">
        <f t="shared" si="57"/>
        <v>11</v>
      </c>
      <c r="C1144" s="2">
        <f t="shared" si="58"/>
        <v>16</v>
      </c>
      <c r="D1144" s="2" t="str">
        <f t="shared" si="59"/>
        <v>木</v>
      </c>
      <c r="E1144" t="str">
        <f>IFERROR(VLOOKUP(A1144,'HOL（2028年まで）'!$A:$C,3,0),"")</f>
        <v/>
      </c>
    </row>
    <row r="1145" spans="1:5" x14ac:dyDescent="0.45">
      <c r="A1145" s="1">
        <v>47074</v>
      </c>
      <c r="B1145" s="2">
        <f t="shared" si="57"/>
        <v>11</v>
      </c>
      <c r="C1145" s="2">
        <f t="shared" si="58"/>
        <v>17</v>
      </c>
      <c r="D1145" s="2" t="str">
        <f t="shared" si="59"/>
        <v>金</v>
      </c>
      <c r="E1145" t="str">
        <f>IFERROR(VLOOKUP(A1145,'HOL（2028年まで）'!$A:$C,3,0),"")</f>
        <v/>
      </c>
    </row>
    <row r="1146" spans="1:5" x14ac:dyDescent="0.45">
      <c r="A1146" s="1">
        <v>47075</v>
      </c>
      <c r="B1146" s="2">
        <f t="shared" si="57"/>
        <v>11</v>
      </c>
      <c r="C1146" s="2">
        <f t="shared" si="58"/>
        <v>18</v>
      </c>
      <c r="D1146" s="2" t="str">
        <f t="shared" si="59"/>
        <v>土</v>
      </c>
      <c r="E1146" t="str">
        <f>IFERROR(VLOOKUP(A1146,'HOL（2028年まで）'!$A:$C,3,0),"")</f>
        <v/>
      </c>
    </row>
    <row r="1147" spans="1:5" x14ac:dyDescent="0.45">
      <c r="A1147" s="1">
        <v>47076</v>
      </c>
      <c r="B1147" s="2">
        <f t="shared" si="57"/>
        <v>11</v>
      </c>
      <c r="C1147" s="2">
        <f t="shared" si="58"/>
        <v>19</v>
      </c>
      <c r="D1147" s="2" t="str">
        <f t="shared" si="59"/>
        <v>日</v>
      </c>
      <c r="E1147" t="str">
        <f>IFERROR(VLOOKUP(A1147,'HOL（2028年まで）'!$A:$C,3,0),"")</f>
        <v/>
      </c>
    </row>
    <row r="1148" spans="1:5" x14ac:dyDescent="0.45">
      <c r="A1148" s="1">
        <v>47077</v>
      </c>
      <c r="B1148" s="2">
        <f t="shared" si="57"/>
        <v>11</v>
      </c>
      <c r="C1148" s="2">
        <f t="shared" si="58"/>
        <v>20</v>
      </c>
      <c r="D1148" s="2" t="str">
        <f t="shared" si="59"/>
        <v>月</v>
      </c>
      <c r="E1148" t="str">
        <f>IFERROR(VLOOKUP(A1148,'HOL（2028年まで）'!$A:$C,3,0),"")</f>
        <v/>
      </c>
    </row>
    <row r="1149" spans="1:5" x14ac:dyDescent="0.45">
      <c r="A1149" s="1">
        <v>47078</v>
      </c>
      <c r="B1149" s="2">
        <f t="shared" si="57"/>
        <v>11</v>
      </c>
      <c r="C1149" s="2">
        <f t="shared" si="58"/>
        <v>21</v>
      </c>
      <c r="D1149" s="2" t="str">
        <f t="shared" si="59"/>
        <v>火</v>
      </c>
      <c r="E1149" t="str">
        <f>IFERROR(VLOOKUP(A1149,'HOL（2028年まで）'!$A:$C,3,0),"")</f>
        <v/>
      </c>
    </row>
    <row r="1150" spans="1:5" x14ac:dyDescent="0.45">
      <c r="A1150" s="1">
        <v>47079</v>
      </c>
      <c r="B1150" s="2">
        <f t="shared" si="57"/>
        <v>11</v>
      </c>
      <c r="C1150" s="2">
        <f t="shared" si="58"/>
        <v>22</v>
      </c>
      <c r="D1150" s="2" t="str">
        <f t="shared" si="59"/>
        <v>水</v>
      </c>
      <c r="E1150" t="str">
        <f>IFERROR(VLOOKUP(A1150,'HOL（2028年まで）'!$A:$C,3,0),"")</f>
        <v/>
      </c>
    </row>
    <row r="1151" spans="1:5" x14ac:dyDescent="0.45">
      <c r="A1151" s="1">
        <v>47080</v>
      </c>
      <c r="B1151" s="2">
        <f t="shared" si="57"/>
        <v>11</v>
      </c>
      <c r="C1151" s="2">
        <f t="shared" si="58"/>
        <v>23</v>
      </c>
      <c r="D1151" s="2" t="str">
        <f t="shared" si="59"/>
        <v>木</v>
      </c>
      <c r="E1151" t="str">
        <f>IFERROR(VLOOKUP(A1151,'HOL（2028年まで）'!$A:$C,3,0),"")</f>
        <v>勤労感謝の日</v>
      </c>
    </row>
    <row r="1152" spans="1:5" x14ac:dyDescent="0.45">
      <c r="A1152" s="1">
        <v>47081</v>
      </c>
      <c r="B1152" s="2">
        <f t="shared" si="57"/>
        <v>11</v>
      </c>
      <c r="C1152" s="2">
        <f t="shared" si="58"/>
        <v>24</v>
      </c>
      <c r="D1152" s="2" t="str">
        <f t="shared" si="59"/>
        <v>金</v>
      </c>
      <c r="E1152" t="str">
        <f>IFERROR(VLOOKUP(A1152,'HOL（2028年まで）'!$A:$C,3,0),"")</f>
        <v/>
      </c>
    </row>
    <row r="1153" spans="1:5" x14ac:dyDescent="0.45">
      <c r="A1153" s="1">
        <v>47082</v>
      </c>
      <c r="B1153" s="2">
        <f t="shared" si="57"/>
        <v>11</v>
      </c>
      <c r="C1153" s="2">
        <f t="shared" si="58"/>
        <v>25</v>
      </c>
      <c r="D1153" s="2" t="str">
        <f t="shared" si="59"/>
        <v>土</v>
      </c>
      <c r="E1153" t="str">
        <f>IFERROR(VLOOKUP(A1153,'HOL（2028年まで）'!$A:$C,3,0),"")</f>
        <v/>
      </c>
    </row>
    <row r="1154" spans="1:5" x14ac:dyDescent="0.45">
      <c r="A1154" s="1">
        <v>47083</v>
      </c>
      <c r="B1154" s="2">
        <f t="shared" si="57"/>
        <v>11</v>
      </c>
      <c r="C1154" s="2">
        <f t="shared" si="58"/>
        <v>26</v>
      </c>
      <c r="D1154" s="2" t="str">
        <f t="shared" si="59"/>
        <v>日</v>
      </c>
      <c r="E1154" t="str">
        <f>IFERROR(VLOOKUP(A1154,'HOL（2028年まで）'!$A:$C,3,0),"")</f>
        <v/>
      </c>
    </row>
    <row r="1155" spans="1:5" x14ac:dyDescent="0.45">
      <c r="A1155" s="1">
        <v>47084</v>
      </c>
      <c r="B1155" s="2">
        <f t="shared" ref="B1155:B1189" si="60">MONTH(A1155)</f>
        <v>11</v>
      </c>
      <c r="C1155" s="2">
        <f t="shared" ref="C1155:C1189" si="61">DAY(A1155)</f>
        <v>27</v>
      </c>
      <c r="D1155" s="2" t="str">
        <f t="shared" ref="D1155:D1189" si="62">TEXT(A1155,"aaa")</f>
        <v>月</v>
      </c>
      <c r="E1155" t="str">
        <f>IFERROR(VLOOKUP(A1155,'HOL（2028年まで）'!$A:$C,3,0),"")</f>
        <v/>
      </c>
    </row>
    <row r="1156" spans="1:5" x14ac:dyDescent="0.45">
      <c r="A1156" s="1">
        <v>47085</v>
      </c>
      <c r="B1156" s="2">
        <f t="shared" si="60"/>
        <v>11</v>
      </c>
      <c r="C1156" s="2">
        <f t="shared" si="61"/>
        <v>28</v>
      </c>
      <c r="D1156" s="2" t="str">
        <f t="shared" si="62"/>
        <v>火</v>
      </c>
      <c r="E1156" t="str">
        <f>IFERROR(VLOOKUP(A1156,'HOL（2028年まで）'!$A:$C,3,0),"")</f>
        <v/>
      </c>
    </row>
    <row r="1157" spans="1:5" x14ac:dyDescent="0.45">
      <c r="A1157" s="1">
        <v>47086</v>
      </c>
      <c r="B1157" s="2">
        <f t="shared" si="60"/>
        <v>11</v>
      </c>
      <c r="C1157" s="2">
        <f t="shared" si="61"/>
        <v>29</v>
      </c>
      <c r="D1157" s="2" t="str">
        <f t="shared" si="62"/>
        <v>水</v>
      </c>
      <c r="E1157" t="str">
        <f>IFERROR(VLOOKUP(A1157,'HOL（2028年まで）'!$A:$C,3,0),"")</f>
        <v/>
      </c>
    </row>
    <row r="1158" spans="1:5" x14ac:dyDescent="0.45">
      <c r="A1158" s="1">
        <v>47087</v>
      </c>
      <c r="B1158" s="2">
        <f t="shared" si="60"/>
        <v>11</v>
      </c>
      <c r="C1158" s="2">
        <f t="shared" si="61"/>
        <v>30</v>
      </c>
      <c r="D1158" s="2" t="str">
        <f t="shared" si="62"/>
        <v>木</v>
      </c>
      <c r="E1158" t="str">
        <f>IFERROR(VLOOKUP(A1158,'HOL（2028年まで）'!$A:$C,3,0),"")</f>
        <v/>
      </c>
    </row>
    <row r="1159" spans="1:5" x14ac:dyDescent="0.45">
      <c r="A1159" s="1">
        <v>47088</v>
      </c>
      <c r="B1159" s="2">
        <f t="shared" si="60"/>
        <v>12</v>
      </c>
      <c r="C1159" s="2">
        <f t="shared" si="61"/>
        <v>1</v>
      </c>
      <c r="D1159" s="2" t="str">
        <f t="shared" si="62"/>
        <v>金</v>
      </c>
      <c r="E1159" t="str">
        <f>IFERROR(VLOOKUP(A1159,'HOL（2028年まで）'!$A:$C,3,0),"")</f>
        <v/>
      </c>
    </row>
    <row r="1160" spans="1:5" x14ac:dyDescent="0.45">
      <c r="A1160" s="1">
        <v>47089</v>
      </c>
      <c r="B1160" s="2">
        <f t="shared" si="60"/>
        <v>12</v>
      </c>
      <c r="C1160" s="2">
        <f t="shared" si="61"/>
        <v>2</v>
      </c>
      <c r="D1160" s="2" t="str">
        <f t="shared" si="62"/>
        <v>土</v>
      </c>
      <c r="E1160" t="str">
        <f>IFERROR(VLOOKUP(A1160,'HOL（2028年まで）'!$A:$C,3,0),"")</f>
        <v/>
      </c>
    </row>
    <row r="1161" spans="1:5" x14ac:dyDescent="0.45">
      <c r="A1161" s="1">
        <v>47090</v>
      </c>
      <c r="B1161" s="2">
        <f t="shared" si="60"/>
        <v>12</v>
      </c>
      <c r="C1161" s="2">
        <f t="shared" si="61"/>
        <v>3</v>
      </c>
      <c r="D1161" s="2" t="str">
        <f t="shared" si="62"/>
        <v>日</v>
      </c>
      <c r="E1161" t="str">
        <f>IFERROR(VLOOKUP(A1161,'HOL（2028年まで）'!$A:$C,3,0),"")</f>
        <v/>
      </c>
    </row>
    <row r="1162" spans="1:5" x14ac:dyDescent="0.45">
      <c r="A1162" s="1">
        <v>47091</v>
      </c>
      <c r="B1162" s="2">
        <f t="shared" si="60"/>
        <v>12</v>
      </c>
      <c r="C1162" s="2">
        <f t="shared" si="61"/>
        <v>4</v>
      </c>
      <c r="D1162" s="2" t="str">
        <f t="shared" si="62"/>
        <v>月</v>
      </c>
      <c r="E1162" t="str">
        <f>IFERROR(VLOOKUP(A1162,'HOL（2028年まで）'!$A:$C,3,0),"")</f>
        <v/>
      </c>
    </row>
    <row r="1163" spans="1:5" x14ac:dyDescent="0.45">
      <c r="A1163" s="1">
        <v>47092</v>
      </c>
      <c r="B1163" s="2">
        <f t="shared" si="60"/>
        <v>12</v>
      </c>
      <c r="C1163" s="2">
        <f t="shared" si="61"/>
        <v>5</v>
      </c>
      <c r="D1163" s="2" t="str">
        <f t="shared" si="62"/>
        <v>火</v>
      </c>
      <c r="E1163" t="str">
        <f>IFERROR(VLOOKUP(A1163,'HOL（2028年まで）'!$A:$C,3,0),"")</f>
        <v/>
      </c>
    </row>
    <row r="1164" spans="1:5" x14ac:dyDescent="0.45">
      <c r="A1164" s="1">
        <v>47093</v>
      </c>
      <c r="B1164" s="2">
        <f t="shared" si="60"/>
        <v>12</v>
      </c>
      <c r="C1164" s="2">
        <f t="shared" si="61"/>
        <v>6</v>
      </c>
      <c r="D1164" s="2" t="str">
        <f t="shared" si="62"/>
        <v>水</v>
      </c>
      <c r="E1164" t="str">
        <f>IFERROR(VLOOKUP(A1164,'HOL（2028年まで）'!$A:$C,3,0),"")</f>
        <v/>
      </c>
    </row>
    <row r="1165" spans="1:5" x14ac:dyDescent="0.45">
      <c r="A1165" s="1">
        <v>47094</v>
      </c>
      <c r="B1165" s="2">
        <f t="shared" si="60"/>
        <v>12</v>
      </c>
      <c r="C1165" s="2">
        <f t="shared" si="61"/>
        <v>7</v>
      </c>
      <c r="D1165" s="2" t="str">
        <f t="shared" si="62"/>
        <v>木</v>
      </c>
      <c r="E1165" t="str">
        <f>IFERROR(VLOOKUP(A1165,'HOL（2028年まで）'!$A:$C,3,0),"")</f>
        <v/>
      </c>
    </row>
    <row r="1166" spans="1:5" x14ac:dyDescent="0.45">
      <c r="A1166" s="1">
        <v>47095</v>
      </c>
      <c r="B1166" s="2">
        <f t="shared" si="60"/>
        <v>12</v>
      </c>
      <c r="C1166" s="2">
        <f t="shared" si="61"/>
        <v>8</v>
      </c>
      <c r="D1166" s="2" t="str">
        <f t="shared" si="62"/>
        <v>金</v>
      </c>
      <c r="E1166" t="str">
        <f>IFERROR(VLOOKUP(A1166,'HOL（2028年まで）'!$A:$C,3,0),"")</f>
        <v/>
      </c>
    </row>
    <row r="1167" spans="1:5" x14ac:dyDescent="0.45">
      <c r="A1167" s="1">
        <v>47096</v>
      </c>
      <c r="B1167" s="2">
        <f t="shared" si="60"/>
        <v>12</v>
      </c>
      <c r="C1167" s="2">
        <f t="shared" si="61"/>
        <v>9</v>
      </c>
      <c r="D1167" s="2" t="str">
        <f t="shared" si="62"/>
        <v>土</v>
      </c>
      <c r="E1167" t="str">
        <f>IFERROR(VLOOKUP(A1167,'HOL（2028年まで）'!$A:$C,3,0),"")</f>
        <v/>
      </c>
    </row>
    <row r="1168" spans="1:5" x14ac:dyDescent="0.45">
      <c r="A1168" s="1">
        <v>47097</v>
      </c>
      <c r="B1168" s="2">
        <f t="shared" si="60"/>
        <v>12</v>
      </c>
      <c r="C1168" s="2">
        <f t="shared" si="61"/>
        <v>10</v>
      </c>
      <c r="D1168" s="2" t="str">
        <f t="shared" si="62"/>
        <v>日</v>
      </c>
      <c r="E1168" t="str">
        <f>IFERROR(VLOOKUP(A1168,'HOL（2028年まで）'!$A:$C,3,0),"")</f>
        <v/>
      </c>
    </row>
    <row r="1169" spans="1:5" x14ac:dyDescent="0.45">
      <c r="A1169" s="1">
        <v>47098</v>
      </c>
      <c r="B1169" s="2">
        <f t="shared" si="60"/>
        <v>12</v>
      </c>
      <c r="C1169" s="2">
        <f t="shared" si="61"/>
        <v>11</v>
      </c>
      <c r="D1169" s="2" t="str">
        <f t="shared" si="62"/>
        <v>月</v>
      </c>
      <c r="E1169" t="str">
        <f>IFERROR(VLOOKUP(A1169,'HOL（2028年まで）'!$A:$C,3,0),"")</f>
        <v/>
      </c>
    </row>
    <row r="1170" spans="1:5" x14ac:dyDescent="0.45">
      <c r="A1170" s="1">
        <v>47099</v>
      </c>
      <c r="B1170" s="2">
        <f t="shared" si="60"/>
        <v>12</v>
      </c>
      <c r="C1170" s="2">
        <f t="shared" si="61"/>
        <v>12</v>
      </c>
      <c r="D1170" s="2" t="str">
        <f t="shared" si="62"/>
        <v>火</v>
      </c>
      <c r="E1170" t="str">
        <f>IFERROR(VLOOKUP(A1170,'HOL（2028年まで）'!$A:$C,3,0),"")</f>
        <v/>
      </c>
    </row>
    <row r="1171" spans="1:5" x14ac:dyDescent="0.45">
      <c r="A1171" s="1">
        <v>47100</v>
      </c>
      <c r="B1171" s="2">
        <f t="shared" si="60"/>
        <v>12</v>
      </c>
      <c r="C1171" s="2">
        <f t="shared" si="61"/>
        <v>13</v>
      </c>
      <c r="D1171" s="2" t="str">
        <f t="shared" si="62"/>
        <v>水</v>
      </c>
      <c r="E1171" t="str">
        <f>IFERROR(VLOOKUP(A1171,'HOL（2028年まで）'!$A:$C,3,0),"")</f>
        <v/>
      </c>
    </row>
    <row r="1172" spans="1:5" x14ac:dyDescent="0.45">
      <c r="A1172" s="1">
        <v>47101</v>
      </c>
      <c r="B1172" s="2">
        <f t="shared" si="60"/>
        <v>12</v>
      </c>
      <c r="C1172" s="2">
        <f t="shared" si="61"/>
        <v>14</v>
      </c>
      <c r="D1172" s="2" t="str">
        <f t="shared" si="62"/>
        <v>木</v>
      </c>
      <c r="E1172" t="str">
        <f>IFERROR(VLOOKUP(A1172,'HOL（2028年まで）'!$A:$C,3,0),"")</f>
        <v/>
      </c>
    </row>
    <row r="1173" spans="1:5" x14ac:dyDescent="0.45">
      <c r="A1173" s="1">
        <v>47102</v>
      </c>
      <c r="B1173" s="2">
        <f t="shared" si="60"/>
        <v>12</v>
      </c>
      <c r="C1173" s="2">
        <f t="shared" si="61"/>
        <v>15</v>
      </c>
      <c r="D1173" s="2" t="str">
        <f t="shared" si="62"/>
        <v>金</v>
      </c>
      <c r="E1173" t="str">
        <f>IFERROR(VLOOKUP(A1173,'HOL（2028年まで）'!$A:$C,3,0),"")</f>
        <v/>
      </c>
    </row>
    <row r="1174" spans="1:5" x14ac:dyDescent="0.45">
      <c r="A1174" s="1">
        <v>47103</v>
      </c>
      <c r="B1174" s="2">
        <f t="shared" si="60"/>
        <v>12</v>
      </c>
      <c r="C1174" s="2">
        <f t="shared" si="61"/>
        <v>16</v>
      </c>
      <c r="D1174" s="2" t="str">
        <f t="shared" si="62"/>
        <v>土</v>
      </c>
      <c r="E1174" t="str">
        <f>IFERROR(VLOOKUP(A1174,'HOL（2028年まで）'!$A:$C,3,0),"")</f>
        <v/>
      </c>
    </row>
    <row r="1175" spans="1:5" x14ac:dyDescent="0.45">
      <c r="A1175" s="1">
        <v>47104</v>
      </c>
      <c r="B1175" s="2">
        <f t="shared" si="60"/>
        <v>12</v>
      </c>
      <c r="C1175" s="2">
        <f t="shared" si="61"/>
        <v>17</v>
      </c>
      <c r="D1175" s="2" t="str">
        <f t="shared" si="62"/>
        <v>日</v>
      </c>
      <c r="E1175" t="str">
        <f>IFERROR(VLOOKUP(A1175,'HOL（2028年まで）'!$A:$C,3,0),"")</f>
        <v/>
      </c>
    </row>
    <row r="1176" spans="1:5" x14ac:dyDescent="0.45">
      <c r="A1176" s="1">
        <v>47105</v>
      </c>
      <c r="B1176" s="2">
        <f t="shared" si="60"/>
        <v>12</v>
      </c>
      <c r="C1176" s="2">
        <f t="shared" si="61"/>
        <v>18</v>
      </c>
      <c r="D1176" s="2" t="str">
        <f t="shared" si="62"/>
        <v>月</v>
      </c>
      <c r="E1176" t="str">
        <f>IFERROR(VLOOKUP(A1176,'HOL（2028年まで）'!$A:$C,3,0),"")</f>
        <v/>
      </c>
    </row>
    <row r="1177" spans="1:5" x14ac:dyDescent="0.45">
      <c r="A1177" s="1">
        <v>47106</v>
      </c>
      <c r="B1177" s="2">
        <f t="shared" si="60"/>
        <v>12</v>
      </c>
      <c r="C1177" s="2">
        <f t="shared" si="61"/>
        <v>19</v>
      </c>
      <c r="D1177" s="2" t="str">
        <f t="shared" si="62"/>
        <v>火</v>
      </c>
      <c r="E1177" t="str">
        <f>IFERROR(VLOOKUP(A1177,'HOL（2028年まで）'!$A:$C,3,0),"")</f>
        <v/>
      </c>
    </row>
    <row r="1178" spans="1:5" x14ac:dyDescent="0.45">
      <c r="A1178" s="1">
        <v>47107</v>
      </c>
      <c r="B1178" s="2">
        <f t="shared" si="60"/>
        <v>12</v>
      </c>
      <c r="C1178" s="2">
        <f t="shared" si="61"/>
        <v>20</v>
      </c>
      <c r="D1178" s="2" t="str">
        <f t="shared" si="62"/>
        <v>水</v>
      </c>
      <c r="E1178" t="str">
        <f>IFERROR(VLOOKUP(A1178,'HOL（2028年まで）'!$A:$C,3,0),"")</f>
        <v/>
      </c>
    </row>
    <row r="1179" spans="1:5" x14ac:dyDescent="0.45">
      <c r="A1179" s="1">
        <v>47108</v>
      </c>
      <c r="B1179" s="2">
        <f t="shared" si="60"/>
        <v>12</v>
      </c>
      <c r="C1179" s="2">
        <f t="shared" si="61"/>
        <v>21</v>
      </c>
      <c r="D1179" s="2" t="str">
        <f t="shared" si="62"/>
        <v>木</v>
      </c>
      <c r="E1179" t="str">
        <f>IFERROR(VLOOKUP(A1179,'HOL（2028年まで）'!$A:$C,3,0),"")</f>
        <v/>
      </c>
    </row>
    <row r="1180" spans="1:5" x14ac:dyDescent="0.45">
      <c r="A1180" s="1">
        <v>47109</v>
      </c>
      <c r="B1180" s="2">
        <f t="shared" si="60"/>
        <v>12</v>
      </c>
      <c r="C1180" s="2">
        <f t="shared" si="61"/>
        <v>22</v>
      </c>
      <c r="D1180" s="2" t="str">
        <f t="shared" si="62"/>
        <v>金</v>
      </c>
      <c r="E1180" t="str">
        <f>IFERROR(VLOOKUP(A1180,'HOL（2028年まで）'!$A:$C,3,0),"")</f>
        <v/>
      </c>
    </row>
    <row r="1181" spans="1:5" x14ac:dyDescent="0.45">
      <c r="A1181" s="1">
        <v>47110</v>
      </c>
      <c r="B1181" s="2">
        <f t="shared" si="60"/>
        <v>12</v>
      </c>
      <c r="C1181" s="2">
        <f t="shared" si="61"/>
        <v>23</v>
      </c>
      <c r="D1181" s="2" t="str">
        <f t="shared" si="62"/>
        <v>土</v>
      </c>
      <c r="E1181" t="str">
        <f>IFERROR(VLOOKUP(A1181,'HOL（2028年まで）'!$A:$C,3,0),"")</f>
        <v/>
      </c>
    </row>
    <row r="1182" spans="1:5" x14ac:dyDescent="0.45">
      <c r="A1182" s="1">
        <v>47111</v>
      </c>
      <c r="B1182" s="2">
        <f t="shared" si="60"/>
        <v>12</v>
      </c>
      <c r="C1182" s="2">
        <f t="shared" si="61"/>
        <v>24</v>
      </c>
      <c r="D1182" s="2" t="str">
        <f t="shared" si="62"/>
        <v>日</v>
      </c>
      <c r="E1182" t="str">
        <f>IFERROR(VLOOKUP(A1182,'HOL（2028年まで）'!$A:$C,3,0),"")</f>
        <v/>
      </c>
    </row>
    <row r="1183" spans="1:5" x14ac:dyDescent="0.45">
      <c r="A1183" s="1">
        <v>47112</v>
      </c>
      <c r="B1183" s="2">
        <f t="shared" si="60"/>
        <v>12</v>
      </c>
      <c r="C1183" s="2">
        <f t="shared" si="61"/>
        <v>25</v>
      </c>
      <c r="D1183" s="2" t="str">
        <f t="shared" si="62"/>
        <v>月</v>
      </c>
      <c r="E1183" t="str">
        <f>IFERROR(VLOOKUP(A1183,'HOL（2028年まで）'!$A:$C,3,0),"")</f>
        <v/>
      </c>
    </row>
    <row r="1184" spans="1:5" x14ac:dyDescent="0.45">
      <c r="A1184" s="1">
        <v>47113</v>
      </c>
      <c r="B1184" s="2">
        <f t="shared" si="60"/>
        <v>12</v>
      </c>
      <c r="C1184" s="2">
        <f t="shared" si="61"/>
        <v>26</v>
      </c>
      <c r="D1184" s="2" t="str">
        <f t="shared" si="62"/>
        <v>火</v>
      </c>
      <c r="E1184" t="str">
        <f>IFERROR(VLOOKUP(A1184,'HOL（2028年まで）'!$A:$C,3,0),"")</f>
        <v/>
      </c>
    </row>
    <row r="1185" spans="1:5" x14ac:dyDescent="0.45">
      <c r="A1185" s="1">
        <v>47114</v>
      </c>
      <c r="B1185" s="2">
        <f t="shared" si="60"/>
        <v>12</v>
      </c>
      <c r="C1185" s="2">
        <f t="shared" si="61"/>
        <v>27</v>
      </c>
      <c r="D1185" s="2" t="str">
        <f t="shared" si="62"/>
        <v>水</v>
      </c>
      <c r="E1185" t="str">
        <f>IFERROR(VLOOKUP(A1185,'HOL（2028年まで）'!$A:$C,3,0),"")</f>
        <v/>
      </c>
    </row>
    <row r="1186" spans="1:5" x14ac:dyDescent="0.45">
      <c r="A1186" s="1">
        <v>47115</v>
      </c>
      <c r="B1186" s="2">
        <f t="shared" si="60"/>
        <v>12</v>
      </c>
      <c r="C1186" s="2">
        <f t="shared" si="61"/>
        <v>28</v>
      </c>
      <c r="D1186" s="2" t="str">
        <f t="shared" si="62"/>
        <v>木</v>
      </c>
      <c r="E1186" t="str">
        <f>IFERROR(VLOOKUP(A1186,'HOL（2028年まで）'!$A:$C,3,0),"")</f>
        <v/>
      </c>
    </row>
    <row r="1187" spans="1:5" x14ac:dyDescent="0.45">
      <c r="A1187" s="1">
        <v>47116</v>
      </c>
      <c r="B1187" s="2">
        <f t="shared" si="60"/>
        <v>12</v>
      </c>
      <c r="C1187" s="2">
        <f t="shared" si="61"/>
        <v>29</v>
      </c>
      <c r="D1187" s="2" t="str">
        <f t="shared" si="62"/>
        <v>金</v>
      </c>
      <c r="E1187" t="str">
        <f>IFERROR(VLOOKUP(A1187,'HOL（2028年まで）'!$A:$C,3,0),"")</f>
        <v/>
      </c>
    </row>
    <row r="1188" spans="1:5" x14ac:dyDescent="0.45">
      <c r="A1188" s="1">
        <v>47117</v>
      </c>
      <c r="B1188" s="2">
        <f t="shared" si="60"/>
        <v>12</v>
      </c>
      <c r="C1188" s="2">
        <f t="shared" si="61"/>
        <v>30</v>
      </c>
      <c r="D1188" s="2" t="str">
        <f t="shared" si="62"/>
        <v>土</v>
      </c>
      <c r="E1188" t="str">
        <f>IFERROR(VLOOKUP(A1188,'HOL（2028年まで）'!$A:$C,3,0),"")</f>
        <v/>
      </c>
    </row>
    <row r="1189" spans="1:5" x14ac:dyDescent="0.45">
      <c r="A1189" s="1">
        <v>47118</v>
      </c>
      <c r="B1189" s="2">
        <f t="shared" si="60"/>
        <v>12</v>
      </c>
      <c r="C1189" s="2">
        <f t="shared" si="61"/>
        <v>31</v>
      </c>
      <c r="D1189" s="2" t="str">
        <f t="shared" si="62"/>
        <v>日</v>
      </c>
      <c r="E1189" t="str">
        <f>IFERROR(VLOOKUP(A1189,'HOL（2028年まで）'!$A:$C,3,0),"")</f>
        <v/>
      </c>
    </row>
  </sheetData>
  <autoFilter ref="A1:E196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22</v>
      </c>
      <c r="B1" s="4" t="s">
        <v>23</v>
      </c>
      <c r="C1" s="5" t="s">
        <v>24</v>
      </c>
    </row>
    <row r="2" spans="1:4" ht="19.8" thickTop="1" x14ac:dyDescent="0.45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5">
      <c r="A3" s="16">
        <v>44571</v>
      </c>
      <c r="B3" s="7">
        <f t="shared" ref="B3:B17" si="0">A3</f>
        <v>44571</v>
      </c>
      <c r="C3" s="8" t="s">
        <v>26</v>
      </c>
    </row>
    <row r="4" spans="1:4" x14ac:dyDescent="0.45">
      <c r="A4" s="16">
        <v>44603</v>
      </c>
      <c r="B4" s="7">
        <f t="shared" si="0"/>
        <v>44603</v>
      </c>
      <c r="C4" s="8" t="s">
        <v>27</v>
      </c>
    </row>
    <row r="5" spans="1:4" x14ac:dyDescent="0.45">
      <c r="A5" s="16">
        <v>44615</v>
      </c>
      <c r="B5" s="7">
        <f t="shared" si="0"/>
        <v>44615</v>
      </c>
      <c r="C5" s="8" t="s">
        <v>28</v>
      </c>
    </row>
    <row r="6" spans="1:4" x14ac:dyDescent="0.45">
      <c r="A6" s="16">
        <v>44641</v>
      </c>
      <c r="B6" s="7">
        <f t="shared" si="0"/>
        <v>44641</v>
      </c>
      <c r="C6" s="8" t="s">
        <v>29</v>
      </c>
    </row>
    <row r="7" spans="1:4" x14ac:dyDescent="0.45">
      <c r="A7" s="16">
        <v>44680</v>
      </c>
      <c r="B7" s="7">
        <f t="shared" si="0"/>
        <v>44680</v>
      </c>
      <c r="C7" s="8" t="s">
        <v>30</v>
      </c>
    </row>
    <row r="8" spans="1:4" x14ac:dyDescent="0.45">
      <c r="A8" s="16">
        <v>44684</v>
      </c>
      <c r="B8" s="7">
        <f t="shared" si="0"/>
        <v>44684</v>
      </c>
      <c r="C8" s="8" t="s">
        <v>31</v>
      </c>
    </row>
    <row r="9" spans="1:4" x14ac:dyDescent="0.45">
      <c r="A9" s="16">
        <v>44685</v>
      </c>
      <c r="B9" s="7">
        <f t="shared" si="0"/>
        <v>44685</v>
      </c>
      <c r="C9" s="8" t="s">
        <v>32</v>
      </c>
    </row>
    <row r="10" spans="1:4" x14ac:dyDescent="0.45">
      <c r="A10" s="16">
        <v>44686</v>
      </c>
      <c r="B10" s="7">
        <f t="shared" si="0"/>
        <v>44686</v>
      </c>
      <c r="C10" s="8" t="s">
        <v>33</v>
      </c>
    </row>
    <row r="11" spans="1:4" x14ac:dyDescent="0.45">
      <c r="A11" s="16">
        <v>44760</v>
      </c>
      <c r="B11" s="7">
        <f t="shared" si="0"/>
        <v>44760</v>
      </c>
      <c r="C11" s="8" t="s">
        <v>34</v>
      </c>
    </row>
    <row r="12" spans="1:4" x14ac:dyDescent="0.45">
      <c r="A12" s="16">
        <v>44784</v>
      </c>
      <c r="B12" s="7">
        <f t="shared" si="0"/>
        <v>44784</v>
      </c>
      <c r="C12" s="8" t="s">
        <v>40</v>
      </c>
    </row>
    <row r="13" spans="1:4" x14ac:dyDescent="0.45">
      <c r="A13" s="16">
        <v>44823</v>
      </c>
      <c r="B13" s="7">
        <f t="shared" si="0"/>
        <v>44823</v>
      </c>
      <c r="C13" s="8" t="s">
        <v>36</v>
      </c>
    </row>
    <row r="14" spans="1:4" x14ac:dyDescent="0.45">
      <c r="A14" s="16">
        <v>44827</v>
      </c>
      <c r="B14" s="7">
        <f t="shared" si="0"/>
        <v>44827</v>
      </c>
      <c r="C14" s="8" t="s">
        <v>37</v>
      </c>
    </row>
    <row r="15" spans="1:4" x14ac:dyDescent="0.45">
      <c r="A15" s="16">
        <v>44844</v>
      </c>
      <c r="B15" s="7">
        <f t="shared" si="0"/>
        <v>44844</v>
      </c>
      <c r="C15" s="8" t="s">
        <v>35</v>
      </c>
    </row>
    <row r="16" spans="1:4" x14ac:dyDescent="0.45">
      <c r="A16" s="16">
        <v>44868</v>
      </c>
      <c r="B16" s="7">
        <f t="shared" si="0"/>
        <v>44868</v>
      </c>
      <c r="C16" s="8" t="s">
        <v>38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39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5">
      <c r="A19" s="18">
        <v>44928</v>
      </c>
      <c r="B19" s="7">
        <f t="shared" si="1"/>
        <v>44928</v>
      </c>
      <c r="C19" s="14" t="s">
        <v>41</v>
      </c>
    </row>
    <row r="20" spans="1:4" x14ac:dyDescent="0.45">
      <c r="A20" s="18">
        <v>44935</v>
      </c>
      <c r="B20" s="7">
        <f t="shared" si="1"/>
        <v>44935</v>
      </c>
      <c r="C20" s="8" t="s">
        <v>26</v>
      </c>
    </row>
    <row r="21" spans="1:4" x14ac:dyDescent="0.45">
      <c r="A21" s="18">
        <v>44968</v>
      </c>
      <c r="B21" s="7">
        <f t="shared" si="1"/>
        <v>44968</v>
      </c>
      <c r="C21" s="8" t="s">
        <v>27</v>
      </c>
    </row>
    <row r="22" spans="1:4" x14ac:dyDescent="0.45">
      <c r="A22" s="18">
        <v>44980</v>
      </c>
      <c r="B22" s="7">
        <f t="shared" si="1"/>
        <v>44980</v>
      </c>
      <c r="C22" s="8" t="s">
        <v>28</v>
      </c>
    </row>
    <row r="23" spans="1:4" x14ac:dyDescent="0.45">
      <c r="A23" s="18">
        <v>45006</v>
      </c>
      <c r="B23" s="7">
        <f t="shared" si="1"/>
        <v>45006</v>
      </c>
      <c r="C23" s="8" t="s">
        <v>29</v>
      </c>
    </row>
    <row r="24" spans="1:4" x14ac:dyDescent="0.45">
      <c r="A24" s="18">
        <v>45045</v>
      </c>
      <c r="B24" s="7">
        <f t="shared" si="1"/>
        <v>45045</v>
      </c>
      <c r="C24" s="8" t="s">
        <v>30</v>
      </c>
    </row>
    <row r="25" spans="1:4" x14ac:dyDescent="0.45">
      <c r="A25" s="18">
        <v>45049</v>
      </c>
      <c r="B25" s="7">
        <f t="shared" si="1"/>
        <v>45049</v>
      </c>
      <c r="C25" s="8" t="s">
        <v>31</v>
      </c>
    </row>
    <row r="26" spans="1:4" x14ac:dyDescent="0.45">
      <c r="A26" s="18">
        <v>45050</v>
      </c>
      <c r="B26" s="7">
        <f t="shared" si="1"/>
        <v>45050</v>
      </c>
      <c r="C26" s="8" t="s">
        <v>32</v>
      </c>
    </row>
    <row r="27" spans="1:4" x14ac:dyDescent="0.45">
      <c r="A27" s="18">
        <v>45051</v>
      </c>
      <c r="B27" s="7">
        <f t="shared" si="1"/>
        <v>45051</v>
      </c>
      <c r="C27" s="8" t="s">
        <v>33</v>
      </c>
    </row>
    <row r="28" spans="1:4" x14ac:dyDescent="0.45">
      <c r="A28" s="18">
        <v>45124</v>
      </c>
      <c r="B28" s="7">
        <f t="shared" si="1"/>
        <v>45124</v>
      </c>
      <c r="C28" s="8" t="s">
        <v>34</v>
      </c>
    </row>
    <row r="29" spans="1:4" x14ac:dyDescent="0.45">
      <c r="A29" s="18">
        <v>45149</v>
      </c>
      <c r="B29" s="7">
        <f t="shared" si="1"/>
        <v>45149</v>
      </c>
      <c r="C29" s="8" t="s">
        <v>40</v>
      </c>
    </row>
    <row r="30" spans="1:4" x14ac:dyDescent="0.45">
      <c r="A30" s="18">
        <v>45187</v>
      </c>
      <c r="B30" s="7">
        <f t="shared" si="1"/>
        <v>45187</v>
      </c>
      <c r="C30" s="8" t="s">
        <v>36</v>
      </c>
    </row>
    <row r="31" spans="1:4" x14ac:dyDescent="0.45">
      <c r="A31" s="18">
        <v>45192</v>
      </c>
      <c r="B31" s="7">
        <f t="shared" si="1"/>
        <v>45192</v>
      </c>
      <c r="C31" s="8" t="s">
        <v>37</v>
      </c>
    </row>
    <row r="32" spans="1:4" x14ac:dyDescent="0.45">
      <c r="A32" s="18">
        <v>45208</v>
      </c>
      <c r="B32" s="7">
        <f t="shared" si="1"/>
        <v>45208</v>
      </c>
      <c r="C32" s="8" t="s">
        <v>35</v>
      </c>
    </row>
    <row r="33" spans="1:4" x14ac:dyDescent="0.45">
      <c r="A33" s="18">
        <v>45233</v>
      </c>
      <c r="B33" s="7">
        <f t="shared" si="1"/>
        <v>45233</v>
      </c>
      <c r="C33" s="8" t="s">
        <v>38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39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5">
      <c r="A36" s="16">
        <v>45299</v>
      </c>
      <c r="B36" s="7">
        <f t="shared" si="2"/>
        <v>45299</v>
      </c>
      <c r="C36" s="8" t="s">
        <v>26</v>
      </c>
    </row>
    <row r="37" spans="1:4" x14ac:dyDescent="0.45">
      <c r="A37" s="16">
        <v>45333</v>
      </c>
      <c r="B37" s="7">
        <f t="shared" si="2"/>
        <v>45333</v>
      </c>
      <c r="C37" s="8" t="s">
        <v>27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5">
      <c r="A39" s="16">
        <v>45345</v>
      </c>
      <c r="B39" s="7">
        <f t="shared" si="2"/>
        <v>45345</v>
      </c>
      <c r="C39" s="8" t="s">
        <v>28</v>
      </c>
    </row>
    <row r="40" spans="1:4" x14ac:dyDescent="0.45">
      <c r="A40" s="16">
        <v>45371</v>
      </c>
      <c r="B40" s="7">
        <f t="shared" si="2"/>
        <v>45371</v>
      </c>
      <c r="C40" s="8" t="s">
        <v>29</v>
      </c>
    </row>
    <row r="41" spans="1:4" x14ac:dyDescent="0.45">
      <c r="A41" s="16">
        <v>45411</v>
      </c>
      <c r="B41" s="7">
        <f t="shared" si="2"/>
        <v>45411</v>
      </c>
      <c r="C41" s="8" t="s">
        <v>30</v>
      </c>
    </row>
    <row r="42" spans="1:4" x14ac:dyDescent="0.45">
      <c r="A42" s="16">
        <v>45415</v>
      </c>
      <c r="B42" s="7">
        <f t="shared" si="2"/>
        <v>45415</v>
      </c>
      <c r="C42" s="8" t="s">
        <v>31</v>
      </c>
    </row>
    <row r="43" spans="1:4" x14ac:dyDescent="0.45">
      <c r="A43" s="16">
        <v>45416</v>
      </c>
      <c r="B43" s="7">
        <f t="shared" si="2"/>
        <v>45416</v>
      </c>
      <c r="C43" s="8" t="s">
        <v>32</v>
      </c>
    </row>
    <row r="44" spans="1:4" x14ac:dyDescent="0.45">
      <c r="A44" s="16">
        <v>45417</v>
      </c>
      <c r="B44" s="7">
        <f t="shared" si="2"/>
        <v>45417</v>
      </c>
      <c r="C44" s="8" t="s">
        <v>33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5">
      <c r="A46" s="16">
        <v>45488</v>
      </c>
      <c r="B46" s="7">
        <f t="shared" si="2"/>
        <v>45488</v>
      </c>
      <c r="C46" s="8" t="s">
        <v>34</v>
      </c>
    </row>
    <row r="47" spans="1:4" x14ac:dyDescent="0.45">
      <c r="A47" s="16">
        <v>45515</v>
      </c>
      <c r="B47" s="7">
        <f t="shared" si="2"/>
        <v>45515</v>
      </c>
      <c r="C47" s="8" t="s">
        <v>40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5">
      <c r="A49" s="16">
        <v>45551</v>
      </c>
      <c r="B49" s="7">
        <f t="shared" si="2"/>
        <v>45551</v>
      </c>
      <c r="C49" s="8" t="s">
        <v>36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5">
      <c r="A51" s="16">
        <v>45558</v>
      </c>
      <c r="B51" s="7">
        <f t="shared" si="2"/>
        <v>45558</v>
      </c>
      <c r="C51" s="8" t="s">
        <v>41</v>
      </c>
    </row>
    <row r="52" spans="1:4" x14ac:dyDescent="0.45">
      <c r="A52" s="16">
        <v>45579</v>
      </c>
      <c r="B52" s="7">
        <f t="shared" si="2"/>
        <v>45579</v>
      </c>
      <c r="C52" s="8" t="s">
        <v>35</v>
      </c>
    </row>
    <row r="53" spans="1:4" x14ac:dyDescent="0.45">
      <c r="A53" s="16">
        <v>45599</v>
      </c>
      <c r="B53" s="7">
        <f t="shared" si="2"/>
        <v>45599</v>
      </c>
      <c r="C53" s="8" t="s">
        <v>38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41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39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5">
      <c r="A57" s="18">
        <v>45670</v>
      </c>
      <c r="B57" s="7">
        <f t="shared" si="2"/>
        <v>45670</v>
      </c>
      <c r="C57" s="8" t="s">
        <v>26</v>
      </c>
    </row>
    <row r="58" spans="1:4" x14ac:dyDescent="0.45">
      <c r="A58" s="18">
        <v>45699</v>
      </c>
      <c r="B58" s="7">
        <f t="shared" si="2"/>
        <v>45699</v>
      </c>
      <c r="C58" s="8" t="s">
        <v>27</v>
      </c>
    </row>
    <row r="59" spans="1:4" x14ac:dyDescent="0.45">
      <c r="A59" s="18">
        <v>45711</v>
      </c>
      <c r="B59" s="7">
        <f t="shared" si="2"/>
        <v>45711</v>
      </c>
      <c r="C59" s="8" t="s">
        <v>28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5">
      <c r="A61" s="18">
        <v>45736</v>
      </c>
      <c r="B61" s="7">
        <f t="shared" si="2"/>
        <v>45736</v>
      </c>
      <c r="C61" s="8" t="s">
        <v>29</v>
      </c>
    </row>
    <row r="62" spans="1:4" x14ac:dyDescent="0.45">
      <c r="A62" s="18">
        <v>45776</v>
      </c>
      <c r="B62" s="7">
        <f t="shared" si="2"/>
        <v>45776</v>
      </c>
      <c r="C62" s="8" t="s">
        <v>30</v>
      </c>
    </row>
    <row r="63" spans="1:4" x14ac:dyDescent="0.45">
      <c r="A63" s="18">
        <v>45780</v>
      </c>
      <c r="B63" s="7">
        <f t="shared" si="2"/>
        <v>45780</v>
      </c>
      <c r="C63" s="8" t="s">
        <v>31</v>
      </c>
    </row>
    <row r="64" spans="1:4" x14ac:dyDescent="0.45">
      <c r="A64" s="18">
        <v>45781</v>
      </c>
      <c r="B64" s="7">
        <f t="shared" si="2"/>
        <v>45781</v>
      </c>
      <c r="C64" s="8" t="s">
        <v>32</v>
      </c>
    </row>
    <row r="65" spans="1:4" x14ac:dyDescent="0.45">
      <c r="A65" s="18">
        <v>45782</v>
      </c>
      <c r="B65" s="7">
        <f t="shared" si="2"/>
        <v>45782</v>
      </c>
      <c r="C65" s="8" t="s">
        <v>33</v>
      </c>
    </row>
    <row r="66" spans="1:4" x14ac:dyDescent="0.45">
      <c r="A66" s="18">
        <v>45783</v>
      </c>
      <c r="B66" s="7">
        <f t="shared" si="2"/>
        <v>45783</v>
      </c>
      <c r="C66" s="8" t="s">
        <v>41</v>
      </c>
    </row>
    <row r="67" spans="1:4" x14ac:dyDescent="0.45">
      <c r="A67" s="18">
        <v>45859</v>
      </c>
      <c r="B67" s="7">
        <f t="shared" si="2"/>
        <v>45859</v>
      </c>
      <c r="C67" s="8" t="s">
        <v>34</v>
      </c>
    </row>
    <row r="68" spans="1:4" x14ac:dyDescent="0.45">
      <c r="A68" s="18">
        <v>45880</v>
      </c>
      <c r="B68" s="7">
        <f t="shared" si="2"/>
        <v>45880</v>
      </c>
      <c r="C68" s="8" t="s">
        <v>40</v>
      </c>
    </row>
    <row r="69" spans="1:4" x14ac:dyDescent="0.45">
      <c r="A69" s="18">
        <v>45915</v>
      </c>
      <c r="B69" s="7">
        <f t="shared" si="2"/>
        <v>45915</v>
      </c>
      <c r="C69" s="8" t="s">
        <v>36</v>
      </c>
    </row>
    <row r="70" spans="1:4" x14ac:dyDescent="0.45">
      <c r="A70" s="18">
        <v>45923</v>
      </c>
      <c r="B70" s="7">
        <f t="shared" si="2"/>
        <v>45923</v>
      </c>
      <c r="C70" s="8" t="s">
        <v>37</v>
      </c>
    </row>
    <row r="71" spans="1:4" x14ac:dyDescent="0.45">
      <c r="A71" s="18">
        <v>45943</v>
      </c>
      <c r="B71" s="7">
        <f t="shared" si="2"/>
        <v>45943</v>
      </c>
      <c r="C71" s="8" t="s">
        <v>35</v>
      </c>
    </row>
    <row r="72" spans="1:4" x14ac:dyDescent="0.45">
      <c r="A72" s="18">
        <v>45964</v>
      </c>
      <c r="B72" s="7">
        <f t="shared" si="2"/>
        <v>45964</v>
      </c>
      <c r="C72" s="8" t="s">
        <v>38</v>
      </c>
    </row>
    <row r="73" spans="1:4" x14ac:dyDescent="0.45">
      <c r="A73" s="18">
        <v>45984</v>
      </c>
      <c r="B73" s="7">
        <f t="shared" si="2"/>
        <v>45984</v>
      </c>
      <c r="C73" s="8" t="s">
        <v>39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41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5">
      <c r="A76" s="16">
        <v>46034</v>
      </c>
      <c r="B76" s="7">
        <f>A76</f>
        <v>46034</v>
      </c>
      <c r="C76" s="8" t="s">
        <v>26</v>
      </c>
    </row>
    <row r="77" spans="1:4" x14ac:dyDescent="0.45">
      <c r="A77" s="16">
        <v>46064</v>
      </c>
      <c r="B77" s="7">
        <f t="shared" si="9"/>
        <v>46064</v>
      </c>
      <c r="C77" s="8" t="s">
        <v>27</v>
      </c>
    </row>
    <row r="78" spans="1:4" x14ac:dyDescent="0.45">
      <c r="A78" s="16">
        <v>46076</v>
      </c>
      <c r="B78" s="7">
        <f t="shared" si="9"/>
        <v>46076</v>
      </c>
      <c r="C78" s="8" t="s">
        <v>28</v>
      </c>
    </row>
    <row r="79" spans="1:4" x14ac:dyDescent="0.45">
      <c r="A79" s="16">
        <v>46101</v>
      </c>
      <c r="B79" s="7">
        <f t="shared" si="9"/>
        <v>46101</v>
      </c>
      <c r="C79" s="8" t="s">
        <v>29</v>
      </c>
    </row>
    <row r="80" spans="1:4" x14ac:dyDescent="0.45">
      <c r="A80" s="16">
        <v>46141</v>
      </c>
      <c r="B80" s="7">
        <f t="shared" si="9"/>
        <v>46141</v>
      </c>
      <c r="C80" s="8" t="s">
        <v>30</v>
      </c>
    </row>
    <row r="81" spans="1:4" x14ac:dyDescent="0.45">
      <c r="A81" s="16">
        <v>46145</v>
      </c>
      <c r="B81" s="7">
        <f t="shared" si="9"/>
        <v>46145</v>
      </c>
      <c r="C81" s="8" t="s">
        <v>31</v>
      </c>
    </row>
    <row r="82" spans="1:4" x14ac:dyDescent="0.45">
      <c r="A82" s="16">
        <v>46146</v>
      </c>
      <c r="B82" s="7">
        <f t="shared" si="9"/>
        <v>46146</v>
      </c>
      <c r="C82" s="8" t="s">
        <v>32</v>
      </c>
    </row>
    <row r="83" spans="1:4" x14ac:dyDescent="0.45">
      <c r="A83" s="16">
        <v>46147</v>
      </c>
      <c r="B83" s="7">
        <f t="shared" si="9"/>
        <v>46147</v>
      </c>
      <c r="C83" s="8" t="s">
        <v>33</v>
      </c>
    </row>
    <row r="84" spans="1:4" x14ac:dyDescent="0.45">
      <c r="A84" s="16">
        <v>46148</v>
      </c>
      <c r="B84" s="7">
        <f t="shared" si="9"/>
        <v>46148</v>
      </c>
      <c r="C84" s="8" t="s">
        <v>41</v>
      </c>
    </row>
    <row r="85" spans="1:4" x14ac:dyDescent="0.45">
      <c r="A85" s="16">
        <v>46223</v>
      </c>
      <c r="B85" s="7">
        <f t="shared" si="9"/>
        <v>46223</v>
      </c>
      <c r="C85" s="8" t="s">
        <v>34</v>
      </c>
    </row>
    <row r="86" spans="1:4" x14ac:dyDescent="0.45">
      <c r="A86" s="16">
        <v>46245</v>
      </c>
      <c r="B86" s="7">
        <f t="shared" si="9"/>
        <v>46245</v>
      </c>
      <c r="C86" s="8" t="s">
        <v>40</v>
      </c>
    </row>
    <row r="87" spans="1:4" x14ac:dyDescent="0.45">
      <c r="A87" s="16">
        <v>46286</v>
      </c>
      <c r="B87" s="7">
        <f t="shared" si="9"/>
        <v>46286</v>
      </c>
      <c r="C87" s="8" t="s">
        <v>36</v>
      </c>
    </row>
    <row r="88" spans="1:4" x14ac:dyDescent="0.45">
      <c r="A88" s="16">
        <v>46287</v>
      </c>
      <c r="B88" s="7">
        <f t="shared" si="9"/>
        <v>46287</v>
      </c>
      <c r="C88" s="8" t="s">
        <v>59</v>
      </c>
    </row>
    <row r="89" spans="1:4" x14ac:dyDescent="0.45">
      <c r="A89" s="16">
        <v>46288</v>
      </c>
      <c r="B89" s="7">
        <f t="shared" si="9"/>
        <v>46288</v>
      </c>
      <c r="C89" s="8" t="s">
        <v>60</v>
      </c>
    </row>
    <row r="90" spans="1:4" x14ac:dyDescent="0.45">
      <c r="A90" s="16">
        <v>46307</v>
      </c>
      <c r="B90" s="7">
        <f t="shared" si="9"/>
        <v>46307</v>
      </c>
      <c r="C90" s="8" t="s">
        <v>35</v>
      </c>
    </row>
    <row r="91" spans="1:4" x14ac:dyDescent="0.45">
      <c r="A91" s="16">
        <v>46329</v>
      </c>
      <c r="B91" s="7">
        <f t="shared" si="9"/>
        <v>46329</v>
      </c>
      <c r="C91" s="8" t="s">
        <v>38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39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5">
      <c r="A94" s="18">
        <v>46398</v>
      </c>
      <c r="B94" s="7">
        <f>A94</f>
        <v>46398</v>
      </c>
      <c r="C94" s="8" t="s">
        <v>26</v>
      </c>
    </row>
    <row r="95" spans="1:4" x14ac:dyDescent="0.45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5">
      <c r="A96" s="18">
        <v>46441</v>
      </c>
      <c r="B96" s="7">
        <f t="shared" si="11"/>
        <v>46441</v>
      </c>
      <c r="C96" s="8" t="s">
        <v>28</v>
      </c>
    </row>
    <row r="97" spans="1:4" x14ac:dyDescent="0.45">
      <c r="A97" s="18">
        <v>46467</v>
      </c>
      <c r="B97" s="7">
        <f t="shared" si="11"/>
        <v>46467</v>
      </c>
      <c r="C97" s="8" t="s">
        <v>29</v>
      </c>
    </row>
    <row r="98" spans="1:4" x14ac:dyDescent="0.45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5">
      <c r="A99" s="18">
        <v>46506</v>
      </c>
      <c r="B99" s="7">
        <f t="shared" si="11"/>
        <v>46506</v>
      </c>
      <c r="C99" s="8" t="s">
        <v>30</v>
      </c>
    </row>
    <row r="100" spans="1:4" x14ac:dyDescent="0.45">
      <c r="A100" s="18">
        <v>46510</v>
      </c>
      <c r="B100" s="7">
        <f t="shared" si="11"/>
        <v>46510</v>
      </c>
      <c r="C100" s="8" t="s">
        <v>31</v>
      </c>
    </row>
    <row r="101" spans="1:4" x14ac:dyDescent="0.45">
      <c r="A101" s="18">
        <v>46511</v>
      </c>
      <c r="B101" s="7">
        <f t="shared" si="11"/>
        <v>46511</v>
      </c>
      <c r="C101" s="8" t="s">
        <v>32</v>
      </c>
    </row>
    <row r="102" spans="1:4" x14ac:dyDescent="0.45">
      <c r="A102" s="18">
        <v>46512</v>
      </c>
      <c r="B102" s="7">
        <f t="shared" si="11"/>
        <v>46512</v>
      </c>
      <c r="C102" s="8" t="s">
        <v>33</v>
      </c>
    </row>
    <row r="103" spans="1:4" x14ac:dyDescent="0.45">
      <c r="A103" s="18">
        <v>46587</v>
      </c>
      <c r="B103" s="7">
        <f t="shared" si="11"/>
        <v>46587</v>
      </c>
      <c r="C103" s="8" t="s">
        <v>34</v>
      </c>
    </row>
    <row r="104" spans="1:4" x14ac:dyDescent="0.45">
      <c r="A104" s="18">
        <v>46610</v>
      </c>
      <c r="B104" s="7">
        <f t="shared" si="11"/>
        <v>46610</v>
      </c>
      <c r="C104" s="8" t="s">
        <v>40</v>
      </c>
    </row>
    <row r="105" spans="1:4" x14ac:dyDescent="0.45">
      <c r="A105" s="18">
        <v>46650</v>
      </c>
      <c r="B105" s="7">
        <f t="shared" si="11"/>
        <v>46650</v>
      </c>
      <c r="C105" s="8" t="s">
        <v>36</v>
      </c>
    </row>
    <row r="106" spans="1:4" x14ac:dyDescent="0.45">
      <c r="A106" s="18">
        <v>46653</v>
      </c>
      <c r="B106" s="7">
        <f t="shared" si="11"/>
        <v>46653</v>
      </c>
      <c r="C106" s="8" t="s">
        <v>60</v>
      </c>
    </row>
    <row r="107" spans="1:4" x14ac:dyDescent="0.45">
      <c r="A107" s="18">
        <v>46671</v>
      </c>
      <c r="B107" s="7">
        <f t="shared" si="11"/>
        <v>46671</v>
      </c>
      <c r="C107" s="8" t="s">
        <v>35</v>
      </c>
    </row>
    <row r="108" spans="1:4" x14ac:dyDescent="0.45">
      <c r="A108" s="18">
        <v>46694</v>
      </c>
      <c r="B108" s="7">
        <f t="shared" si="11"/>
        <v>46694</v>
      </c>
      <c r="C108" s="8" t="s">
        <v>38</v>
      </c>
    </row>
    <row r="109" spans="1:4" ht="19.8" thickBot="1" x14ac:dyDescent="0.5">
      <c r="A109" s="18">
        <v>46714</v>
      </c>
      <c r="B109" s="7">
        <f t="shared" si="11"/>
        <v>46714</v>
      </c>
      <c r="C109" s="8" t="s">
        <v>39</v>
      </c>
    </row>
    <row r="110" spans="1:4" ht="19.8" thickTop="1" x14ac:dyDescent="0.45">
      <c r="A110" s="15">
        <v>46753</v>
      </c>
      <c r="B110" s="12">
        <f t="shared" si="11"/>
        <v>46753</v>
      </c>
      <c r="C110" s="13" t="s">
        <v>25</v>
      </c>
      <c r="D110" s="19" t="s">
        <v>136</v>
      </c>
    </row>
    <row r="111" spans="1:4" x14ac:dyDescent="0.45">
      <c r="A111" s="16">
        <v>46762</v>
      </c>
      <c r="B111" s="7">
        <f>A111</f>
        <v>46762</v>
      </c>
      <c r="C111" s="8" t="s">
        <v>26</v>
      </c>
    </row>
    <row r="112" spans="1:4" x14ac:dyDescent="0.45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5">
      <c r="A113" s="16">
        <v>46806</v>
      </c>
      <c r="B113" s="7">
        <f t="shared" si="13"/>
        <v>46806</v>
      </c>
      <c r="C113" s="8" t="s">
        <v>28</v>
      </c>
    </row>
    <row r="114" spans="1:3" x14ac:dyDescent="0.45">
      <c r="A114" s="16">
        <v>46832</v>
      </c>
      <c r="B114" s="7">
        <f t="shared" si="13"/>
        <v>46832</v>
      </c>
      <c r="C114" s="8" t="s">
        <v>29</v>
      </c>
    </row>
    <row r="115" spans="1:3" x14ac:dyDescent="0.45">
      <c r="A115" s="16">
        <v>46872</v>
      </c>
      <c r="B115" s="7">
        <f t="shared" si="13"/>
        <v>46872</v>
      </c>
      <c r="C115" s="8" t="s">
        <v>30</v>
      </c>
    </row>
    <row r="116" spans="1:3" x14ac:dyDescent="0.45">
      <c r="A116" s="16">
        <v>46876</v>
      </c>
      <c r="B116" s="7">
        <f t="shared" si="13"/>
        <v>46876</v>
      </c>
      <c r="C116" s="8" t="s">
        <v>31</v>
      </c>
    </row>
    <row r="117" spans="1:3" x14ac:dyDescent="0.45">
      <c r="A117" s="16">
        <v>46877</v>
      </c>
      <c r="B117" s="7">
        <f t="shared" si="13"/>
        <v>46877</v>
      </c>
      <c r="C117" s="8" t="s">
        <v>32</v>
      </c>
    </row>
    <row r="118" spans="1:3" x14ac:dyDescent="0.45">
      <c r="A118" s="16">
        <v>46878</v>
      </c>
      <c r="B118" s="7">
        <f t="shared" si="13"/>
        <v>46878</v>
      </c>
      <c r="C118" s="8" t="s">
        <v>33</v>
      </c>
    </row>
    <row r="119" spans="1:3" x14ac:dyDescent="0.45">
      <c r="A119" s="16">
        <v>46951</v>
      </c>
      <c r="B119" s="7">
        <f t="shared" si="13"/>
        <v>46951</v>
      </c>
      <c r="C119" s="8" t="s">
        <v>34</v>
      </c>
    </row>
    <row r="120" spans="1:3" x14ac:dyDescent="0.45">
      <c r="A120" s="16">
        <v>46976</v>
      </c>
      <c r="B120" s="7">
        <f t="shared" si="13"/>
        <v>46976</v>
      </c>
      <c r="C120" s="8" t="s">
        <v>40</v>
      </c>
    </row>
    <row r="121" spans="1:3" x14ac:dyDescent="0.45">
      <c r="A121" s="16">
        <v>47014</v>
      </c>
      <c r="B121" s="7">
        <f t="shared" si="13"/>
        <v>47014</v>
      </c>
      <c r="C121" s="8" t="s">
        <v>36</v>
      </c>
    </row>
    <row r="122" spans="1:3" x14ac:dyDescent="0.45">
      <c r="A122" s="16">
        <v>47018</v>
      </c>
      <c r="B122" s="7">
        <f t="shared" si="13"/>
        <v>47018</v>
      </c>
      <c r="C122" s="8" t="s">
        <v>60</v>
      </c>
    </row>
    <row r="123" spans="1:3" x14ac:dyDescent="0.45">
      <c r="A123" s="16">
        <v>47035</v>
      </c>
      <c r="B123" s="7">
        <f t="shared" si="13"/>
        <v>47035</v>
      </c>
      <c r="C123" s="8" t="s">
        <v>35</v>
      </c>
    </row>
    <row r="124" spans="1:3" x14ac:dyDescent="0.45">
      <c r="A124" s="16">
        <v>47060</v>
      </c>
      <c r="B124" s="7">
        <f t="shared" si="13"/>
        <v>47060</v>
      </c>
      <c r="C124" s="8" t="s">
        <v>38</v>
      </c>
    </row>
    <row r="125" spans="1:3" x14ac:dyDescent="0.45">
      <c r="A125" s="16">
        <v>47080</v>
      </c>
      <c r="B125" s="7">
        <f t="shared" si="13"/>
        <v>47080</v>
      </c>
      <c r="C125" s="8" t="s">
        <v>39</v>
      </c>
    </row>
    <row r="126" spans="1:3" x14ac:dyDescent="0.45">
      <c r="A126" s="6"/>
      <c r="B126" s="6"/>
      <c r="C126" s="6"/>
    </row>
    <row r="127" spans="1:3" x14ac:dyDescent="0.45">
      <c r="A127" s="6"/>
      <c r="B127" s="6"/>
      <c r="C127" s="6"/>
    </row>
    <row r="128" spans="1:3" x14ac:dyDescent="0.45">
      <c r="A128" s="6"/>
      <c r="B128" s="6"/>
      <c r="C128" s="6"/>
    </row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</sheetData>
  <phoneticPr fontId="1"/>
  <conditionalFormatting sqref="B2:B125">
    <cfRule type="expression" dxfId="0" priority="3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5d2a240-8397-4433-8b3d-0c8a21ec22c7}" enabled="1" method="Privileged" siteId="{d4c26ad0-31e8-4560-af3c-a7ebcce77b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阿部　亮太</cp:lastModifiedBy>
  <cp:lastPrinted>2025-03-27T01:24:59Z</cp:lastPrinted>
  <dcterms:created xsi:type="dcterms:W3CDTF">2019-01-30T02:30:37Z</dcterms:created>
  <dcterms:modified xsi:type="dcterms:W3CDTF">2025-09-24T00:59:30Z</dcterms:modified>
</cp:coreProperties>
</file>