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showInkAnnotation="0"/>
  <mc:AlternateContent xmlns:mc="http://schemas.openxmlformats.org/markup-compatibility/2006">
    <mc:Choice Requires="x15">
      <x15ac:absPath xmlns:x15ac="http://schemas.microsoft.com/office/spreadsheetml/2010/11/ac" url="\\10.17.63.44\健康増進課\◆感染症班\★事業ごとに整理★\！0001①国庫補助事業\10 感染症対応力強化施設・設備整備事業\R7\11 交付申請依頼（県→医療機関）\01 施設\01 起案\"/>
    </mc:Choice>
  </mc:AlternateContent>
  <xr:revisionPtr revIDLastSave="0" documentId="13_ncr:1_{66B71580-C34F-4638-AB1B-E981C4BC084B}" xr6:coauthVersionLast="47" xr6:coauthVersionMax="47" xr10:uidLastSave="{00000000-0000-0000-0000-000000000000}"/>
  <bookViews>
    <workbookView xWindow="-28920" yWindow="1530" windowWidth="29040" windowHeight="15720" tabRatio="888" activeTab="1" xr2:uid="{00000000-000D-0000-FFFF-FFFF00000000}"/>
  </bookViews>
  <sheets>
    <sheet name="第2号様式_交付申請書" sheetId="3" r:id="rId1"/>
    <sheet name="第2号様式_別紙1 経費所要額調" sheetId="21" r:id="rId2"/>
    <sheet name="第2号様式_別紙2 事業計画書" sheetId="20" r:id="rId3"/>
    <sheet name="管理用（このシートは削除しないでください）" sheetId="16" r:id="rId4"/>
  </sheets>
  <definedNames>
    <definedName name="_xlnm.Print_Area" localSheetId="0">第2号様式_交付申請書!$A$1:$J$33</definedName>
    <definedName name="_xlnm.Print_Area" localSheetId="1">'第2号様式_別紙1 経費所要額調'!$A$1:$L$43</definedName>
    <definedName name="_xlnm.Print_Area" localSheetId="2">'第2号様式_別紙2 事業計画書'!$A$1:$I$56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8" i="21" l="1"/>
  <c r="F38" i="21"/>
  <c r="E38" i="21"/>
  <c r="B38" i="21"/>
  <c r="C38" i="21" s="1"/>
  <c r="K37" i="21"/>
  <c r="J37" i="21"/>
  <c r="I37" i="21"/>
  <c r="H37" i="21"/>
  <c r="G37" i="21"/>
  <c r="D37" i="21"/>
  <c r="G36" i="21"/>
  <c r="D36" i="21"/>
  <c r="I35" i="21"/>
  <c r="H35" i="21"/>
  <c r="G35" i="21"/>
  <c r="D35" i="21"/>
  <c r="K35" i="21" s="1"/>
  <c r="G34" i="21"/>
  <c r="D34" i="21"/>
  <c r="I33" i="21"/>
  <c r="H33" i="21"/>
  <c r="G33" i="21"/>
  <c r="D33" i="21"/>
  <c r="K33" i="21" s="1"/>
  <c r="G32" i="21"/>
  <c r="D32" i="21"/>
  <c r="I31" i="21"/>
  <c r="H31" i="21"/>
  <c r="G31" i="21"/>
  <c r="D31" i="21"/>
  <c r="K31" i="21" s="1"/>
  <c r="G30" i="21"/>
  <c r="D30" i="21"/>
  <c r="I29" i="21"/>
  <c r="H29" i="21"/>
  <c r="G29" i="21"/>
  <c r="D29" i="21"/>
  <c r="K29" i="21" s="1"/>
  <c r="G28" i="21"/>
  <c r="D28" i="21"/>
  <c r="I27" i="21"/>
  <c r="H27" i="21"/>
  <c r="G27" i="21"/>
  <c r="D27" i="21"/>
  <c r="K27" i="21" s="1"/>
  <c r="G26" i="21"/>
  <c r="D26" i="21"/>
  <c r="I25" i="21"/>
  <c r="H25" i="21"/>
  <c r="G25" i="21"/>
  <c r="D25" i="21"/>
  <c r="K25" i="21" s="1"/>
  <c r="G24" i="21"/>
  <c r="D24" i="21"/>
  <c r="I23" i="21"/>
  <c r="H23" i="21"/>
  <c r="G23" i="21"/>
  <c r="D23" i="21"/>
  <c r="K23" i="21" s="1"/>
  <c r="G22" i="21"/>
  <c r="D22" i="21"/>
  <c r="I21" i="21"/>
  <c r="H21" i="21"/>
  <c r="G21" i="21"/>
  <c r="D21" i="21"/>
  <c r="K21" i="21" s="1"/>
  <c r="G20" i="21"/>
  <c r="D20" i="21"/>
  <c r="I19" i="21"/>
  <c r="H19" i="21"/>
  <c r="G19" i="21"/>
  <c r="D19" i="21"/>
  <c r="K19" i="21" s="1"/>
  <c r="G18" i="21"/>
  <c r="D18" i="21"/>
  <c r="I17" i="21"/>
  <c r="H17" i="21"/>
  <c r="G17" i="21"/>
  <c r="D17" i="21"/>
  <c r="K17" i="21" s="1"/>
  <c r="G16" i="21"/>
  <c r="D16" i="21"/>
  <c r="I15" i="21"/>
  <c r="H15" i="21"/>
  <c r="G15" i="21"/>
  <c r="D15" i="21"/>
  <c r="K15" i="21" s="1"/>
  <c r="G14" i="21"/>
  <c r="D14" i="21"/>
  <c r="K13" i="21"/>
  <c r="J13" i="21"/>
  <c r="I13" i="21"/>
  <c r="H13" i="21"/>
  <c r="G13" i="21"/>
  <c r="D13" i="21"/>
  <c r="G12" i="21"/>
  <c r="D12" i="21"/>
  <c r="K11" i="21"/>
  <c r="J11" i="21"/>
  <c r="I11" i="21"/>
  <c r="I38" i="21" s="1"/>
  <c r="H11" i="21"/>
  <c r="G11" i="21"/>
  <c r="D11" i="21"/>
  <c r="G10" i="21"/>
  <c r="D10" i="21"/>
  <c r="K9" i="21"/>
  <c r="G9" i="21"/>
  <c r="D9" i="21"/>
  <c r="G8" i="21"/>
  <c r="D8" i="21"/>
  <c r="D38" i="21" s="1"/>
  <c r="G38" i="21" l="1"/>
  <c r="H9" i="21"/>
  <c r="H38" i="21" s="1"/>
  <c r="K38" i="21"/>
  <c r="J19" i="21"/>
  <c r="J23" i="21"/>
  <c r="J27" i="21"/>
  <c r="J33" i="21"/>
  <c r="J15" i="21"/>
  <c r="J17" i="21"/>
  <c r="J21" i="21"/>
  <c r="J25" i="21"/>
  <c r="J29" i="21"/>
  <c r="J31" i="21"/>
  <c r="J35" i="21"/>
  <c r="E47" i="20"/>
  <c r="H25" i="20"/>
  <c r="H37" i="20" l="1"/>
  <c r="E37" i="20"/>
  <c r="G36" i="20"/>
  <c r="G35" i="20"/>
  <c r="G34" i="20"/>
  <c r="G33" i="20"/>
  <c r="G32" i="20"/>
  <c r="G31" i="20"/>
  <c r="G30" i="20"/>
  <c r="G29" i="20"/>
  <c r="G28" i="20"/>
  <c r="E25" i="20"/>
  <c r="G25" i="20" s="1"/>
  <c r="G24" i="20"/>
  <c r="G23" i="20"/>
  <c r="G22" i="20"/>
  <c r="G21" i="20"/>
  <c r="G20" i="20"/>
  <c r="G19" i="20"/>
  <c r="G18" i="20"/>
  <c r="G17" i="20"/>
  <c r="G16" i="20"/>
  <c r="E21" i="3"/>
  <c r="E38" i="20" l="1"/>
  <c r="G37" i="20"/>
  <c r="H38" i="20"/>
  <c r="G38" i="20" l="1"/>
  <c r="H47" i="20"/>
</calcChain>
</file>

<file path=xl/sharedStrings.xml><?xml version="1.0" encoding="utf-8"?>
<sst xmlns="http://schemas.openxmlformats.org/spreadsheetml/2006/main" count="252" uniqueCount="185">
  <si>
    <t>第２号様式</t>
  </si>
  <si>
    <t>番号</t>
    <rPh sb="0" eb="2">
      <t>バンゴウ</t>
    </rPh>
    <phoneticPr fontId="1"/>
  </si>
  <si>
    <t>　山口県知事　　様</t>
    <rPh sb="1" eb="3">
      <t>ヤマグチ</t>
    </rPh>
    <rPh sb="3" eb="6">
      <t>ケンチジ</t>
    </rPh>
    <rPh sb="8" eb="9">
      <t>サマ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</si>
  <si>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</si>
  <si>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</si>
  <si>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円</t>
    <rPh sb="0" eb="1">
      <t>エン</t>
    </rPh>
    <phoneticPr fontId="1"/>
  </si>
  <si>
    <t>　事業区分</t>
    <rPh sb="3" eb="5">
      <t>クブン</t>
    </rPh>
    <phoneticPr fontId="1"/>
  </si>
  <si>
    <t>　経費所要額調　（別紙１）</t>
    <phoneticPr fontId="1"/>
  </si>
  <si>
    <t>　事業計画書　 　（別紙２）</t>
    <phoneticPr fontId="1"/>
  </si>
  <si>
    <t>　添付書類</t>
    <phoneticPr fontId="1"/>
  </si>
  <si>
    <t>別紙１</t>
    <phoneticPr fontId="1"/>
  </si>
  <si>
    <t>経　　費　　所　　要　　額　　調</t>
    <phoneticPr fontId="1"/>
  </si>
  <si>
    <t>補助事業者名：</t>
    <phoneticPr fontId="1"/>
  </si>
  <si>
    <r>
      <rPr>
        <sz val="9"/>
        <color theme="1"/>
        <rFont val="ＭＳ Ｐゴシック"/>
        <family val="3"/>
        <charset val="128"/>
      </rPr>
      <t>事  業</t>
    </r>
    <r>
      <rPr>
        <sz val="9"/>
        <color indexed="10"/>
        <rFont val="ＭＳ Ｐゴシック"/>
        <family val="3"/>
        <charset val="128"/>
      </rPr>
      <t xml:space="preserve">  </t>
    </r>
    <r>
      <rPr>
        <sz val="9"/>
        <color indexed="8"/>
        <rFont val="ＭＳ Ｐゴシック"/>
        <family val="3"/>
        <charset val="128"/>
      </rPr>
      <t>区  分</t>
    </r>
    <rPh sb="0" eb="1">
      <t>コト</t>
    </rPh>
    <rPh sb="3" eb="4">
      <t>ギョウ</t>
    </rPh>
    <rPh sb="6" eb="7">
      <t>ク</t>
    </rPh>
    <rPh sb="9" eb="10">
      <t>ブン</t>
    </rPh>
    <phoneticPr fontId="1"/>
  </si>
  <si>
    <t>総事業費</t>
  </si>
  <si>
    <t>寄付金その
他の収入額</t>
    <phoneticPr fontId="1"/>
  </si>
  <si>
    <t>差引額</t>
  </si>
  <si>
    <t>対象経費の
支出予定額</t>
    <phoneticPr fontId="1"/>
  </si>
  <si>
    <t>基 準 額</t>
  </si>
  <si>
    <t>選 定 額</t>
  </si>
  <si>
    <t>県費補助
基 本 額</t>
    <rPh sb="0" eb="2">
      <t>ケンピ</t>
    </rPh>
    <phoneticPr fontId="1"/>
  </si>
  <si>
    <t>県費補助
所 要 額</t>
    <rPh sb="0" eb="2">
      <t>ケンピ</t>
    </rPh>
    <phoneticPr fontId="1"/>
  </si>
  <si>
    <t>備　　　考</t>
  </si>
  <si>
    <t>(Ａ)</t>
    <phoneticPr fontId="1"/>
  </si>
  <si>
    <t>(Ｂ)</t>
    <phoneticPr fontId="1"/>
  </si>
  <si>
    <t>（Ｄ)</t>
    <phoneticPr fontId="1"/>
  </si>
  <si>
    <t>（Ｅ)</t>
    <phoneticPr fontId="1"/>
  </si>
  <si>
    <t>（Ｆ)</t>
    <phoneticPr fontId="1"/>
  </si>
  <si>
    <t>（Ｇ)</t>
    <phoneticPr fontId="1"/>
  </si>
  <si>
    <t>（Ｈ)</t>
    <phoneticPr fontId="1"/>
  </si>
  <si>
    <t xml:space="preserve">         円</t>
  </si>
  <si>
    <t>　　　　円</t>
  </si>
  <si>
    <t xml:space="preserve">       円</t>
  </si>
  <si>
    <t>合計</t>
    <rPh sb="0" eb="2">
      <t>ゴウケイ</t>
    </rPh>
    <phoneticPr fontId="1"/>
  </si>
  <si>
    <t>(注)１　本調査表は、施設ごとに作成すること。</t>
  </si>
  <si>
    <t>２　「事業区分」欄、上段には交付の対象となる事業の名称をプルダウンから選択、下段には施設の名称を記載すること。</t>
    <rPh sb="3" eb="5">
      <t>ジギョウ</t>
    </rPh>
    <rPh sb="10" eb="12">
      <t>ジョウダン</t>
    </rPh>
    <rPh sb="35" eb="37">
      <t>センタク</t>
    </rPh>
    <rPh sb="38" eb="40">
      <t>ゲダン</t>
    </rPh>
    <rPh sb="42" eb="44">
      <t>シセツ</t>
    </rPh>
    <rPh sb="45" eb="47">
      <t>メイショウ</t>
    </rPh>
    <rPh sb="48" eb="50">
      <t>キサイ</t>
    </rPh>
    <phoneticPr fontId="1"/>
  </si>
  <si>
    <t>３　「選定額」欄は、(D)と(E)とを比較して少ない方の額を記入すること。</t>
  </si>
  <si>
    <t>４　「県費補助基本額」欄は、(Ｃ)と(Ｆ)とを比較して少ない方の額を記入すること。</t>
    <rPh sb="3" eb="5">
      <t>ケンピ</t>
    </rPh>
    <rPh sb="23" eb="25">
      <t>ヒカク</t>
    </rPh>
    <rPh sb="27" eb="28">
      <t>スク</t>
    </rPh>
    <rPh sb="30" eb="31">
      <t>ホウ</t>
    </rPh>
    <rPh sb="32" eb="33">
      <t>ガク</t>
    </rPh>
    <rPh sb="34" eb="36">
      <t>キニュウ</t>
    </rPh>
    <phoneticPr fontId="1"/>
  </si>
  <si>
    <t>別紙２</t>
    <phoneticPr fontId="1"/>
  </si>
  <si>
    <t>事　　　　業　　　　計　　　　画　　　　書</t>
    <phoneticPr fontId="1"/>
  </si>
  <si>
    <r>
      <t>事業</t>
    </r>
    <r>
      <rPr>
        <sz val="9"/>
        <color theme="1"/>
        <rFont val="ＭＳ Ｐゴシック"/>
        <family val="3"/>
        <charset val="128"/>
      </rPr>
      <t>区分</t>
    </r>
    <rPh sb="2" eb="4">
      <t>クブン</t>
    </rPh>
    <phoneticPr fontId="4"/>
  </si>
  <si>
    <t>←プルダウンから選択</t>
    <rPh sb="8" eb="10">
      <t>センタク</t>
    </rPh>
    <phoneticPr fontId="4"/>
  </si>
  <si>
    <t>補助（間接補助）事業者名</t>
    <rPh sb="0" eb="2">
      <t>ホジョ</t>
    </rPh>
    <rPh sb="3" eb="5">
      <t>カンセツ</t>
    </rPh>
    <rPh sb="5" eb="7">
      <t>ホジョ</t>
    </rPh>
    <rPh sb="8" eb="12">
      <t>ジギョウシャメイ</t>
    </rPh>
    <phoneticPr fontId="4"/>
  </si>
  <si>
    <t>施設名</t>
  </si>
  <si>
    <t>所在地</t>
    <rPh sb="0" eb="3">
      <t>ショザイチ</t>
    </rPh>
    <phoneticPr fontId="1"/>
  </si>
  <si>
    <t>施工内容</t>
    <rPh sb="0" eb="2">
      <t>セコウ</t>
    </rPh>
    <rPh sb="2" eb="4">
      <t>ナイヨウ</t>
    </rPh>
    <phoneticPr fontId="4"/>
  </si>
  <si>
    <t>建物の構造及び面積</t>
    <phoneticPr fontId="4"/>
  </si>
  <si>
    <t>　　　　　　　　　　　　　　　　　　　　　　　　　　　　　　</t>
  </si>
  <si>
    <t>構造：</t>
    <rPh sb="0" eb="2">
      <t>コウゾウ</t>
    </rPh>
    <phoneticPr fontId="4"/>
  </si>
  <si>
    <t>←構造はプルダウンから選択</t>
    <rPh sb="1" eb="3">
      <t>コウゾウ</t>
    </rPh>
    <rPh sb="11" eb="13">
      <t>センタク</t>
    </rPh>
    <phoneticPr fontId="4"/>
  </si>
  <si>
    <t>建築面積 　</t>
    <rPh sb="0" eb="2">
      <t>ケンチク</t>
    </rPh>
    <phoneticPr fontId="4"/>
  </si>
  <si>
    <t>延べ面積</t>
    <phoneticPr fontId="4"/>
  </si>
  <si>
    <t>施工期間</t>
  </si>
  <si>
    <t>着工</t>
    <phoneticPr fontId="1"/>
  </si>
  <si>
    <t>～</t>
    <phoneticPr fontId="4"/>
  </si>
  <si>
    <t>　竣工</t>
    <phoneticPr fontId="4"/>
  </si>
  <si>
    <t>整備費内訳　　　　　　　　　　　　　　　　　　　　　　　　</t>
    <phoneticPr fontId="4"/>
  </si>
  <si>
    <t>区　分</t>
    <phoneticPr fontId="1"/>
  </si>
  <si>
    <t>費　　目</t>
    <phoneticPr fontId="1"/>
  </si>
  <si>
    <t>面　積　</t>
    <phoneticPr fontId="1"/>
  </si>
  <si>
    <t>単　価　</t>
    <phoneticPr fontId="1"/>
  </si>
  <si>
    <t>金　　額　</t>
    <phoneticPr fontId="1"/>
  </si>
  <si>
    <t>備　　考　</t>
    <phoneticPr fontId="1"/>
  </si>
  <si>
    <t>　　　</t>
  </si>
  <si>
    <t>　　　　　</t>
  </si>
  <si>
    <t xml:space="preserve">        ㎡</t>
  </si>
  <si>
    <t xml:space="preserve">  　　  円</t>
  </si>
  <si>
    <t xml:space="preserve">            円</t>
  </si>
  <si>
    <t>　　　　　　</t>
  </si>
  <si>
    <t>補助対象事業分</t>
    <rPh sb="0" eb="2">
      <t>ホジョ</t>
    </rPh>
    <rPh sb="2" eb="4">
      <t>タイショウ</t>
    </rPh>
    <rPh sb="4" eb="7">
      <t>ジギョウブン</t>
    </rPh>
    <phoneticPr fontId="1"/>
  </si>
  <si>
    <t>小  計</t>
  </si>
  <si>
    <t>　　　　単価、小計、合計は自動計算</t>
    <rPh sb="4" eb="6">
      <t>タンカ</t>
    </rPh>
    <rPh sb="7" eb="9">
      <t>ショウケイ</t>
    </rPh>
    <rPh sb="10" eb="12">
      <t>ゴウケイ</t>
    </rPh>
    <rPh sb="13" eb="15">
      <t>ジドウ</t>
    </rPh>
    <rPh sb="15" eb="17">
      <t>ケイサン</t>
    </rPh>
    <phoneticPr fontId="4"/>
  </si>
  <si>
    <t>補助対象外事業分</t>
    <rPh sb="0" eb="2">
      <t>ホジョ</t>
    </rPh>
    <rPh sb="2" eb="4">
      <t>タイショウ</t>
    </rPh>
    <rPh sb="4" eb="5">
      <t>ソト</t>
    </rPh>
    <rPh sb="5" eb="8">
      <t>ジギョウブン</t>
    </rPh>
    <phoneticPr fontId="1"/>
  </si>
  <si>
    <t>合　計</t>
    <rPh sb="0" eb="1">
      <t>ゴウ</t>
    </rPh>
    <rPh sb="2" eb="3">
      <t>ケイ</t>
    </rPh>
    <phoneticPr fontId="4"/>
  </si>
  <si>
    <t>財源内訳</t>
    <phoneticPr fontId="4"/>
  </si>
  <si>
    <t>区分</t>
    <rPh sb="0" eb="2">
      <t>クブン</t>
    </rPh>
    <phoneticPr fontId="4"/>
  </si>
  <si>
    <t>金額</t>
    <rPh sb="0" eb="2">
      <t>キンガク</t>
    </rPh>
    <phoneticPr fontId="4"/>
  </si>
  <si>
    <t>備考</t>
    <rPh sb="0" eb="2">
      <t>ビコウ</t>
    </rPh>
    <phoneticPr fontId="4"/>
  </si>
  <si>
    <t>円</t>
    <rPh sb="0" eb="1">
      <t>エン</t>
    </rPh>
    <phoneticPr fontId="4"/>
  </si>
  <si>
    <t>（内　訳）</t>
    <rPh sb="1" eb="2">
      <t>ウチ</t>
    </rPh>
    <rPh sb="3" eb="4">
      <t>ヤク</t>
    </rPh>
    <phoneticPr fontId="4"/>
  </si>
  <si>
    <t>(1)  補助金</t>
    <phoneticPr fontId="4"/>
  </si>
  <si>
    <t>(2)  地方債</t>
    <phoneticPr fontId="4"/>
  </si>
  <si>
    <t>(3)  寄付金</t>
    <phoneticPr fontId="4"/>
  </si>
  <si>
    <t>(4)  その他（診療収入等）</t>
    <rPh sb="9" eb="11">
      <t>シンリョウ</t>
    </rPh>
    <rPh sb="11" eb="13">
      <t>シュウニュウ</t>
    </rPh>
    <rPh sb="13" eb="14">
      <t>トウ</t>
    </rPh>
    <phoneticPr fontId="4"/>
  </si>
  <si>
    <t>計</t>
    <rPh sb="0" eb="1">
      <t>ケイ</t>
    </rPh>
    <phoneticPr fontId="4"/>
  </si>
  <si>
    <t>←自動計算</t>
    <rPh sb="1" eb="3">
      <t>ジドウ</t>
    </rPh>
    <rPh sb="3" eb="5">
      <t>ケイサン</t>
    </rPh>
    <phoneticPr fontId="4"/>
  </si>
  <si>
    <t>補助財産を取得する際に、当該補助財産を取得するための抵当権設定の有無</t>
    <phoneticPr fontId="4"/>
  </si>
  <si>
    <t>←プルダウンで選択</t>
    <rPh sb="7" eb="9">
      <t>センタク</t>
    </rPh>
    <phoneticPr fontId="4"/>
  </si>
  <si>
    <t>その他　参考事項　</t>
    <phoneticPr fontId="4"/>
  </si>
  <si>
    <t xml:space="preserve"> （注）１．</t>
    <phoneticPr fontId="1"/>
  </si>
  <si>
    <t>整備費内訳の「費目」欄は、交付要綱第５条（交付額の算定方法）の対象経費に定める各部門に区分して記入すること。</t>
    <rPh sb="17" eb="18">
      <t>ダイ</t>
    </rPh>
    <rPh sb="19" eb="20">
      <t>ジョウ</t>
    </rPh>
    <phoneticPr fontId="1"/>
  </si>
  <si>
    <t>事業区分</t>
    <rPh sb="0" eb="2">
      <t>ジギョウ</t>
    </rPh>
    <rPh sb="2" eb="4">
      <t>クブン</t>
    </rPh>
    <phoneticPr fontId="1"/>
  </si>
  <si>
    <t>施工内容</t>
    <rPh sb="0" eb="2">
      <t>セコウ</t>
    </rPh>
    <rPh sb="2" eb="4">
      <t>ナイヨウ</t>
    </rPh>
    <phoneticPr fontId="1"/>
  </si>
  <si>
    <t>構造</t>
    <rPh sb="0" eb="2">
      <t>コウゾウ</t>
    </rPh>
    <phoneticPr fontId="1"/>
  </si>
  <si>
    <t>所要額計算</t>
    <rPh sb="0" eb="3">
      <t>ショヨウガク</t>
    </rPh>
    <rPh sb="3" eb="5">
      <t>ケイサン</t>
    </rPh>
    <phoneticPr fontId="1"/>
  </si>
  <si>
    <t>県庫補助
基本額係数</t>
    <rPh sb="0" eb="1">
      <t>ケン</t>
    </rPh>
    <rPh sb="1" eb="2">
      <t>コ</t>
    </rPh>
    <rPh sb="2" eb="4">
      <t>ホジョ</t>
    </rPh>
    <rPh sb="5" eb="8">
      <t>キホンガク</t>
    </rPh>
    <rPh sb="8" eb="10">
      <t>ケイスウ</t>
    </rPh>
    <phoneticPr fontId="1"/>
  </si>
  <si>
    <t>(1) へき地診療所施設整備事業</t>
    <phoneticPr fontId="1"/>
  </si>
  <si>
    <t>新築</t>
    <rPh sb="0" eb="2">
      <t>シンチク</t>
    </rPh>
    <phoneticPr fontId="2"/>
  </si>
  <si>
    <t>鉄骨鉄筋コンクリート造</t>
    <rPh sb="0" eb="2">
      <t>テッコツ</t>
    </rPh>
    <rPh sb="2" eb="4">
      <t>テッキン</t>
    </rPh>
    <phoneticPr fontId="2"/>
  </si>
  <si>
    <t>へき地診療所施設整備事業</t>
  </si>
  <si>
    <t>(2) 過疎地域等特定診療所施設整備事業</t>
    <phoneticPr fontId="1"/>
  </si>
  <si>
    <t>移転新築</t>
    <rPh sb="0" eb="2">
      <t>イテン</t>
    </rPh>
    <rPh sb="2" eb="4">
      <t>シンチク</t>
    </rPh>
    <phoneticPr fontId="2"/>
  </si>
  <si>
    <t>鉄筋コンクリート造</t>
    <rPh sb="0" eb="2">
      <t>テッキン</t>
    </rPh>
    <phoneticPr fontId="2"/>
  </si>
  <si>
    <t>医師臨床研修病院研修医環境整備事業</t>
  </si>
  <si>
    <t>(3) へき地保健指導所施設整備事業</t>
    <phoneticPr fontId="1"/>
  </si>
  <si>
    <t>改築</t>
    <rPh sb="0" eb="2">
      <t>カイチク</t>
    </rPh>
    <phoneticPr fontId="2"/>
  </si>
  <si>
    <t>鉄骨造（鉄筋コンクリート造と同等の強度）</t>
    <rPh sb="0" eb="2">
      <t>テッコツ</t>
    </rPh>
    <rPh sb="4" eb="6">
      <t>テッキン</t>
    </rPh>
    <rPh sb="12" eb="13">
      <t>ヅク</t>
    </rPh>
    <rPh sb="14" eb="16">
      <t>ドウトウ</t>
    </rPh>
    <rPh sb="17" eb="19">
      <t>キョウド</t>
    </rPh>
    <phoneticPr fontId="2"/>
  </si>
  <si>
    <t>有床診療所等スプリンクラー等施設整備事業</t>
  </si>
  <si>
    <t>(4) 研修医のための研修施設整備事業</t>
    <phoneticPr fontId="1"/>
  </si>
  <si>
    <t>増築</t>
    <rPh sb="0" eb="2">
      <t>ゾウチク</t>
    </rPh>
    <phoneticPr fontId="2"/>
  </si>
  <si>
    <t>鉄骨造（ブロック造と同等の強度）</t>
    <rPh sb="0" eb="2">
      <t>テッコツ</t>
    </rPh>
    <rPh sb="8" eb="9">
      <t>ツク</t>
    </rPh>
    <rPh sb="10" eb="12">
      <t>ドウトウ</t>
    </rPh>
    <rPh sb="13" eb="15">
      <t>キョウド</t>
    </rPh>
    <phoneticPr fontId="2"/>
  </si>
  <si>
    <t>過疎地域等特定診療所施設整備事業</t>
  </si>
  <si>
    <t>-</t>
    <phoneticPr fontId="1"/>
  </si>
  <si>
    <t>(5) 臨床研修病院施設整備事業</t>
    <phoneticPr fontId="1"/>
  </si>
  <si>
    <t>改修</t>
    <rPh sb="0" eb="2">
      <t>カイシュウ</t>
    </rPh>
    <phoneticPr fontId="2"/>
  </si>
  <si>
    <t>ブロック造</t>
    <rPh sb="4" eb="5">
      <t>ヅク</t>
    </rPh>
    <phoneticPr fontId="2"/>
  </si>
  <si>
    <t>へき地保健指導所施設整備事業</t>
  </si>
  <si>
    <t>(6) へき地医療拠点病院施設整備事業</t>
    <phoneticPr fontId="1"/>
  </si>
  <si>
    <t>木造</t>
    <rPh sb="0" eb="2">
      <t>モクゾウ</t>
    </rPh>
    <phoneticPr fontId="2"/>
  </si>
  <si>
    <t>研修医のための研修施設整備事業</t>
  </si>
  <si>
    <t>(7) 医師臨床研修病院研修医環境整備事業</t>
    <phoneticPr fontId="1"/>
  </si>
  <si>
    <t>プレハブ造</t>
    <rPh sb="4" eb="5">
      <t>ツク</t>
    </rPh>
    <phoneticPr fontId="2"/>
  </si>
  <si>
    <t>臨床研修病院施設整備事業</t>
  </si>
  <si>
    <t>(8) 離島等患者宿泊施設施設整備事業</t>
    <phoneticPr fontId="1"/>
  </si>
  <si>
    <t>その他</t>
    <rPh sb="2" eb="3">
      <t>タ</t>
    </rPh>
    <phoneticPr fontId="2"/>
  </si>
  <si>
    <t>へき地医療拠点病院施設整備事業</t>
  </si>
  <si>
    <t>(9) 産科医療機関施設整備事業</t>
    <phoneticPr fontId="1"/>
  </si>
  <si>
    <t>離島等患者宿泊施設施設整備事業</t>
  </si>
  <si>
    <t>(10) 分娩取扱施設施設整備事業</t>
    <phoneticPr fontId="1"/>
  </si>
  <si>
    <t>産科医療機関施設整備事業</t>
  </si>
  <si>
    <t>(11) 死亡時画像診断システム施設整備事業</t>
    <phoneticPr fontId="1"/>
  </si>
  <si>
    <t>分娩取扱施設施設整備事業</t>
  </si>
  <si>
    <t>(12) 有床診療所等スプリンクラー等施設整備事業</t>
    <phoneticPr fontId="1"/>
  </si>
  <si>
    <t>死亡時画像診断システム施設整備事業</t>
  </si>
  <si>
    <t>(13) 南海トラフ地震に係る津波避難対策緊急事業</t>
    <phoneticPr fontId="1"/>
  </si>
  <si>
    <t>南海トラフ地震に係る津波避難対策緊急事業</t>
  </si>
  <si>
    <t>(14)院内感染対策施設整備事業</t>
    <phoneticPr fontId="1"/>
  </si>
  <si>
    <t>院内感染対策施設整備事業</t>
  </si>
  <si>
    <t>事業区分（様式２，４，５用）</t>
    <rPh sb="0" eb="2">
      <t>ジギョウ</t>
    </rPh>
    <rPh sb="2" eb="4">
      <t>クブン</t>
    </rPh>
    <rPh sb="5" eb="7">
      <t>ヨウシキ</t>
    </rPh>
    <rPh sb="12" eb="13">
      <t>ヨウ</t>
    </rPh>
    <phoneticPr fontId="1"/>
  </si>
  <si>
    <t>へき地診療所施設整備事業</t>
    <phoneticPr fontId="1"/>
  </si>
  <si>
    <t>医師臨床研修病院研修医環境整備事業</t>
    <phoneticPr fontId="1"/>
  </si>
  <si>
    <t>有床診療所等スプリンクラー等施設整備事業</t>
    <phoneticPr fontId="1"/>
  </si>
  <si>
    <t>過疎地域等特定診療所施設整備事業</t>
    <phoneticPr fontId="1"/>
  </si>
  <si>
    <t>へき地保健指導所施設整備事業</t>
    <phoneticPr fontId="1"/>
  </si>
  <si>
    <t>研修医のための研修施設整備事業</t>
    <phoneticPr fontId="1"/>
  </si>
  <si>
    <t>臨床研修病院施設整備事業</t>
    <phoneticPr fontId="1"/>
  </si>
  <si>
    <t>へき地医療拠点病院施設整備事業</t>
    <phoneticPr fontId="1"/>
  </si>
  <si>
    <t>離島等患者宿泊施設施設整備事業</t>
    <phoneticPr fontId="1"/>
  </si>
  <si>
    <t>産科医療機関施設整備事業</t>
    <phoneticPr fontId="1"/>
  </si>
  <si>
    <t>分娩取扱施設施設整備事業</t>
    <phoneticPr fontId="1"/>
  </si>
  <si>
    <t>死亡時画像診断システム施設整備事業</t>
    <phoneticPr fontId="1"/>
  </si>
  <si>
    <t>南海トラフ地震に係る津波避難対策緊急事業</t>
    <phoneticPr fontId="1"/>
  </si>
  <si>
    <t>院内感染対策施設整備事業</t>
    <phoneticPr fontId="1"/>
  </si>
  <si>
    <t>新興感染症対応力強化事業</t>
    <phoneticPr fontId="1"/>
  </si>
  <si>
    <t>（１）歳入歳出予算書（見込書）抄本</t>
    <phoneticPr fontId="1"/>
  </si>
  <si>
    <t>（２）その他参考となる書類</t>
    <phoneticPr fontId="1"/>
  </si>
  <si>
    <t>●●市●●町●－●</t>
    <phoneticPr fontId="1"/>
  </si>
  <si>
    <t>医療法人○○会　△△医院</t>
    <phoneticPr fontId="1"/>
  </si>
  <si>
    <t>理事長　山 口 太 郎</t>
    <phoneticPr fontId="1"/>
  </si>
  <si>
    <t>　標記について、次により補助金を交付されるよう関係書類を添えて申請します。</t>
    <rPh sb="12" eb="15">
      <t>ホジョキン</t>
    </rPh>
    <phoneticPr fontId="1"/>
  </si>
  <si>
    <t>　補助申請額</t>
    <rPh sb="1" eb="3">
      <t>ホジョ</t>
    </rPh>
    <phoneticPr fontId="1"/>
  </si>
  <si>
    <t>△△医院</t>
    <phoneticPr fontId="4"/>
  </si>
  <si>
    <t>●●市●●町●－●</t>
    <phoneticPr fontId="4"/>
  </si>
  <si>
    <t>新興感染症対応力強化事業（病室の感染対策に係る整備）</t>
    <rPh sb="0" eb="2">
      <t>シンコウ</t>
    </rPh>
    <rPh sb="2" eb="5">
      <t>カンセンショウ</t>
    </rPh>
    <rPh sb="5" eb="8">
      <t>タイオウリョク</t>
    </rPh>
    <rPh sb="8" eb="10">
      <t>キョウカ</t>
    </rPh>
    <rPh sb="10" eb="12">
      <t>ジギョウ</t>
    </rPh>
    <rPh sb="13" eb="15">
      <t>ビョウシツ</t>
    </rPh>
    <rPh sb="16" eb="18">
      <t>カンセン</t>
    </rPh>
    <rPh sb="18" eb="20">
      <t>タイサク</t>
    </rPh>
    <rPh sb="21" eb="22">
      <t>カカ</t>
    </rPh>
    <rPh sb="23" eb="25">
      <t>セイビ</t>
    </rPh>
    <phoneticPr fontId="3"/>
  </si>
  <si>
    <t>新興感染症対応力強化事業（病室の感染対策に係る整備以外）</t>
    <rPh sb="0" eb="2">
      <t>シンコウ</t>
    </rPh>
    <rPh sb="2" eb="5">
      <t>カンセンショウ</t>
    </rPh>
    <rPh sb="5" eb="8">
      <t>タイオウリョク</t>
    </rPh>
    <rPh sb="8" eb="10">
      <t>キョウカ</t>
    </rPh>
    <rPh sb="10" eb="12">
      <t>ジギョウ</t>
    </rPh>
    <rPh sb="13" eb="15">
      <t>ビョウシツ</t>
    </rPh>
    <rPh sb="16" eb="18">
      <t>カンセン</t>
    </rPh>
    <rPh sb="18" eb="20">
      <t>タイサク</t>
    </rPh>
    <rPh sb="21" eb="22">
      <t>カカ</t>
    </rPh>
    <rPh sb="23" eb="25">
      <t>セイビ</t>
    </rPh>
    <rPh sb="25" eb="27">
      <t>イガイ</t>
    </rPh>
    <phoneticPr fontId="3"/>
  </si>
  <si>
    <t>(16) 新興感染症対応力強化事業（病室の感染対策に係る整備）</t>
    <rPh sb="5" eb="7">
      <t>シンコウ</t>
    </rPh>
    <rPh sb="7" eb="10">
      <t>カンセンショウ</t>
    </rPh>
    <rPh sb="10" eb="13">
      <t>タイオウリョク</t>
    </rPh>
    <rPh sb="13" eb="15">
      <t>キョウカ</t>
    </rPh>
    <rPh sb="15" eb="17">
      <t>ジギョウ</t>
    </rPh>
    <rPh sb="18" eb="20">
      <t>ビョウシツ</t>
    </rPh>
    <rPh sb="21" eb="23">
      <t>カンセン</t>
    </rPh>
    <rPh sb="23" eb="25">
      <t>タイサク</t>
    </rPh>
    <rPh sb="26" eb="27">
      <t>カカ</t>
    </rPh>
    <rPh sb="28" eb="30">
      <t>セイビ</t>
    </rPh>
    <phoneticPr fontId="3"/>
  </si>
  <si>
    <t>(16) 新興感染症対応力強化事業（病室の感染対策に係る整備以外）</t>
    <rPh sb="5" eb="7">
      <t>シンコウ</t>
    </rPh>
    <rPh sb="7" eb="10">
      <t>カンセンショウ</t>
    </rPh>
    <rPh sb="10" eb="13">
      <t>タイオウリョク</t>
    </rPh>
    <rPh sb="13" eb="15">
      <t>キョウカ</t>
    </rPh>
    <rPh sb="15" eb="17">
      <t>ジギョウ</t>
    </rPh>
    <rPh sb="18" eb="20">
      <t>ビョウシツ</t>
    </rPh>
    <rPh sb="21" eb="23">
      <t>カンセン</t>
    </rPh>
    <rPh sb="23" eb="25">
      <t>タイサク</t>
    </rPh>
    <rPh sb="26" eb="27">
      <t>カカ</t>
    </rPh>
    <rPh sb="28" eb="30">
      <t>セイビ</t>
    </rPh>
    <rPh sb="30" eb="32">
      <t>イガイ</t>
    </rPh>
    <phoneticPr fontId="3"/>
  </si>
  <si>
    <t>（病室の感染対策に係る整備以外）</t>
    <phoneticPr fontId="1"/>
  </si>
  <si>
    <t>医療法人○○会　△△医院
理事長　山口　太郎</t>
    <rPh sb="13" eb="16">
      <t>リジチョウ</t>
    </rPh>
    <rPh sb="17" eb="19">
      <t>ヤマグチ</t>
    </rPh>
    <rPh sb="20" eb="22">
      <t>タロウ</t>
    </rPh>
    <phoneticPr fontId="4"/>
  </si>
  <si>
    <t>医療法人○○会　△△医院　理事長　山口　太郎</t>
    <rPh sb="13" eb="16">
      <t>リジチョウ</t>
    </rPh>
    <rPh sb="17" eb="19">
      <t>ヤマグチ</t>
    </rPh>
    <rPh sb="20" eb="22">
      <t>タロウ</t>
    </rPh>
    <phoneticPr fontId="1"/>
  </si>
  <si>
    <t>１階建</t>
    <rPh sb="1" eb="2">
      <t>カイ</t>
    </rPh>
    <rPh sb="2" eb="3">
      <t>ダ</t>
    </rPh>
    <phoneticPr fontId="4"/>
  </si>
  <si>
    <r>
      <rPr>
        <u/>
        <sz val="9"/>
        <color rgb="FFFF0000"/>
        <rFont val="ＭＳ Ｐゴシック"/>
        <family val="3"/>
        <charset val="128"/>
      </rPr>
      <t xml:space="preserve"> 　　 5.00㎡</t>
    </r>
    <r>
      <rPr>
        <sz val="9"/>
        <color rgb="FFFF0000"/>
        <rFont val="ＭＳ Ｐゴシック"/>
        <family val="3"/>
        <charset val="128"/>
      </rPr>
      <t xml:space="preserve"> </t>
    </r>
    <phoneticPr fontId="4"/>
  </si>
  <si>
    <r>
      <rPr>
        <u/>
        <sz val="9"/>
        <color rgb="FFFF0000"/>
        <rFont val="ＭＳ Ｐゴシック"/>
        <family val="3"/>
        <charset val="128"/>
      </rPr>
      <t xml:space="preserve">      5.00㎡</t>
    </r>
    <r>
      <rPr>
        <sz val="9"/>
        <color rgb="FFFF0000"/>
        <rFont val="ＭＳ Ｐゴシック"/>
        <family val="3"/>
        <charset val="128"/>
      </rPr>
      <t xml:space="preserve"> </t>
    </r>
    <phoneticPr fontId="4"/>
  </si>
  <si>
    <t>建築工事</t>
    <rPh sb="0" eb="2">
      <t>ケンチク</t>
    </rPh>
    <rPh sb="2" eb="4">
      <t>コウジ</t>
    </rPh>
    <phoneticPr fontId="4"/>
  </si>
  <si>
    <t>電気設備工事</t>
    <rPh sb="0" eb="6">
      <t>デンキセツビコウジ</t>
    </rPh>
    <phoneticPr fontId="4"/>
  </si>
  <si>
    <t>委託料（設計監理）</t>
    <rPh sb="0" eb="3">
      <t>イタクリョウ</t>
    </rPh>
    <rPh sb="4" eb="6">
      <t>セッケイ</t>
    </rPh>
    <rPh sb="6" eb="8">
      <t>カンリ</t>
    </rPh>
    <phoneticPr fontId="4"/>
  </si>
  <si>
    <t>無</t>
  </si>
  <si>
    <t>△△医院</t>
    <rPh sb="2" eb="4">
      <t>イイン</t>
    </rPh>
    <phoneticPr fontId="1"/>
  </si>
  <si>
    <t>令和７年●月●日</t>
    <rPh sb="0" eb="2">
      <t>レイワ</t>
    </rPh>
    <rPh sb="3" eb="4">
      <t>ネン</t>
    </rPh>
    <rPh sb="5" eb="6">
      <t>ツキ</t>
    </rPh>
    <rPh sb="7" eb="8">
      <t>ニチ</t>
    </rPh>
    <phoneticPr fontId="1"/>
  </si>
  <si>
    <t>　　令和７年度山口県医療施設等施設整備費補助金の交付申請書</t>
    <rPh sb="2" eb="4">
      <t>レイワ</t>
    </rPh>
    <rPh sb="5" eb="7">
      <t>ネンド</t>
    </rPh>
    <rPh sb="7" eb="10">
      <t>ヤマグチケン</t>
    </rPh>
    <phoneticPr fontId="1"/>
  </si>
  <si>
    <t>仕入れに係る消費税等相当額</t>
  </si>
  <si>
    <t>要県費補助額</t>
    <rPh sb="1" eb="3">
      <t>ケンピ</t>
    </rPh>
    <phoneticPr fontId="1"/>
  </si>
  <si>
    <t>（I)</t>
    <phoneticPr fontId="1"/>
  </si>
  <si>
    <t>(A)-(B)=(C)</t>
    <phoneticPr fontId="38"/>
  </si>
  <si>
    <t>(H)-(I)=(J)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</si>
</sst>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 &quot;#,##0"/>
    <numFmt numFmtId="177" formatCode="&quot;金 &quot;#,###"/>
    <numFmt numFmtId="178" formatCode="#,##0_);[Red]\(#,##0\)"/>
    <numFmt numFmtId="179" formatCode="#,##0.00;&quot;△ &quot;#,##0.00"/>
    <numFmt numFmtId="180" formatCode="#,##0.00_);[Red]\(#,##0.00\)"/>
    <numFmt numFmtId="181" formatCode="#,##0_ "/>
  </numFmts>
  <fonts count="3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9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trike/>
      <sz val="12"/>
      <color rgb="FFFF0000"/>
      <name val="ＭＳ Ｐゴシック"/>
      <family val="3"/>
      <charset val="128"/>
    </font>
    <font>
      <u/>
      <sz val="9"/>
      <color rgb="FFFF0000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7.5"/>
      <color rgb="FF000000"/>
      <name val="ＭＳ Ｐゴシック"/>
      <family val="3"/>
      <charset val="128"/>
    </font>
    <font>
      <sz val="6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/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ck">
        <color rgb="FF000000"/>
      </right>
      <top/>
      <bottom/>
      <diagonal/>
    </border>
    <border>
      <left style="medium">
        <color rgb="FF000000"/>
      </left>
      <right style="thick">
        <color rgb="FF000000"/>
      </right>
      <top/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/>
      <bottom style="double">
        <color indexed="64"/>
      </bottom>
      <diagonal/>
    </border>
    <border>
      <left style="thick">
        <color rgb="FF000000"/>
      </left>
      <right style="medium">
        <color rgb="FF000000"/>
      </right>
      <top/>
      <bottom/>
      <diagonal/>
    </border>
    <border>
      <left style="thick">
        <color rgb="FF000000"/>
      </left>
      <right style="medium">
        <color rgb="FF000000"/>
      </right>
      <top/>
      <bottom style="double">
        <color indexed="64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/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hair">
        <color indexed="64"/>
      </bottom>
      <diagonal/>
    </border>
    <border>
      <left style="medium">
        <color rgb="FF000000"/>
      </left>
      <right style="medium">
        <color rgb="FF000000"/>
      </right>
      <top/>
      <bottom style="hair">
        <color indexed="64"/>
      </bottom>
      <diagonal/>
    </border>
    <border>
      <left style="medium">
        <color rgb="FF000000"/>
      </left>
      <right style="thick">
        <color rgb="FF000000"/>
      </right>
      <top/>
      <bottom style="hair">
        <color indexed="64"/>
      </bottom>
      <diagonal/>
    </border>
  </borders>
  <cellStyleXfs count="42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6" borderId="16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28" borderId="17" applyNumberFormat="0" applyFont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30" borderId="19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30" borderId="2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1" borderId="19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01">
    <xf numFmtId="0" fontId="0" fillId="0" borderId="0" xfId="0">
      <alignment vertical="center"/>
    </xf>
    <xf numFmtId="0" fontId="23" fillId="0" borderId="0" xfId="0" applyFont="1">
      <alignment vertical="center"/>
    </xf>
    <xf numFmtId="0" fontId="23" fillId="0" borderId="0" xfId="0" applyFont="1" applyAlignment="1">
      <alignment horizontal="left" vertical="center" indent="1"/>
    </xf>
    <xf numFmtId="0" fontId="24" fillId="0" borderId="0" xfId="0" applyFont="1">
      <alignment vertical="center"/>
    </xf>
    <xf numFmtId="0" fontId="23" fillId="0" borderId="25" xfId="0" applyFont="1" applyBorder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28" fillId="0" borderId="0" xfId="0" applyFont="1" applyAlignment="1">
      <alignment horizontal="right" vertical="center"/>
    </xf>
    <xf numFmtId="0" fontId="23" fillId="0" borderId="26" xfId="0" applyFont="1" applyBorder="1" applyAlignment="1">
      <alignment vertical="top" wrapText="1"/>
    </xf>
    <xf numFmtId="0" fontId="23" fillId="0" borderId="27" xfId="0" applyFont="1" applyBorder="1" applyAlignment="1">
      <alignment vertical="top" wrapText="1"/>
    </xf>
    <xf numFmtId="0" fontId="23" fillId="0" borderId="28" xfId="0" applyFont="1" applyBorder="1" applyAlignment="1">
      <alignment horizontal="right" vertical="top" wrapText="1"/>
    </xf>
    <xf numFmtId="0" fontId="23" fillId="0" borderId="29" xfId="0" applyFont="1" applyBorder="1" applyAlignment="1">
      <alignment vertical="center" wrapText="1"/>
    </xf>
    <xf numFmtId="0" fontId="23" fillId="0" borderId="30" xfId="0" applyFont="1" applyBorder="1" applyAlignment="1">
      <alignment vertical="center" wrapText="1"/>
    </xf>
    <xf numFmtId="0" fontId="23" fillId="0" borderId="31" xfId="0" applyFont="1" applyBorder="1" applyAlignment="1">
      <alignment vertical="center" wrapText="1"/>
    </xf>
    <xf numFmtId="0" fontId="29" fillId="0" borderId="25" xfId="0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wrapText="1"/>
    </xf>
    <xf numFmtId="176" fontId="23" fillId="0" borderId="37" xfId="0" applyNumberFormat="1" applyFont="1" applyBorder="1" applyAlignment="1">
      <alignment vertical="center" shrinkToFit="1"/>
    </xf>
    <xf numFmtId="176" fontId="23" fillId="0" borderId="38" xfId="0" applyNumberFormat="1" applyFont="1" applyBorder="1" applyAlignment="1">
      <alignment vertical="center" shrinkToFit="1"/>
    </xf>
    <xf numFmtId="176" fontId="23" fillId="0" borderId="39" xfId="0" applyNumberFormat="1" applyFont="1" applyBorder="1" applyAlignment="1">
      <alignment vertical="center" shrinkToFit="1"/>
    </xf>
    <xf numFmtId="177" fontId="28" fillId="0" borderId="0" xfId="0" applyNumberFormat="1" applyFont="1" applyAlignment="1">
      <alignment horizontal="right" vertical="center" shrinkToFit="1"/>
    </xf>
    <xf numFmtId="0" fontId="30" fillId="0" borderId="0" xfId="0" applyFont="1">
      <alignment vertical="center"/>
    </xf>
    <xf numFmtId="0" fontId="23" fillId="0" borderId="0" xfId="0" applyFont="1" applyAlignment="1">
      <alignment vertical="center" wrapText="1"/>
    </xf>
    <xf numFmtId="0" fontId="24" fillId="0" borderId="0" xfId="0" applyFont="1" applyAlignment="1">
      <alignment vertical="center" wrapText="1"/>
    </xf>
    <xf numFmtId="0" fontId="23" fillId="0" borderId="13" xfId="0" applyFont="1" applyBorder="1" applyAlignment="1">
      <alignment vertical="center" wrapText="1"/>
    </xf>
    <xf numFmtId="0" fontId="23" fillId="0" borderId="2" xfId="0" applyFont="1" applyBorder="1" applyAlignment="1">
      <alignment horizontal="right" vertical="top" wrapText="1"/>
    </xf>
    <xf numFmtId="0" fontId="23" fillId="0" borderId="13" xfId="0" applyFont="1" applyBorder="1" applyAlignment="1">
      <alignment horizontal="right" vertical="top" wrapText="1"/>
    </xf>
    <xf numFmtId="49" fontId="23" fillId="0" borderId="0" xfId="0" applyNumberFormat="1" applyFont="1" applyAlignment="1">
      <alignment vertical="top" wrapText="1"/>
    </xf>
    <xf numFmtId="0" fontId="23" fillId="0" borderId="14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9" fillId="0" borderId="8" xfId="0" applyFont="1" applyBorder="1" applyAlignment="1">
      <alignment vertical="center" wrapText="1"/>
    </xf>
    <xf numFmtId="0" fontId="29" fillId="0" borderId="4" xfId="0" applyFont="1" applyBorder="1" applyAlignment="1">
      <alignment vertical="center" wrapText="1"/>
    </xf>
    <xf numFmtId="0" fontId="29" fillId="0" borderId="15" xfId="0" applyFont="1" applyBorder="1" applyAlignment="1">
      <alignment vertical="center" wrapText="1"/>
    </xf>
    <xf numFmtId="0" fontId="29" fillId="0" borderId="7" xfId="0" applyFont="1" applyBorder="1" applyAlignment="1">
      <alignment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3" fillId="0" borderId="1" xfId="0" applyFont="1" applyBorder="1" applyAlignment="1">
      <alignment vertical="center" wrapText="1"/>
    </xf>
    <xf numFmtId="0" fontId="23" fillId="0" borderId="3" xfId="0" applyFont="1" applyBorder="1" applyAlignment="1">
      <alignment vertical="center" wrapText="1"/>
    </xf>
    <xf numFmtId="0" fontId="23" fillId="0" borderId="15" xfId="0" applyFont="1" applyBorder="1" applyAlignment="1">
      <alignment vertical="center" wrapText="1"/>
    </xf>
    <xf numFmtId="0" fontId="23" fillId="0" borderId="7" xfId="0" applyFont="1" applyBorder="1" applyAlignment="1">
      <alignment vertical="center" wrapText="1"/>
    </xf>
    <xf numFmtId="0" fontId="29" fillId="0" borderId="14" xfId="0" applyFont="1" applyBorder="1" applyAlignment="1">
      <alignment vertical="center" wrapText="1"/>
    </xf>
    <xf numFmtId="0" fontId="29" fillId="0" borderId="1" xfId="0" applyFont="1" applyBorder="1" applyAlignment="1">
      <alignment vertical="center" wrapText="1"/>
    </xf>
    <xf numFmtId="0" fontId="29" fillId="0" borderId="0" xfId="0" applyFont="1" applyAlignment="1">
      <alignment vertical="center" wrapText="1"/>
    </xf>
    <xf numFmtId="0" fontId="29" fillId="0" borderId="3" xfId="0" applyFont="1" applyBorder="1" applyAlignment="1">
      <alignment vertical="center" wrapText="1"/>
    </xf>
    <xf numFmtId="0" fontId="23" fillId="0" borderId="1" xfId="0" applyFont="1" applyBorder="1" applyAlignment="1">
      <alignment horizontal="center" vertical="center" textRotation="255" wrapText="1"/>
    </xf>
    <xf numFmtId="0" fontId="23" fillId="0" borderId="2" xfId="0" applyFont="1" applyBorder="1" applyAlignment="1">
      <alignment horizontal="center" vertical="center" textRotation="255" wrapText="1"/>
    </xf>
    <xf numFmtId="0" fontId="23" fillId="0" borderId="14" xfId="0" applyFont="1" applyBorder="1" applyAlignment="1">
      <alignment vertical="center" wrapText="1"/>
    </xf>
    <xf numFmtId="178" fontId="23" fillId="0" borderId="14" xfId="0" applyNumberFormat="1" applyFont="1" applyBorder="1" applyAlignment="1">
      <alignment vertical="center" wrapText="1"/>
    </xf>
    <xf numFmtId="178" fontId="29" fillId="0" borderId="14" xfId="0" applyNumberFormat="1" applyFont="1" applyBorder="1" applyAlignment="1">
      <alignment vertical="center" wrapText="1"/>
    </xf>
    <xf numFmtId="180" fontId="23" fillId="0" borderId="2" xfId="0" applyNumberFormat="1" applyFont="1" applyBorder="1" applyAlignment="1">
      <alignment vertical="center" wrapText="1"/>
    </xf>
    <xf numFmtId="180" fontId="23" fillId="0" borderId="14" xfId="0" applyNumberFormat="1" applyFont="1" applyBorder="1" applyAlignment="1">
      <alignment vertical="center" wrapText="1"/>
    </xf>
    <xf numFmtId="180" fontId="29" fillId="0" borderId="14" xfId="0" applyNumberFormat="1" applyFont="1" applyBorder="1" applyAlignment="1">
      <alignment vertical="center" wrapText="1"/>
    </xf>
    <xf numFmtId="0" fontId="28" fillId="0" borderId="0" xfId="0" applyFont="1" applyAlignment="1">
      <alignment vertical="center" wrapText="1"/>
    </xf>
    <xf numFmtId="0" fontId="29" fillId="0" borderId="40" xfId="0" applyFont="1" applyBorder="1" applyAlignment="1">
      <alignment horizontal="right" vertical="center"/>
    </xf>
    <xf numFmtId="176" fontId="23" fillId="0" borderId="45" xfId="0" applyNumberFormat="1" applyFont="1" applyBorder="1" applyAlignment="1">
      <alignment vertical="center" shrinkToFit="1"/>
    </xf>
    <xf numFmtId="0" fontId="23" fillId="0" borderId="46" xfId="0" applyFont="1" applyBorder="1" applyAlignment="1">
      <alignment vertical="center" wrapText="1"/>
    </xf>
    <xf numFmtId="0" fontId="23" fillId="0" borderId="34" xfId="0" applyFont="1" applyBorder="1" applyAlignment="1">
      <alignment horizontal="right" vertical="center" shrinkToFit="1"/>
    </xf>
    <xf numFmtId="0" fontId="23" fillId="0" borderId="12" xfId="0" applyFont="1" applyBorder="1" applyAlignment="1">
      <alignment horizontal="right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5" xfId="0" applyFont="1" applyBorder="1" applyAlignment="1">
      <alignment vertical="center" wrapText="1"/>
    </xf>
    <xf numFmtId="0" fontId="23" fillId="33" borderId="32" xfId="0" applyFont="1" applyFill="1" applyBorder="1" applyAlignment="1">
      <alignment vertical="center" wrapText="1"/>
    </xf>
    <xf numFmtId="0" fontId="23" fillId="33" borderId="44" xfId="0" applyFont="1" applyFill="1" applyBorder="1" applyAlignment="1">
      <alignment vertical="center" wrapText="1"/>
    </xf>
    <xf numFmtId="0" fontId="23" fillId="33" borderId="33" xfId="0" applyFont="1" applyFill="1" applyBorder="1" applyAlignment="1">
      <alignment vertical="center" wrapText="1"/>
    </xf>
    <xf numFmtId="176" fontId="23" fillId="33" borderId="45" xfId="0" applyNumberFormat="1" applyFont="1" applyFill="1" applyBorder="1" applyAlignment="1">
      <alignment vertical="center" shrinkToFit="1"/>
    </xf>
    <xf numFmtId="176" fontId="23" fillId="33" borderId="38" xfId="0" applyNumberFormat="1" applyFont="1" applyFill="1" applyBorder="1" applyAlignment="1">
      <alignment vertical="center" shrinkToFit="1"/>
    </xf>
    <xf numFmtId="0" fontId="23" fillId="33" borderId="0" xfId="0" applyFont="1" applyFill="1" applyAlignment="1">
      <alignment vertical="center" wrapText="1"/>
    </xf>
    <xf numFmtId="0" fontId="23" fillId="33" borderId="15" xfId="0" applyFont="1" applyFill="1" applyBorder="1" applyAlignment="1">
      <alignment vertical="center" wrapText="1"/>
    </xf>
    <xf numFmtId="178" fontId="23" fillId="33" borderId="2" xfId="0" applyNumberFormat="1" applyFont="1" applyFill="1" applyBorder="1" applyAlignment="1">
      <alignment vertical="center" wrapText="1"/>
    </xf>
    <xf numFmtId="0" fontId="23" fillId="33" borderId="1" xfId="0" applyFont="1" applyFill="1" applyBorder="1" applyAlignment="1">
      <alignment vertical="center" wrapText="1"/>
    </xf>
    <xf numFmtId="0" fontId="23" fillId="33" borderId="3" xfId="0" applyFont="1" applyFill="1" applyBorder="1" applyAlignment="1">
      <alignment vertical="center" wrapText="1"/>
    </xf>
    <xf numFmtId="0" fontId="23" fillId="33" borderId="4" xfId="0" applyFont="1" applyFill="1" applyBorder="1" applyAlignment="1">
      <alignment vertical="center" wrapText="1"/>
    </xf>
    <xf numFmtId="0" fontId="23" fillId="33" borderId="7" xfId="0" applyFont="1" applyFill="1" applyBorder="1" applyAlignment="1">
      <alignment vertical="center" wrapText="1"/>
    </xf>
    <xf numFmtId="0" fontId="29" fillId="33" borderId="1" xfId="0" applyFont="1" applyFill="1" applyBorder="1" applyAlignment="1">
      <alignment horizontal="center" vertical="center" wrapText="1"/>
    </xf>
    <xf numFmtId="0" fontId="29" fillId="33" borderId="3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12" fontId="0" fillId="0" borderId="0" xfId="0" applyNumberFormat="1" applyAlignment="1">
      <alignment horizontal="center" vertical="center"/>
    </xf>
    <xf numFmtId="0" fontId="24" fillId="0" borderId="0" xfId="0" applyFont="1" applyAlignment="1">
      <alignment horizontal="center" vertical="center"/>
    </xf>
    <xf numFmtId="12" fontId="24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right" vertical="center" wrapText="1"/>
    </xf>
    <xf numFmtId="0" fontId="28" fillId="0" borderId="0" xfId="0" applyFont="1" applyAlignment="1">
      <alignment horizontal="left" vertical="center"/>
    </xf>
    <xf numFmtId="12" fontId="0" fillId="0" borderId="0" xfId="0" applyNumberFormat="1" applyAlignment="1">
      <alignment horizontal="right" vertical="center"/>
    </xf>
    <xf numFmtId="176" fontId="36" fillId="33" borderId="45" xfId="0" applyNumberFormat="1" applyFont="1" applyFill="1" applyBorder="1" applyAlignment="1">
      <alignment vertical="center" shrinkToFit="1"/>
    </xf>
    <xf numFmtId="0" fontId="36" fillId="33" borderId="15" xfId="0" applyFont="1" applyFill="1" applyBorder="1" applyAlignment="1">
      <alignment vertical="center" wrapText="1"/>
    </xf>
    <xf numFmtId="0" fontId="36" fillId="33" borderId="0" xfId="0" applyFont="1" applyFill="1" applyAlignment="1">
      <alignment vertical="center" wrapText="1"/>
    </xf>
    <xf numFmtId="178" fontId="36" fillId="33" borderId="2" xfId="0" applyNumberFormat="1" applyFont="1" applyFill="1" applyBorder="1" applyAlignment="1">
      <alignment vertical="center" wrapText="1"/>
    </xf>
    <xf numFmtId="0" fontId="37" fillId="33" borderId="32" xfId="0" applyFont="1" applyFill="1" applyBorder="1" applyAlignment="1">
      <alignment vertical="center" wrapText="1"/>
    </xf>
    <xf numFmtId="0" fontId="36" fillId="33" borderId="44" xfId="0" applyFont="1" applyFill="1" applyBorder="1" applyAlignment="1">
      <alignment vertical="center" wrapText="1"/>
    </xf>
    <xf numFmtId="176" fontId="34" fillId="33" borderId="45" xfId="0" applyNumberFormat="1" applyFont="1" applyFill="1" applyBorder="1" applyAlignment="1">
      <alignment vertical="center" shrinkToFit="1"/>
    </xf>
    <xf numFmtId="0" fontId="28" fillId="0" borderId="0" xfId="0" applyFont="1">
      <alignment vertical="center"/>
    </xf>
    <xf numFmtId="177" fontId="35" fillId="0" borderId="0" xfId="0" applyNumberFormat="1" applyFont="1" applyAlignment="1">
      <alignment horizontal="right" vertical="center" shrinkToFit="1"/>
    </xf>
    <xf numFmtId="0" fontId="28" fillId="33" borderId="0" xfId="0" applyFont="1" applyFill="1" applyAlignment="1">
      <alignment horizontal="distributed" vertical="center"/>
    </xf>
    <xf numFmtId="58" fontId="35" fillId="0" borderId="0" xfId="0" applyNumberFormat="1" applyFont="1" applyAlignment="1">
      <alignment horizontal="distributed" vertical="center"/>
    </xf>
    <xf numFmtId="58" fontId="28" fillId="0" borderId="0" xfId="0" applyNumberFormat="1" applyFont="1" applyAlignment="1">
      <alignment horizontal="distributed" vertical="center"/>
    </xf>
    <xf numFmtId="0" fontId="28" fillId="0" borderId="0" xfId="0" applyFont="1" applyAlignment="1">
      <alignment horizontal="distributed" vertical="center"/>
    </xf>
    <xf numFmtId="0" fontId="3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vertical="center" wrapText="1"/>
    </xf>
    <xf numFmtId="0" fontId="3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35" fillId="0" borderId="0" xfId="0" applyFont="1">
      <alignment vertical="center"/>
    </xf>
    <xf numFmtId="0" fontId="0" fillId="0" borderId="0" xfId="0">
      <alignment vertical="center"/>
    </xf>
    <xf numFmtId="0" fontId="14" fillId="0" borderId="0" xfId="0" applyFont="1">
      <alignment vertical="center"/>
    </xf>
    <xf numFmtId="0" fontId="25" fillId="0" borderId="0" xfId="0" applyFont="1" applyAlignment="1">
      <alignment horizontal="center" vertical="center"/>
    </xf>
    <xf numFmtId="0" fontId="36" fillId="33" borderId="40" xfId="0" applyFont="1" applyFill="1" applyBorder="1" applyAlignment="1">
      <alignment horizontal="left" vertical="center"/>
    </xf>
    <xf numFmtId="0" fontId="14" fillId="33" borderId="40" xfId="0" applyFont="1" applyFill="1" applyBorder="1" applyAlignment="1">
      <alignment horizontal="left" vertical="center"/>
    </xf>
    <xf numFmtId="0" fontId="23" fillId="0" borderId="41" xfId="0" applyFont="1" applyBorder="1" applyAlignment="1">
      <alignment horizontal="center" vertical="center" wrapText="1"/>
    </xf>
    <xf numFmtId="0" fontId="23" fillId="0" borderId="42" xfId="0" applyFont="1" applyBorder="1" applyAlignment="1">
      <alignment horizontal="center" vertical="center" wrapText="1"/>
    </xf>
    <xf numFmtId="0" fontId="23" fillId="0" borderId="36" xfId="0" applyFont="1" applyBorder="1" applyAlignment="1">
      <alignment horizontal="center" vertical="center" wrapText="1"/>
    </xf>
    <xf numFmtId="0" fontId="23" fillId="0" borderId="43" xfId="0" applyFont="1" applyBorder="1" applyAlignment="1">
      <alignment horizontal="center" vertical="center" wrapText="1"/>
    </xf>
    <xf numFmtId="0" fontId="29" fillId="0" borderId="0" xfId="0" applyFont="1" applyAlignment="1">
      <alignment vertical="top" wrapText="1"/>
    </xf>
    <xf numFmtId="0" fontId="23" fillId="0" borderId="12" xfId="0" applyFont="1" applyBorder="1" applyAlignment="1">
      <alignment vertical="center" wrapText="1"/>
    </xf>
    <xf numFmtId="0" fontId="23" fillId="0" borderId="5" xfId="0" applyFont="1" applyBorder="1" applyAlignment="1">
      <alignment vertical="center" wrapText="1"/>
    </xf>
    <xf numFmtId="0" fontId="23" fillId="0" borderId="6" xfId="0" applyFont="1" applyBorder="1" applyAlignment="1">
      <alignment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23" fillId="0" borderId="1" xfId="0" applyFont="1" applyBorder="1" applyAlignment="1">
      <alignment horizontal="right" vertical="top" wrapText="1"/>
    </xf>
    <xf numFmtId="0" fontId="23" fillId="0" borderId="3" xfId="0" applyFont="1" applyBorder="1" applyAlignment="1">
      <alignment horizontal="right" vertical="top" wrapText="1"/>
    </xf>
    <xf numFmtId="0" fontId="23" fillId="0" borderId="14" xfId="0" applyFont="1" applyBorder="1" applyAlignment="1">
      <alignment horizontal="center" vertical="center" wrapText="1"/>
    </xf>
    <xf numFmtId="0" fontId="23" fillId="33" borderId="0" xfId="0" applyFont="1" applyFill="1" applyAlignment="1">
      <alignment vertical="center" wrapText="1"/>
    </xf>
    <xf numFmtId="179" fontId="23" fillId="33" borderId="1" xfId="0" applyNumberFormat="1" applyFont="1" applyFill="1" applyBorder="1" applyAlignment="1">
      <alignment vertical="center" wrapText="1"/>
    </xf>
    <xf numFmtId="179" fontId="23" fillId="33" borderId="3" xfId="0" applyNumberFormat="1" applyFont="1" applyFill="1" applyBorder="1" applyAlignment="1">
      <alignment vertical="center" wrapText="1"/>
    </xf>
    <xf numFmtId="179" fontId="23" fillId="0" borderId="14" xfId="0" applyNumberFormat="1" applyFont="1" applyBorder="1" applyAlignment="1">
      <alignment vertical="center" wrapText="1"/>
    </xf>
    <xf numFmtId="0" fontId="23" fillId="0" borderId="9" xfId="0" applyFont="1" applyBorder="1" applyAlignment="1">
      <alignment vertical="center" wrapText="1"/>
    </xf>
    <xf numFmtId="0" fontId="23" fillId="0" borderId="10" xfId="0" applyFont="1" applyBorder="1" applyAlignment="1">
      <alignment vertical="center" wrapText="1"/>
    </xf>
    <xf numFmtId="0" fontId="23" fillId="0" borderId="11" xfId="0" applyFont="1" applyBorder="1" applyAlignment="1">
      <alignment vertical="center" wrapText="1"/>
    </xf>
    <xf numFmtId="0" fontId="23" fillId="0" borderId="9" xfId="0" applyFont="1" applyBorder="1" applyAlignment="1">
      <alignment horizontal="right" vertical="top" wrapText="1"/>
    </xf>
    <xf numFmtId="0" fontId="23" fillId="0" borderId="11" xfId="0" applyFont="1" applyBorder="1" applyAlignment="1">
      <alignment horizontal="right" vertical="top" wrapText="1"/>
    </xf>
    <xf numFmtId="0" fontId="23" fillId="0" borderId="1" xfId="0" applyFont="1" applyBorder="1" applyAlignment="1">
      <alignment horizontal="center" vertical="center" textRotation="255" wrapText="1"/>
    </xf>
    <xf numFmtId="0" fontId="36" fillId="33" borderId="1" xfId="0" applyFont="1" applyFill="1" applyBorder="1" applyAlignment="1">
      <alignment vertical="center" wrapText="1"/>
    </xf>
    <xf numFmtId="0" fontId="36" fillId="33" borderId="0" xfId="0" applyFont="1" applyFill="1" applyAlignment="1">
      <alignment vertical="center" wrapText="1"/>
    </xf>
    <xf numFmtId="0" fontId="36" fillId="33" borderId="3" xfId="0" applyFont="1" applyFill="1" applyBorder="1" applyAlignment="1">
      <alignment vertical="center" wrapText="1"/>
    </xf>
    <xf numFmtId="0" fontId="23" fillId="33" borderId="1" xfId="0" applyFont="1" applyFill="1" applyBorder="1" applyAlignment="1">
      <alignment vertical="center" wrapText="1"/>
    </xf>
    <xf numFmtId="0" fontId="23" fillId="33" borderId="3" xfId="0" applyFont="1" applyFill="1" applyBorder="1" applyAlignment="1">
      <alignment vertical="center" wrapText="1"/>
    </xf>
    <xf numFmtId="180" fontId="23" fillId="33" borderId="1" xfId="0" applyNumberFormat="1" applyFont="1" applyFill="1" applyBorder="1" applyAlignment="1">
      <alignment vertical="center" wrapText="1"/>
    </xf>
    <xf numFmtId="180" fontId="23" fillId="33" borderId="3" xfId="0" applyNumberFormat="1" applyFont="1" applyFill="1" applyBorder="1" applyAlignment="1">
      <alignment vertical="center" wrapText="1"/>
    </xf>
    <xf numFmtId="0" fontId="26" fillId="0" borderId="0" xfId="0" applyFont="1" applyAlignment="1">
      <alignment vertical="center" wrapText="1"/>
    </xf>
    <xf numFmtId="0" fontId="36" fillId="33" borderId="14" xfId="0" applyFont="1" applyFill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23" fillId="0" borderId="0" xfId="0" applyFont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3" fillId="0" borderId="15" xfId="0" applyFont="1" applyBorder="1" applyAlignment="1">
      <alignment horizontal="right" vertical="center" wrapText="1"/>
    </xf>
    <xf numFmtId="58" fontId="36" fillId="33" borderId="5" xfId="0" applyNumberFormat="1" applyFont="1" applyFill="1" applyBorder="1" applyAlignment="1">
      <alignment horizontal="center" vertical="center" wrapText="1"/>
    </xf>
    <xf numFmtId="0" fontId="36" fillId="33" borderId="5" xfId="0" applyFont="1" applyFill="1" applyBorder="1" applyAlignment="1">
      <alignment horizontal="center" vertical="center" wrapText="1"/>
    </xf>
    <xf numFmtId="180" fontId="36" fillId="33" borderId="1" xfId="0" applyNumberFormat="1" applyFont="1" applyFill="1" applyBorder="1" applyAlignment="1">
      <alignment vertical="center" wrapText="1"/>
    </xf>
    <xf numFmtId="180" fontId="36" fillId="33" borderId="3" xfId="0" applyNumberFormat="1" applyFont="1" applyFill="1" applyBorder="1" applyAlignment="1">
      <alignment vertical="center" wrapText="1"/>
    </xf>
    <xf numFmtId="0" fontId="36" fillId="33" borderId="12" xfId="0" applyFont="1" applyFill="1" applyBorder="1" applyAlignment="1">
      <alignment horizontal="center" vertical="center" wrapText="1"/>
    </xf>
    <xf numFmtId="0" fontId="36" fillId="33" borderId="6" xfId="0" applyFont="1" applyFill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9" fillId="0" borderId="1" xfId="0" applyFont="1" applyBorder="1" applyAlignment="1">
      <alignment vertical="center" wrapText="1"/>
    </xf>
    <xf numFmtId="0" fontId="29" fillId="0" borderId="0" xfId="0" applyFont="1" applyAlignment="1">
      <alignment vertical="center" wrapText="1"/>
    </xf>
    <xf numFmtId="0" fontId="29" fillId="0" borderId="3" xfId="0" applyFont="1" applyBorder="1" applyAlignment="1">
      <alignment vertical="center" wrapText="1"/>
    </xf>
    <xf numFmtId="181" fontId="29" fillId="0" borderId="12" xfId="0" applyNumberFormat="1" applyFont="1" applyBorder="1" applyAlignment="1">
      <alignment vertical="center" wrapText="1"/>
    </xf>
    <xf numFmtId="181" fontId="29" fillId="0" borderId="5" xfId="0" applyNumberFormat="1" applyFont="1" applyBorder="1" applyAlignment="1">
      <alignment vertical="center" wrapText="1"/>
    </xf>
    <xf numFmtId="181" fontId="29" fillId="0" borderId="6" xfId="0" applyNumberFormat="1" applyFont="1" applyBorder="1" applyAlignment="1">
      <alignment vertical="center" wrapText="1"/>
    </xf>
    <xf numFmtId="0" fontId="32" fillId="0" borderId="12" xfId="0" applyFont="1" applyBorder="1" applyAlignment="1">
      <alignment horizontal="center" vertical="center" shrinkToFit="1"/>
    </xf>
    <xf numFmtId="0" fontId="32" fillId="0" borderId="6" xfId="0" applyFont="1" applyBorder="1" applyAlignment="1">
      <alignment horizontal="center" vertical="center" shrinkToFit="1"/>
    </xf>
    <xf numFmtId="181" fontId="36" fillId="33" borderId="1" xfId="0" applyNumberFormat="1" applyFont="1" applyFill="1" applyBorder="1" applyAlignment="1">
      <alignment horizontal="right" vertical="center" wrapText="1"/>
    </xf>
    <xf numFmtId="181" fontId="36" fillId="33" borderId="0" xfId="0" applyNumberFormat="1" applyFont="1" applyFill="1" applyAlignment="1">
      <alignment horizontal="right" vertical="center" wrapText="1"/>
    </xf>
    <xf numFmtId="181" fontId="36" fillId="33" borderId="3" xfId="0" applyNumberFormat="1" applyFont="1" applyFill="1" applyBorder="1" applyAlignment="1">
      <alignment horizontal="right" vertical="center" wrapText="1"/>
    </xf>
    <xf numFmtId="0" fontId="29" fillId="33" borderId="1" xfId="0" applyFont="1" applyFill="1" applyBorder="1" applyAlignment="1">
      <alignment horizontal="center" vertical="center" wrapText="1"/>
    </xf>
    <xf numFmtId="0" fontId="29" fillId="33" borderId="3" xfId="0" applyFont="1" applyFill="1" applyBorder="1" applyAlignment="1">
      <alignment horizontal="center" vertical="center" wrapText="1"/>
    </xf>
    <xf numFmtId="0" fontId="34" fillId="0" borderId="12" xfId="0" applyFont="1" applyBorder="1" applyAlignment="1">
      <alignment horizontal="left" vertical="center" wrapText="1"/>
    </xf>
    <xf numFmtId="0" fontId="34" fillId="0" borderId="5" xfId="0" applyFont="1" applyBorder="1" applyAlignment="1">
      <alignment horizontal="left" vertical="center" wrapText="1"/>
    </xf>
    <xf numFmtId="0" fontId="26" fillId="33" borderId="9" xfId="0" applyFont="1" applyFill="1" applyBorder="1" applyAlignment="1">
      <alignment vertical="center" wrapText="1"/>
    </xf>
    <xf numFmtId="0" fontId="26" fillId="33" borderId="10" xfId="0" applyFont="1" applyFill="1" applyBorder="1" applyAlignment="1">
      <alignment vertical="center" wrapText="1"/>
    </xf>
    <xf numFmtId="0" fontId="26" fillId="33" borderId="11" xfId="0" applyFont="1" applyFill="1" applyBorder="1" applyAlignment="1">
      <alignment vertical="center" wrapText="1"/>
    </xf>
    <xf numFmtId="0" fontId="26" fillId="33" borderId="1" xfId="0" applyFont="1" applyFill="1" applyBorder="1" applyAlignment="1">
      <alignment vertical="center" wrapText="1"/>
    </xf>
    <xf numFmtId="0" fontId="26" fillId="33" borderId="0" xfId="0" applyFont="1" applyFill="1" applyAlignment="1">
      <alignment vertical="center" wrapText="1"/>
    </xf>
    <xf numFmtId="0" fontId="26" fillId="33" borderId="3" xfId="0" applyFont="1" applyFill="1" applyBorder="1" applyAlignment="1">
      <alignment vertical="center" wrapText="1"/>
    </xf>
    <xf numFmtId="0" fontId="26" fillId="33" borderId="4" xfId="0" applyFont="1" applyFill="1" applyBorder="1" applyAlignment="1">
      <alignment vertical="center" wrapText="1"/>
    </xf>
    <xf numFmtId="0" fontId="26" fillId="33" borderId="15" xfId="0" applyFont="1" applyFill="1" applyBorder="1" applyAlignment="1">
      <alignment vertical="center" wrapText="1"/>
    </xf>
    <xf numFmtId="0" fontId="26" fillId="33" borderId="7" xfId="0" applyFont="1" applyFill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9" fillId="0" borderId="14" xfId="0" applyFont="1" applyBorder="1" applyAlignment="1">
      <alignment vertical="center" wrapText="1"/>
    </xf>
    <xf numFmtId="0" fontId="29" fillId="0" borderId="9" xfId="0" applyFont="1" applyBorder="1" applyAlignment="1">
      <alignment vertical="center" wrapText="1"/>
    </xf>
    <xf numFmtId="0" fontId="29" fillId="0" borderId="10" xfId="0" applyFont="1" applyBorder="1" applyAlignment="1">
      <alignment vertical="center" wrapText="1"/>
    </xf>
    <xf numFmtId="0" fontId="29" fillId="0" borderId="11" xfId="0" applyFont="1" applyBorder="1" applyAlignment="1">
      <alignment vertical="center" wrapText="1"/>
    </xf>
    <xf numFmtId="180" fontId="29" fillId="0" borderId="12" xfId="0" applyNumberFormat="1" applyFont="1" applyBorder="1" applyAlignment="1">
      <alignment vertical="center" wrapText="1"/>
    </xf>
    <xf numFmtId="180" fontId="29" fillId="0" borderId="6" xfId="0" applyNumberFormat="1" applyFont="1" applyBorder="1" applyAlignment="1">
      <alignment vertical="center" wrapText="1"/>
    </xf>
    <xf numFmtId="0" fontId="29" fillId="0" borderId="9" xfId="0" applyFont="1" applyBorder="1" applyAlignment="1">
      <alignment horizontal="right" vertical="center" wrapText="1"/>
    </xf>
    <xf numFmtId="0" fontId="29" fillId="0" borderId="10" xfId="0" applyFont="1" applyBorder="1" applyAlignment="1">
      <alignment horizontal="right" vertical="center" wrapText="1"/>
    </xf>
    <xf numFmtId="0" fontId="29" fillId="0" borderId="11" xfId="0" applyFont="1" applyBorder="1" applyAlignment="1">
      <alignment horizontal="right" vertical="center" wrapText="1"/>
    </xf>
    <xf numFmtId="0" fontId="23" fillId="33" borderId="12" xfId="0" applyFont="1" applyFill="1" applyBorder="1" applyAlignment="1">
      <alignment horizontal="center" vertical="center" wrapText="1"/>
    </xf>
    <xf numFmtId="0" fontId="23" fillId="33" borderId="5" xfId="0" applyFont="1" applyFill="1" applyBorder="1" applyAlignment="1">
      <alignment horizontal="center" vertical="center" wrapText="1"/>
    </xf>
    <xf numFmtId="0" fontId="23" fillId="33" borderId="6" xfId="0" applyFont="1" applyFill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 wrapText="1"/>
    </xf>
    <xf numFmtId="0" fontId="36" fillId="33" borderId="12" xfId="0" applyFont="1" applyFill="1" applyBorder="1" applyAlignment="1">
      <alignment vertical="center" wrapText="1"/>
    </xf>
    <xf numFmtId="0" fontId="36" fillId="33" borderId="5" xfId="0" applyFont="1" applyFill="1" applyBorder="1" applyAlignment="1">
      <alignment vertical="center" wrapText="1"/>
    </xf>
    <xf numFmtId="0" fontId="36" fillId="33" borderId="6" xfId="0" applyFont="1" applyFill="1" applyBorder="1" applyAlignment="1">
      <alignment vertical="center" wrapText="1"/>
    </xf>
    <xf numFmtId="0" fontId="23" fillId="0" borderId="2" xfId="0" applyFont="1" applyBorder="1" applyAlignment="1">
      <alignment horizontal="center" vertical="center" textRotation="255" wrapText="1"/>
    </xf>
    <xf numFmtId="179" fontId="36" fillId="33" borderId="1" xfId="0" applyNumberFormat="1" applyFont="1" applyFill="1" applyBorder="1" applyAlignment="1">
      <alignment vertical="center" wrapText="1"/>
    </xf>
    <xf numFmtId="179" fontId="36" fillId="33" borderId="3" xfId="0" applyNumberFormat="1" applyFont="1" applyFill="1" applyBorder="1" applyAlignment="1">
      <alignment vertical="center" wrapText="1"/>
    </xf>
    <xf numFmtId="0" fontId="23" fillId="0" borderId="13" xfId="0" applyFont="1" applyBorder="1" applyAlignment="1">
      <alignment horizontal="center" vertical="center" wrapText="1"/>
    </xf>
    <xf numFmtId="180" fontId="23" fillId="0" borderId="14" xfId="0" applyNumberFormat="1" applyFont="1" applyBorder="1" applyAlignment="1">
      <alignment vertical="center" wrapText="1"/>
    </xf>
    <xf numFmtId="0" fontId="36" fillId="33" borderId="15" xfId="0" applyFont="1" applyFill="1" applyBorder="1" applyAlignment="1">
      <alignment vertical="center" wrapText="1"/>
    </xf>
    <xf numFmtId="0" fontId="29" fillId="0" borderId="14" xfId="0" applyFont="1" applyBorder="1" applyAlignment="1">
      <alignment horizontal="left" vertical="center" wrapTex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352426</xdr:colOff>
      <xdr:row>0</xdr:row>
      <xdr:rowOff>28575</xdr:rowOff>
    </xdr:from>
    <xdr:to>
      <xdr:col>6</xdr:col>
      <xdr:colOff>180976</xdr:colOff>
      <xdr:row>3</xdr:row>
      <xdr:rowOff>28575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3A6C0B82-8E38-FAB9-D582-A579A9F93081}"/>
            </a:ext>
          </a:extLst>
        </xdr:cNvPr>
        <xdr:cNvSpPr/>
      </xdr:nvSpPr>
      <xdr:spPr>
        <a:xfrm>
          <a:off x="990601" y="28575"/>
          <a:ext cx="2571750" cy="542925"/>
        </a:xfrm>
        <a:prstGeom prst="wedgeRectCallout">
          <a:avLst>
            <a:gd name="adj1" fmla="val 67319"/>
            <a:gd name="adj2" fmla="val 29342"/>
          </a:avLst>
        </a:prstGeom>
        <a:solidFill>
          <a:sysClr val="window" lastClr="FFFFFF">
            <a:lumMod val="95000"/>
          </a:sysClr>
        </a:solidFill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latinLnBrk="1">
            <a:lnSpc>
              <a:spcPts val="1900"/>
            </a:lnSpc>
          </a:pPr>
          <a:r>
            <a:rPr lang="ja-JP" sz="1000">
              <a:solidFill>
                <a:srgbClr val="000000"/>
              </a:solidFill>
              <a:effectLst/>
              <a:latin typeface="ＭＳ 明朝" panose="02020609040205080304" pitchFamily="17" charset="-128"/>
              <a:ea typeface="BIZ UDPゴシック" panose="020B0400000000000000" pitchFamily="50" charset="-128"/>
              <a:cs typeface="ＭＳ 明朝" panose="02020609040205080304" pitchFamily="17" charset="-128"/>
            </a:rPr>
            <a:t>医療機関として発出する文書に番号を付していない場合、記入は不要です</a:t>
          </a:r>
          <a:endParaRPr lang="ja-JP" sz="1100">
            <a:solidFill>
              <a:srgbClr val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ＭＳ 明朝" panose="02020609040205080304" pitchFamily="17" charset="-128"/>
          </a:endParaRPr>
        </a:p>
      </xdr:txBody>
    </xdr:sp>
    <xdr:clientData/>
  </xdr:twoCellAnchor>
  <xdr:twoCellAnchor>
    <xdr:from>
      <xdr:col>0</xdr:col>
      <xdr:colOff>1</xdr:colOff>
      <xdr:row>6</xdr:row>
      <xdr:rowOff>1</xdr:rowOff>
    </xdr:from>
    <xdr:to>
      <xdr:col>5</xdr:col>
      <xdr:colOff>142875</xdr:colOff>
      <xdr:row>12</xdr:row>
      <xdr:rowOff>133351</xdr:rowOff>
    </xdr:to>
    <xdr:sp macro="" textlink="">
      <xdr:nvSpPr>
        <xdr:cNvPr id="3" name="四角形吹き出し 1">
          <a:extLst>
            <a:ext uri="{FF2B5EF4-FFF2-40B4-BE49-F238E27FC236}">
              <a16:creationId xmlns:a16="http://schemas.microsoft.com/office/drawing/2014/main" id="{A0995D87-7182-7B58-0491-58C3A77EA76C}"/>
            </a:ext>
          </a:extLst>
        </xdr:cNvPr>
        <xdr:cNvSpPr/>
      </xdr:nvSpPr>
      <xdr:spPr>
        <a:xfrm>
          <a:off x="1" y="1085851"/>
          <a:ext cx="2838449" cy="1276350"/>
        </a:xfrm>
        <a:prstGeom prst="wedgeRectCallout">
          <a:avLst>
            <a:gd name="adj1" fmla="val 54165"/>
            <a:gd name="adj2" fmla="val 11639"/>
          </a:avLst>
        </a:prstGeom>
        <a:solidFill>
          <a:sysClr val="window" lastClr="FFFFFF">
            <a:lumMod val="95000"/>
          </a:sysClr>
        </a:solidFill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latinLnBrk="1">
            <a:lnSpc>
              <a:spcPts val="1300"/>
            </a:lnSpc>
          </a:pPr>
          <a:r>
            <a:rPr lang="ja-JP" sz="800">
              <a:solidFill>
                <a:srgbClr val="000000"/>
              </a:solidFill>
              <a:effectLst/>
              <a:latin typeface="ＭＳ 明朝" panose="02020609040205080304" pitchFamily="17" charset="-128"/>
              <a:ea typeface="BIZ UDPゴシック" panose="020B0400000000000000" pitchFamily="50" charset="-128"/>
              <a:cs typeface="ＭＳ 明朝" panose="02020609040205080304" pitchFamily="17" charset="-128"/>
            </a:rPr>
            <a:t>法人格を有する場合は、法人名から記入してください。</a:t>
          </a:r>
          <a:endParaRPr lang="ja-JP" sz="1000">
            <a:solidFill>
              <a:srgbClr val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ＭＳ 明朝" panose="02020609040205080304" pitchFamily="17" charset="-128"/>
          </a:endParaRPr>
        </a:p>
        <a:p>
          <a:pPr latinLnBrk="1">
            <a:lnSpc>
              <a:spcPts val="1300"/>
            </a:lnSpc>
          </a:pPr>
          <a:r>
            <a:rPr lang="ja-JP" sz="800">
              <a:solidFill>
                <a:srgbClr val="000000"/>
              </a:solidFill>
              <a:effectLst/>
              <a:latin typeface="ＭＳ 明朝" panose="02020609040205080304" pitchFamily="17" charset="-128"/>
              <a:ea typeface="BIZ UDPゴシック" panose="020B0400000000000000" pitchFamily="50" charset="-128"/>
              <a:cs typeface="ＭＳ 明朝" panose="02020609040205080304" pitchFamily="17" charset="-128"/>
            </a:rPr>
            <a:t>口座名義人は法人格を有しているが、申請者氏名に法人格が確認できない場合、別人格となるため、医療機関への確認作業が生じます。</a:t>
          </a:r>
          <a:endParaRPr lang="ja-JP" sz="1000">
            <a:solidFill>
              <a:srgbClr val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ＭＳ 明朝" panose="02020609040205080304" pitchFamily="17" charset="-128"/>
          </a:endParaRPr>
        </a:p>
        <a:p>
          <a:pPr latinLnBrk="1">
            <a:lnSpc>
              <a:spcPts val="1300"/>
            </a:lnSpc>
          </a:pPr>
          <a:r>
            <a:rPr lang="ja-JP" sz="800">
              <a:solidFill>
                <a:srgbClr val="000000"/>
              </a:solidFill>
              <a:effectLst/>
              <a:latin typeface="ＭＳ 明朝" panose="02020609040205080304" pitchFamily="17" charset="-128"/>
              <a:ea typeface="BIZ UDPゴシック" panose="020B0400000000000000" pitchFamily="50" charset="-128"/>
              <a:cs typeface="ＭＳ 明朝" panose="02020609040205080304" pitchFamily="17" charset="-128"/>
            </a:rPr>
            <a:t>（確認作業が必要となる例：</a:t>
          </a:r>
          <a:endParaRPr lang="ja-JP" sz="1000">
            <a:solidFill>
              <a:srgbClr val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ＭＳ 明朝" panose="02020609040205080304" pitchFamily="17" charset="-128"/>
          </a:endParaRPr>
        </a:p>
        <a:p>
          <a:pPr indent="254000" latinLnBrk="1">
            <a:lnSpc>
              <a:spcPts val="1300"/>
            </a:lnSpc>
          </a:pPr>
          <a:r>
            <a:rPr lang="ja-JP" sz="800">
              <a:solidFill>
                <a:srgbClr val="000000"/>
              </a:solidFill>
              <a:effectLst/>
              <a:latin typeface="ＭＳ 明朝" panose="02020609040205080304" pitchFamily="17" charset="-128"/>
              <a:ea typeface="BIZ UDPゴシック" panose="020B0400000000000000" pitchFamily="50" charset="-128"/>
              <a:cs typeface="ＭＳ 明朝" panose="02020609040205080304" pitchFamily="17" charset="-128"/>
            </a:rPr>
            <a:t>申請者 △△医院</a:t>
          </a:r>
          <a:endParaRPr lang="ja-JP" sz="1000">
            <a:solidFill>
              <a:srgbClr val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ＭＳ 明朝" panose="02020609040205080304" pitchFamily="17" charset="-128"/>
          </a:endParaRPr>
        </a:p>
        <a:p>
          <a:pPr indent="254000" latinLnBrk="1">
            <a:lnSpc>
              <a:spcPts val="1300"/>
            </a:lnSpc>
          </a:pPr>
          <a:r>
            <a:rPr lang="ja-JP" sz="800">
              <a:solidFill>
                <a:srgbClr val="000000"/>
              </a:solidFill>
              <a:effectLst/>
              <a:latin typeface="ＭＳ 明朝" panose="02020609040205080304" pitchFamily="17" charset="-128"/>
              <a:ea typeface="BIZ UDPゴシック" panose="020B0400000000000000" pitchFamily="50" charset="-128"/>
              <a:cs typeface="ＭＳ 明朝" panose="02020609040205080304" pitchFamily="17" charset="-128"/>
            </a:rPr>
            <a:t>口座名義人 医療法人○○会△△医院　）</a:t>
          </a:r>
          <a:endParaRPr lang="ja-JP" sz="1000">
            <a:solidFill>
              <a:srgbClr val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ＭＳ 明朝" panose="02020609040205080304" pitchFamily="17" charset="-128"/>
          </a:endParaRPr>
        </a:p>
      </xdr:txBody>
    </xdr:sp>
    <xdr:clientData/>
  </xdr:twoCellAnchor>
  <xdr:twoCellAnchor>
    <xdr:from>
      <xdr:col>5</xdr:col>
      <xdr:colOff>647700</xdr:colOff>
      <xdr:row>17</xdr:row>
      <xdr:rowOff>314326</xdr:rowOff>
    </xdr:from>
    <xdr:to>
      <xdr:col>9</xdr:col>
      <xdr:colOff>161925</xdr:colOff>
      <xdr:row>19</xdr:row>
      <xdr:rowOff>180976</xdr:rowOff>
    </xdr:to>
    <xdr:sp macro="" textlink="">
      <xdr:nvSpPr>
        <xdr:cNvPr id="4" name="四角形吹き出し 1">
          <a:extLst>
            <a:ext uri="{FF2B5EF4-FFF2-40B4-BE49-F238E27FC236}">
              <a16:creationId xmlns:a16="http://schemas.microsoft.com/office/drawing/2014/main" id="{C140C2C2-9E98-DE4B-2642-8EAA52AD4582}"/>
            </a:ext>
          </a:extLst>
        </xdr:cNvPr>
        <xdr:cNvSpPr/>
      </xdr:nvSpPr>
      <xdr:spPr>
        <a:xfrm>
          <a:off x="3343275" y="3448051"/>
          <a:ext cx="2333625" cy="476250"/>
        </a:xfrm>
        <a:prstGeom prst="wedgeRectCallout">
          <a:avLst>
            <a:gd name="adj1" fmla="val -27037"/>
            <a:gd name="adj2" fmla="val 61740"/>
          </a:avLst>
        </a:prstGeom>
        <a:solidFill>
          <a:sysClr val="window" lastClr="FFFFFF">
            <a:lumMod val="95000"/>
          </a:sysClr>
        </a:solidFill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latinLnBrk="1">
            <a:lnSpc>
              <a:spcPts val="1900"/>
            </a:lnSpc>
          </a:pPr>
          <a:r>
            <a:rPr lang="ja-JP" sz="1050" b="1">
              <a:solidFill>
                <a:srgbClr val="FF0000"/>
              </a:solidFill>
              <a:effectLst/>
              <a:latin typeface="ＭＳ 明朝" panose="02020609040205080304" pitchFamily="17" charset="-128"/>
              <a:ea typeface="BIZ UDPゴシック" panose="020B0400000000000000" pitchFamily="50" charset="-128"/>
              <a:cs typeface="ＭＳ 明朝" panose="02020609040205080304" pitchFamily="17" charset="-128"/>
            </a:rPr>
            <a:t>内示額の範囲内でご申請ください</a:t>
          </a:r>
          <a:endParaRPr lang="ja-JP" sz="1050">
            <a:solidFill>
              <a:srgbClr val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ＭＳ 明朝" panose="02020609040205080304" pitchFamily="17" charset="-128"/>
          </a:endParaRPr>
        </a:p>
      </xdr:txBody>
    </xdr:sp>
    <xdr:clientData/>
  </xdr:twoCellAnchor>
  <xdr:twoCellAnchor>
    <xdr:from>
      <xdr:col>5</xdr:col>
      <xdr:colOff>657225</xdr:colOff>
      <xdr:row>27</xdr:row>
      <xdr:rowOff>209550</xdr:rowOff>
    </xdr:from>
    <xdr:to>
      <xdr:col>9</xdr:col>
      <xdr:colOff>323850</xdr:colOff>
      <xdr:row>32</xdr:row>
      <xdr:rowOff>152400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8C553B1A-D640-8135-7FF2-994B07E045EB}"/>
            </a:ext>
          </a:extLst>
        </xdr:cNvPr>
        <xdr:cNvSpPr/>
      </xdr:nvSpPr>
      <xdr:spPr>
        <a:xfrm>
          <a:off x="3352800" y="5781675"/>
          <a:ext cx="2486025" cy="1085850"/>
        </a:xfrm>
        <a:prstGeom prst="wedgeRectCallout">
          <a:avLst>
            <a:gd name="adj1" fmla="val -68276"/>
            <a:gd name="adj2" fmla="val 50448"/>
          </a:avLst>
        </a:prstGeom>
        <a:solidFill>
          <a:sysClr val="window" lastClr="FFFFFF">
            <a:lumMod val="95000"/>
          </a:sysClr>
        </a:solidFill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indent="69850" latinLnBrk="1">
            <a:lnSpc>
              <a:spcPts val="2000"/>
            </a:lnSpc>
          </a:pPr>
          <a:r>
            <a:rPr lang="ja-JP" sz="1000">
              <a:solidFill>
                <a:srgbClr val="000000"/>
              </a:solidFill>
              <a:effectLst/>
              <a:latin typeface="ＭＳ 明朝" panose="02020609040205080304" pitchFamily="17" charset="-128"/>
              <a:ea typeface="BIZ UDPゴシック" panose="020B0400000000000000" pitchFamily="50" charset="-128"/>
              <a:cs typeface="ＭＳ 明朝" panose="02020609040205080304" pitchFamily="17" charset="-128"/>
            </a:rPr>
            <a:t>４</a:t>
          </a:r>
          <a:r>
            <a:rPr lang="ja-JP" altLang="en-US" sz="1000">
              <a:solidFill>
                <a:srgbClr val="000000"/>
              </a:solidFill>
              <a:effectLst/>
              <a:latin typeface="ＭＳ 明朝" panose="02020609040205080304" pitchFamily="17" charset="-128"/>
              <a:ea typeface="BIZ UDPゴシック" panose="020B0400000000000000" pitchFamily="50" charset="-128"/>
              <a:cs typeface="ＭＳ 明朝" panose="02020609040205080304" pitchFamily="17" charset="-128"/>
            </a:rPr>
            <a:t>月</a:t>
          </a:r>
          <a:r>
            <a:rPr lang="ja-JP" sz="1000">
              <a:solidFill>
                <a:srgbClr val="000000"/>
              </a:solidFill>
              <a:effectLst/>
              <a:latin typeface="ＭＳ 明朝" panose="02020609040205080304" pitchFamily="17" charset="-128"/>
              <a:ea typeface="BIZ UDPゴシック" panose="020B0400000000000000" pitchFamily="50" charset="-128"/>
              <a:cs typeface="ＭＳ 明朝" panose="02020609040205080304" pitchFamily="17" charset="-128"/>
            </a:rPr>
            <a:t>の事業計画書提出の際に添付いただいた見積書やカタログ、図面等から変更ない場合、それらを改めて添付いただくことは不要です</a:t>
          </a:r>
          <a:endParaRPr lang="ja-JP" sz="1000">
            <a:solidFill>
              <a:srgbClr val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ＭＳ 明朝" panose="02020609040205080304" pitchFamily="17" charset="-128"/>
          </a:endParaRPr>
        </a:p>
      </xdr:txBody>
    </xdr:sp>
    <xdr:clientData/>
  </xdr:twoCellAnchor>
  <xdr:twoCellAnchor>
    <xdr:from>
      <xdr:col>8</xdr:col>
      <xdr:colOff>276225</xdr:colOff>
      <xdr:row>0</xdr:row>
      <xdr:rowOff>19050</xdr:rowOff>
    </xdr:from>
    <xdr:to>
      <xdr:col>9</xdr:col>
      <xdr:colOff>333375</xdr:colOff>
      <xdr:row>2</xdr:row>
      <xdr:rowOff>9525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B1CC5A75-463F-A26E-42EA-C753085097F5}"/>
            </a:ext>
          </a:extLst>
        </xdr:cNvPr>
        <xdr:cNvSpPr/>
      </xdr:nvSpPr>
      <xdr:spPr>
        <a:xfrm>
          <a:off x="5105400" y="19050"/>
          <a:ext cx="742950" cy="352425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latinLnBrk="1">
            <a:lnSpc>
              <a:spcPts val="2000"/>
            </a:lnSpc>
          </a:pPr>
          <a:r>
            <a:rPr lang="ja-JP" sz="1200" b="1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ＭＳ 明朝" panose="02020609040205080304" pitchFamily="17" charset="-128"/>
            </a:rPr>
            <a:t>記載例</a:t>
          </a:r>
          <a:endParaRPr lang="ja-JP" sz="900" b="1">
            <a:solidFill>
              <a:srgbClr val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ＭＳ 明朝" panose="02020609040205080304" pitchFamily="17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9</xdr:row>
      <xdr:rowOff>95250</xdr:rowOff>
    </xdr:from>
    <xdr:to>
      <xdr:col>1</xdr:col>
      <xdr:colOff>828675</xdr:colOff>
      <xdr:row>35</xdr:row>
      <xdr:rowOff>180975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3218FE99-4C29-4AB9-A1BD-13145A93738F}"/>
            </a:ext>
          </a:extLst>
        </xdr:cNvPr>
        <xdr:cNvSpPr/>
      </xdr:nvSpPr>
      <xdr:spPr>
        <a:xfrm>
          <a:off x="1543050" y="2314575"/>
          <a:ext cx="809625" cy="1228725"/>
        </a:xfrm>
        <a:prstGeom prst="wedgeRectCallout">
          <a:avLst>
            <a:gd name="adj1" fmla="val -48317"/>
            <a:gd name="adj2" fmla="val 24231"/>
          </a:avLst>
        </a:prstGeom>
        <a:solidFill>
          <a:sysClr val="window" lastClr="FFFFFF">
            <a:lumMod val="95000"/>
          </a:sysClr>
        </a:solidFill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latinLnBrk="1">
            <a:lnSpc>
              <a:spcPts val="1500"/>
            </a:lnSpc>
          </a:pPr>
          <a:r>
            <a:rPr lang="ja-JP" sz="800">
              <a:solidFill>
                <a:srgbClr val="000000"/>
              </a:solidFill>
              <a:effectLst/>
              <a:latin typeface="ＭＳ 明朝" panose="02020609040205080304" pitchFamily="17" charset="-128"/>
              <a:ea typeface="BIZ UDPゴシック" panose="020B0400000000000000" pitchFamily="50" charset="-128"/>
              <a:cs typeface="ＭＳ 明朝" panose="02020609040205080304" pitchFamily="17" charset="-128"/>
            </a:rPr>
            <a:t>対象外経費、自己負担額も合わせた事業費全体額を記載</a:t>
          </a:r>
          <a:endParaRPr lang="ja-JP" sz="1100">
            <a:solidFill>
              <a:srgbClr val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ＭＳ 明朝" panose="02020609040205080304" pitchFamily="17" charset="-128"/>
          </a:endParaRPr>
        </a:p>
      </xdr:txBody>
    </xdr:sp>
    <xdr:clientData/>
  </xdr:twoCellAnchor>
  <xdr:twoCellAnchor>
    <xdr:from>
      <xdr:col>2</xdr:col>
      <xdr:colOff>28575</xdr:colOff>
      <xdr:row>9</xdr:row>
      <xdr:rowOff>76200</xdr:rowOff>
    </xdr:from>
    <xdr:to>
      <xdr:col>2</xdr:col>
      <xdr:colOff>838200</xdr:colOff>
      <xdr:row>35</xdr:row>
      <xdr:rowOff>161925</xdr:rowOff>
    </xdr:to>
    <xdr:sp macro="" textlink="">
      <xdr:nvSpPr>
        <xdr:cNvPr id="3" name="四角形吹き出し 1">
          <a:extLst>
            <a:ext uri="{FF2B5EF4-FFF2-40B4-BE49-F238E27FC236}">
              <a16:creationId xmlns:a16="http://schemas.microsoft.com/office/drawing/2014/main" id="{AFAEDEF9-5604-4BFA-9A5D-BB9A94156563}"/>
            </a:ext>
          </a:extLst>
        </xdr:cNvPr>
        <xdr:cNvSpPr/>
      </xdr:nvSpPr>
      <xdr:spPr>
        <a:xfrm>
          <a:off x="2409825" y="2295525"/>
          <a:ext cx="809625" cy="1228725"/>
        </a:xfrm>
        <a:prstGeom prst="wedgeRectCallout">
          <a:avLst>
            <a:gd name="adj1" fmla="val -48317"/>
            <a:gd name="adj2" fmla="val 24231"/>
          </a:avLst>
        </a:prstGeom>
        <a:solidFill>
          <a:sysClr val="window" lastClr="FFFFFF">
            <a:lumMod val="95000"/>
          </a:sysClr>
        </a:solidFill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latinLnBrk="1">
            <a:lnSpc>
              <a:spcPts val="1500"/>
            </a:lnSpc>
          </a:pPr>
          <a:r>
            <a:rPr lang="ja-JP" sz="800">
              <a:solidFill>
                <a:srgbClr val="000000"/>
              </a:solidFill>
              <a:effectLst/>
              <a:latin typeface="ＭＳ 明朝" panose="02020609040205080304" pitchFamily="17" charset="-128"/>
              <a:ea typeface="BIZ UDPゴシック" panose="020B0400000000000000" pitchFamily="50" charset="-128"/>
              <a:cs typeface="ＭＳ 明朝" panose="02020609040205080304" pitchFamily="17" charset="-128"/>
            </a:rPr>
            <a:t>本事業の実施にあたり寄附金等の収入がある場合に記載</a:t>
          </a:r>
          <a:endParaRPr lang="ja-JP" sz="1100">
            <a:solidFill>
              <a:srgbClr val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ＭＳ 明朝" panose="02020609040205080304" pitchFamily="17" charset="-128"/>
          </a:endParaRPr>
        </a:p>
      </xdr:txBody>
    </xdr:sp>
    <xdr:clientData/>
  </xdr:twoCellAnchor>
  <xdr:twoCellAnchor>
    <xdr:from>
      <xdr:col>3</xdr:col>
      <xdr:colOff>38100</xdr:colOff>
      <xdr:row>9</xdr:row>
      <xdr:rowOff>95250</xdr:rowOff>
    </xdr:from>
    <xdr:to>
      <xdr:col>3</xdr:col>
      <xdr:colOff>847725</xdr:colOff>
      <xdr:row>11</xdr:row>
      <xdr:rowOff>0</xdr:rowOff>
    </xdr:to>
    <xdr:sp macro="" textlink="">
      <xdr:nvSpPr>
        <xdr:cNvPr id="4" name="四角形吹き出し 1">
          <a:extLst>
            <a:ext uri="{FF2B5EF4-FFF2-40B4-BE49-F238E27FC236}">
              <a16:creationId xmlns:a16="http://schemas.microsoft.com/office/drawing/2014/main" id="{FC67E551-7614-4773-9D93-3B3DCFB17009}"/>
            </a:ext>
          </a:extLst>
        </xdr:cNvPr>
        <xdr:cNvSpPr/>
      </xdr:nvSpPr>
      <xdr:spPr>
        <a:xfrm>
          <a:off x="3276600" y="2314575"/>
          <a:ext cx="809625" cy="476250"/>
        </a:xfrm>
        <a:prstGeom prst="wedgeRectCallout">
          <a:avLst>
            <a:gd name="adj1" fmla="val -48317"/>
            <a:gd name="adj2" fmla="val 24231"/>
          </a:avLst>
        </a:prstGeom>
        <a:solidFill>
          <a:sysClr val="window" lastClr="FFFFFF">
            <a:lumMod val="95000"/>
          </a:sysClr>
        </a:solidFill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latinLnBrk="1">
            <a:lnSpc>
              <a:spcPts val="1500"/>
            </a:lnSpc>
          </a:pPr>
          <a:r>
            <a:rPr lang="ja-JP" sz="800">
              <a:solidFill>
                <a:srgbClr val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ＭＳ 明朝" panose="02020609040205080304" pitchFamily="17" charset="-128"/>
            </a:rPr>
            <a:t>（</a:t>
          </a:r>
          <a:r>
            <a:rPr lang="en-US" sz="800">
              <a:solidFill>
                <a:srgbClr val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ＭＳ 明朝" panose="02020609040205080304" pitchFamily="17" charset="-128"/>
            </a:rPr>
            <a:t>A</a:t>
          </a:r>
          <a:r>
            <a:rPr lang="ja-JP" sz="800">
              <a:solidFill>
                <a:srgbClr val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ＭＳ 明朝" panose="02020609040205080304" pitchFamily="17" charset="-128"/>
            </a:rPr>
            <a:t>）</a:t>
          </a:r>
          <a:r>
            <a:rPr lang="en-US" sz="800">
              <a:solidFill>
                <a:srgbClr val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ＭＳ 明朝" panose="02020609040205080304" pitchFamily="17" charset="-128"/>
            </a:rPr>
            <a:t>-</a:t>
          </a:r>
          <a:r>
            <a:rPr lang="ja-JP" sz="800">
              <a:solidFill>
                <a:srgbClr val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ＭＳ 明朝" panose="02020609040205080304" pitchFamily="17" charset="-128"/>
            </a:rPr>
            <a:t>（</a:t>
          </a:r>
          <a:r>
            <a:rPr lang="en-US" sz="800">
              <a:solidFill>
                <a:srgbClr val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ＭＳ 明朝" panose="02020609040205080304" pitchFamily="17" charset="-128"/>
            </a:rPr>
            <a:t>B</a:t>
          </a:r>
          <a:r>
            <a:rPr lang="ja-JP" sz="800">
              <a:solidFill>
                <a:srgbClr val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ＭＳ 明朝" panose="02020609040205080304" pitchFamily="17" charset="-128"/>
            </a:rPr>
            <a:t>）</a:t>
          </a:r>
          <a:endParaRPr lang="ja-JP" sz="1100">
            <a:solidFill>
              <a:srgbClr val="00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ＭＳ 明朝" panose="02020609040205080304" pitchFamily="17" charset="-128"/>
          </a:endParaRPr>
        </a:p>
      </xdr:txBody>
    </xdr:sp>
    <xdr:clientData/>
  </xdr:twoCellAnchor>
  <xdr:twoCellAnchor>
    <xdr:from>
      <xdr:col>4</xdr:col>
      <xdr:colOff>19050</xdr:colOff>
      <xdr:row>9</xdr:row>
      <xdr:rowOff>76200</xdr:rowOff>
    </xdr:from>
    <xdr:to>
      <xdr:col>4</xdr:col>
      <xdr:colOff>828675</xdr:colOff>
      <xdr:row>35</xdr:row>
      <xdr:rowOff>228600</xdr:rowOff>
    </xdr:to>
    <xdr:sp macro="" textlink="">
      <xdr:nvSpPr>
        <xdr:cNvPr id="5" name="四角形吹き出し 1">
          <a:extLst>
            <a:ext uri="{FF2B5EF4-FFF2-40B4-BE49-F238E27FC236}">
              <a16:creationId xmlns:a16="http://schemas.microsoft.com/office/drawing/2014/main" id="{F2FDC43F-6C87-42B0-931D-00691CAD90EB}"/>
            </a:ext>
          </a:extLst>
        </xdr:cNvPr>
        <xdr:cNvSpPr/>
      </xdr:nvSpPr>
      <xdr:spPr>
        <a:xfrm>
          <a:off x="4114800" y="2295525"/>
          <a:ext cx="809625" cy="1295400"/>
        </a:xfrm>
        <a:prstGeom prst="wedgeRectCallout">
          <a:avLst>
            <a:gd name="adj1" fmla="val -48317"/>
            <a:gd name="adj2" fmla="val 24231"/>
          </a:avLst>
        </a:prstGeom>
        <a:solidFill>
          <a:sysClr val="window" lastClr="FFFFFF">
            <a:lumMod val="95000"/>
          </a:sysClr>
        </a:solidFill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latinLnBrk="1">
            <a:lnSpc>
              <a:spcPts val="1500"/>
            </a:lnSpc>
          </a:pPr>
          <a:r>
            <a:rPr lang="ja-JP" sz="700">
              <a:solidFill>
                <a:srgbClr val="000000"/>
              </a:solidFill>
              <a:effectLst/>
              <a:latin typeface="ＭＳ 明朝" panose="02020609040205080304" pitchFamily="17" charset="-128"/>
              <a:ea typeface="BIZ UDPゴシック" panose="020B0400000000000000" pitchFamily="50" charset="-128"/>
              <a:cs typeface="ＭＳ 明朝" panose="02020609040205080304" pitchFamily="17" charset="-128"/>
            </a:rPr>
            <a:t>総事業費のうち、対象外経費がある場合にはその金額を差し引いて記載</a:t>
          </a:r>
          <a:endParaRPr lang="ja-JP" sz="1050">
            <a:solidFill>
              <a:srgbClr val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ＭＳ 明朝" panose="02020609040205080304" pitchFamily="17" charset="-128"/>
          </a:endParaRPr>
        </a:p>
      </xdr:txBody>
    </xdr:sp>
    <xdr:clientData/>
  </xdr:twoCellAnchor>
  <xdr:twoCellAnchor>
    <xdr:from>
      <xdr:col>5</xdr:col>
      <xdr:colOff>38100</xdr:colOff>
      <xdr:row>9</xdr:row>
      <xdr:rowOff>85725</xdr:rowOff>
    </xdr:from>
    <xdr:to>
      <xdr:col>5</xdr:col>
      <xdr:colOff>819150</xdr:colOff>
      <xdr:row>36</xdr:row>
      <xdr:rowOff>257175</xdr:rowOff>
    </xdr:to>
    <xdr:sp macro="" textlink="">
      <xdr:nvSpPr>
        <xdr:cNvPr id="6" name="四角形吹き出し 1">
          <a:extLst>
            <a:ext uri="{FF2B5EF4-FFF2-40B4-BE49-F238E27FC236}">
              <a16:creationId xmlns:a16="http://schemas.microsoft.com/office/drawing/2014/main" id="{8867F9F5-3A5D-4A3D-B8A0-3CD2C4E0503D}"/>
            </a:ext>
          </a:extLst>
        </xdr:cNvPr>
        <xdr:cNvSpPr/>
      </xdr:nvSpPr>
      <xdr:spPr>
        <a:xfrm>
          <a:off x="4991100" y="2305050"/>
          <a:ext cx="781050" cy="1600200"/>
        </a:xfrm>
        <a:prstGeom prst="wedgeRectCallout">
          <a:avLst>
            <a:gd name="adj1" fmla="val -48317"/>
            <a:gd name="adj2" fmla="val 24231"/>
          </a:avLst>
        </a:prstGeom>
        <a:solidFill>
          <a:sysClr val="window" lastClr="FFFFFF">
            <a:lumMod val="95000"/>
          </a:sysClr>
        </a:solidFill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latinLnBrk="1">
            <a:lnSpc>
              <a:spcPts val="1200"/>
            </a:lnSpc>
          </a:pPr>
          <a:r>
            <a:rPr lang="ja-JP" altLang="en-US" sz="700">
              <a:solidFill>
                <a:srgbClr val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ＭＳ 明朝" panose="02020609040205080304" pitchFamily="17" charset="-128"/>
            </a:rPr>
            <a:t>病室の感染対策に係る整備</a:t>
          </a:r>
          <a:endParaRPr lang="en-US" altLang="ja-JP" sz="700">
            <a:solidFill>
              <a:srgbClr val="00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ＭＳ 明朝" panose="02020609040205080304" pitchFamily="17" charset="-128"/>
          </a:endParaRPr>
        </a:p>
        <a:p>
          <a:pPr latinLnBrk="1">
            <a:lnSpc>
              <a:spcPts val="1200"/>
            </a:lnSpc>
          </a:pPr>
          <a:r>
            <a:rPr lang="ja-JP" altLang="en-US" sz="700">
              <a:solidFill>
                <a:srgbClr val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ＭＳ 明朝" panose="02020609040205080304" pitchFamily="17" charset="-128"/>
            </a:rPr>
            <a:t>１室当たり</a:t>
          </a:r>
          <a:endParaRPr lang="en-US" altLang="ja-JP" sz="700">
            <a:solidFill>
              <a:srgbClr val="00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ＭＳ 明朝" panose="02020609040205080304" pitchFamily="17" charset="-128"/>
          </a:endParaRPr>
        </a:p>
        <a:p>
          <a:pPr latinLnBrk="1">
            <a:lnSpc>
              <a:spcPts val="1200"/>
            </a:lnSpc>
          </a:pPr>
          <a:r>
            <a:rPr lang="en-US" altLang="ja-JP" sz="700">
              <a:solidFill>
                <a:srgbClr val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ＭＳ 明朝" panose="02020609040205080304" pitchFamily="17" charset="-128"/>
            </a:rPr>
            <a:t>29,420</a:t>
          </a:r>
          <a:r>
            <a:rPr lang="ja-JP" altLang="en-US" sz="700">
              <a:solidFill>
                <a:srgbClr val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ＭＳ 明朝" panose="02020609040205080304" pitchFamily="17" charset="-128"/>
            </a:rPr>
            <a:t>千円</a:t>
          </a:r>
          <a:endParaRPr lang="en-US" altLang="ja-JP" sz="700">
            <a:solidFill>
              <a:srgbClr val="00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ＭＳ 明朝" panose="02020609040205080304" pitchFamily="17" charset="-128"/>
          </a:endParaRPr>
        </a:p>
        <a:p>
          <a:pPr latinLnBrk="1">
            <a:lnSpc>
              <a:spcPts val="1200"/>
            </a:lnSpc>
          </a:pPr>
          <a:endParaRPr lang="en-US" altLang="ja-JP" sz="700">
            <a:solidFill>
              <a:srgbClr val="00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ＭＳ 明朝" panose="02020609040205080304" pitchFamily="17" charset="-128"/>
          </a:endParaRPr>
        </a:p>
        <a:p>
          <a:pPr latinLnBrk="1">
            <a:lnSpc>
              <a:spcPts val="1200"/>
            </a:lnSpc>
          </a:pPr>
          <a:r>
            <a:rPr lang="ja-JP" altLang="en-US" sz="700">
              <a:solidFill>
                <a:srgbClr val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ＭＳ 明朝" panose="02020609040205080304" pitchFamily="17" charset="-128"/>
            </a:rPr>
            <a:t>その他（個人防護具保管庫等）</a:t>
          </a:r>
          <a:endParaRPr lang="en-US" altLang="ja-JP" sz="700">
            <a:solidFill>
              <a:srgbClr val="00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ＭＳ 明朝" panose="02020609040205080304" pitchFamily="17" charset="-128"/>
          </a:endParaRPr>
        </a:p>
        <a:p>
          <a:pPr latinLnBrk="1">
            <a:lnSpc>
              <a:spcPts val="1200"/>
            </a:lnSpc>
          </a:pPr>
          <a:r>
            <a:rPr lang="ja-JP" altLang="en-US" sz="700">
              <a:solidFill>
                <a:srgbClr val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ＭＳ 明朝" panose="02020609040205080304" pitchFamily="17" charset="-128"/>
            </a:rPr>
            <a:t>対象面積</a:t>
          </a:r>
          <a:endParaRPr lang="en-US" altLang="ja-JP" sz="700">
            <a:solidFill>
              <a:srgbClr val="00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ＭＳ 明朝" panose="02020609040205080304" pitchFamily="17" charset="-128"/>
          </a:endParaRPr>
        </a:p>
        <a:p>
          <a:pPr latinLnBrk="1">
            <a:lnSpc>
              <a:spcPts val="1200"/>
            </a:lnSpc>
          </a:pPr>
          <a:r>
            <a:rPr lang="ja-JP" altLang="en-US" sz="700">
              <a:solidFill>
                <a:srgbClr val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ＭＳ 明朝" panose="02020609040205080304" pitchFamily="17" charset="-128"/>
            </a:rPr>
            <a:t>　</a:t>
          </a:r>
          <a:r>
            <a:rPr lang="en-US" altLang="ja-JP" sz="700">
              <a:solidFill>
                <a:srgbClr val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ＭＳ 明朝" panose="02020609040205080304" pitchFamily="17" charset="-128"/>
            </a:rPr>
            <a:t>×</a:t>
          </a:r>
        </a:p>
        <a:p>
          <a:pPr latinLnBrk="1">
            <a:lnSpc>
              <a:spcPts val="1200"/>
            </a:lnSpc>
          </a:pPr>
          <a:r>
            <a:rPr lang="en-US" altLang="ja-JP" sz="700">
              <a:solidFill>
                <a:srgbClr val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ＭＳ 明朝" panose="02020609040205080304" pitchFamily="17" charset="-128"/>
            </a:rPr>
            <a:t>484,000</a:t>
          </a:r>
          <a:r>
            <a:rPr lang="ja-JP" altLang="en-US" sz="700">
              <a:solidFill>
                <a:srgbClr val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ＭＳ 明朝" panose="02020609040205080304" pitchFamily="17" charset="-128"/>
            </a:rPr>
            <a:t>円</a:t>
          </a:r>
          <a:endParaRPr lang="ja-JP" sz="700">
            <a:solidFill>
              <a:srgbClr val="00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ＭＳ 明朝" panose="02020609040205080304" pitchFamily="17" charset="-128"/>
          </a:endParaRPr>
        </a:p>
      </xdr:txBody>
    </xdr:sp>
    <xdr:clientData/>
  </xdr:twoCellAnchor>
  <xdr:twoCellAnchor>
    <xdr:from>
      <xdr:col>6</xdr:col>
      <xdr:colOff>28575</xdr:colOff>
      <xdr:row>9</xdr:row>
      <xdr:rowOff>104775</xdr:rowOff>
    </xdr:from>
    <xdr:to>
      <xdr:col>6</xdr:col>
      <xdr:colOff>838200</xdr:colOff>
      <xdr:row>12</xdr:row>
      <xdr:rowOff>142875</xdr:rowOff>
    </xdr:to>
    <xdr:sp macro="" textlink="">
      <xdr:nvSpPr>
        <xdr:cNvPr id="7" name="四角形吹き出し 1">
          <a:extLst>
            <a:ext uri="{FF2B5EF4-FFF2-40B4-BE49-F238E27FC236}">
              <a16:creationId xmlns:a16="http://schemas.microsoft.com/office/drawing/2014/main" id="{F9286FDD-4152-4373-B30C-EEA964E3F375}"/>
            </a:ext>
          </a:extLst>
        </xdr:cNvPr>
        <xdr:cNvSpPr/>
      </xdr:nvSpPr>
      <xdr:spPr>
        <a:xfrm>
          <a:off x="5838825" y="2324100"/>
          <a:ext cx="809625" cy="895350"/>
        </a:xfrm>
        <a:prstGeom prst="wedgeRectCallout">
          <a:avLst>
            <a:gd name="adj1" fmla="val -48317"/>
            <a:gd name="adj2" fmla="val 24231"/>
          </a:avLst>
        </a:prstGeom>
        <a:solidFill>
          <a:sysClr val="window" lastClr="FFFFFF">
            <a:lumMod val="95000"/>
          </a:sysClr>
        </a:solidFill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latinLnBrk="1">
            <a:lnSpc>
              <a:spcPts val="1500"/>
            </a:lnSpc>
          </a:pPr>
          <a:r>
            <a:rPr lang="ja-JP" sz="800">
              <a:solidFill>
                <a:srgbClr val="000000"/>
              </a:solidFill>
              <a:effectLst/>
              <a:latin typeface="ＭＳ 明朝" panose="02020609040205080304" pitchFamily="17" charset="-128"/>
              <a:ea typeface="BIZ UDPゴシック" panose="020B0400000000000000" pitchFamily="50" charset="-128"/>
              <a:cs typeface="ＭＳ 明朝" panose="02020609040205080304" pitchFamily="17" charset="-128"/>
            </a:rPr>
            <a:t>（</a:t>
          </a:r>
          <a:r>
            <a:rPr lang="en-US" sz="800">
              <a:solidFill>
                <a:srgbClr val="000000"/>
              </a:solidFill>
              <a:effectLst/>
              <a:latin typeface="ＭＳ 明朝" panose="02020609040205080304" pitchFamily="17" charset="-128"/>
              <a:ea typeface="BIZ UDPゴシック" panose="020B0400000000000000" pitchFamily="50" charset="-128"/>
              <a:cs typeface="ＭＳ 明朝" panose="02020609040205080304" pitchFamily="17" charset="-128"/>
            </a:rPr>
            <a:t>D</a:t>
          </a:r>
          <a:r>
            <a:rPr lang="ja-JP" sz="800">
              <a:solidFill>
                <a:srgbClr val="000000"/>
              </a:solidFill>
              <a:effectLst/>
              <a:latin typeface="ＭＳ 明朝" panose="02020609040205080304" pitchFamily="17" charset="-128"/>
              <a:ea typeface="BIZ UDPゴシック" panose="020B0400000000000000" pitchFamily="50" charset="-128"/>
              <a:cs typeface="ＭＳ 明朝" panose="02020609040205080304" pitchFamily="17" charset="-128"/>
            </a:rPr>
            <a:t>）と（</a:t>
          </a:r>
          <a:r>
            <a:rPr lang="en-US" sz="800">
              <a:solidFill>
                <a:srgbClr val="000000"/>
              </a:solidFill>
              <a:effectLst/>
              <a:latin typeface="ＭＳ 明朝" panose="02020609040205080304" pitchFamily="17" charset="-128"/>
              <a:ea typeface="BIZ UDPゴシック" panose="020B0400000000000000" pitchFamily="50" charset="-128"/>
              <a:cs typeface="ＭＳ 明朝" panose="02020609040205080304" pitchFamily="17" charset="-128"/>
            </a:rPr>
            <a:t>E</a:t>
          </a:r>
          <a:r>
            <a:rPr lang="ja-JP" sz="800">
              <a:solidFill>
                <a:srgbClr val="000000"/>
              </a:solidFill>
              <a:effectLst/>
              <a:latin typeface="ＭＳ 明朝" panose="02020609040205080304" pitchFamily="17" charset="-128"/>
              <a:ea typeface="BIZ UDPゴシック" panose="020B0400000000000000" pitchFamily="50" charset="-128"/>
              <a:cs typeface="ＭＳ 明朝" panose="02020609040205080304" pitchFamily="17" charset="-128"/>
            </a:rPr>
            <a:t>）を比較して少ない方の金額を記載</a:t>
          </a:r>
          <a:endParaRPr lang="ja-JP" sz="1100">
            <a:solidFill>
              <a:srgbClr val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ＭＳ 明朝" panose="02020609040205080304" pitchFamily="17" charset="-128"/>
          </a:endParaRPr>
        </a:p>
      </xdr:txBody>
    </xdr:sp>
    <xdr:clientData/>
  </xdr:twoCellAnchor>
  <xdr:twoCellAnchor>
    <xdr:from>
      <xdr:col>7</xdr:col>
      <xdr:colOff>19050</xdr:colOff>
      <xdr:row>9</xdr:row>
      <xdr:rowOff>104775</xdr:rowOff>
    </xdr:from>
    <xdr:to>
      <xdr:col>7</xdr:col>
      <xdr:colOff>828675</xdr:colOff>
      <xdr:row>12</xdr:row>
      <xdr:rowOff>142875</xdr:rowOff>
    </xdr:to>
    <xdr:sp macro="" textlink="">
      <xdr:nvSpPr>
        <xdr:cNvPr id="8" name="四角形吹き出し 1">
          <a:extLst>
            <a:ext uri="{FF2B5EF4-FFF2-40B4-BE49-F238E27FC236}">
              <a16:creationId xmlns:a16="http://schemas.microsoft.com/office/drawing/2014/main" id="{964263BA-29A5-40EA-8C38-5F9250B3E0EE}"/>
            </a:ext>
          </a:extLst>
        </xdr:cNvPr>
        <xdr:cNvSpPr/>
      </xdr:nvSpPr>
      <xdr:spPr>
        <a:xfrm>
          <a:off x="6686550" y="2324100"/>
          <a:ext cx="809625" cy="895350"/>
        </a:xfrm>
        <a:prstGeom prst="wedgeRectCallout">
          <a:avLst>
            <a:gd name="adj1" fmla="val -48317"/>
            <a:gd name="adj2" fmla="val 24231"/>
          </a:avLst>
        </a:prstGeom>
        <a:solidFill>
          <a:sysClr val="window" lastClr="FFFFFF">
            <a:lumMod val="95000"/>
          </a:sysClr>
        </a:solidFill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latinLnBrk="1">
            <a:lnSpc>
              <a:spcPts val="1500"/>
            </a:lnSpc>
          </a:pPr>
          <a:r>
            <a:rPr lang="ja-JP" sz="800">
              <a:solidFill>
                <a:srgbClr val="000000"/>
              </a:solidFill>
              <a:effectLst/>
              <a:latin typeface="ＭＳ 明朝" panose="02020609040205080304" pitchFamily="17" charset="-128"/>
              <a:ea typeface="BIZ UDPゴシック" panose="020B0400000000000000" pitchFamily="50" charset="-128"/>
              <a:cs typeface="ＭＳ 明朝" panose="02020609040205080304" pitchFamily="17" charset="-128"/>
            </a:rPr>
            <a:t>（</a:t>
          </a:r>
          <a:r>
            <a:rPr lang="en-US" sz="800">
              <a:solidFill>
                <a:srgbClr val="000000"/>
              </a:solidFill>
              <a:effectLst/>
              <a:latin typeface="ＭＳ 明朝" panose="02020609040205080304" pitchFamily="17" charset="-128"/>
              <a:ea typeface="BIZ UDPゴシック" panose="020B0400000000000000" pitchFamily="50" charset="-128"/>
              <a:cs typeface="ＭＳ 明朝" panose="02020609040205080304" pitchFamily="17" charset="-128"/>
            </a:rPr>
            <a:t>C</a:t>
          </a:r>
          <a:r>
            <a:rPr lang="ja-JP" sz="800">
              <a:solidFill>
                <a:srgbClr val="000000"/>
              </a:solidFill>
              <a:effectLst/>
              <a:latin typeface="ＭＳ 明朝" panose="02020609040205080304" pitchFamily="17" charset="-128"/>
              <a:ea typeface="BIZ UDPゴシック" panose="020B0400000000000000" pitchFamily="50" charset="-128"/>
              <a:cs typeface="ＭＳ 明朝" panose="02020609040205080304" pitchFamily="17" charset="-128"/>
            </a:rPr>
            <a:t>）と（</a:t>
          </a:r>
          <a:r>
            <a:rPr lang="en-US" sz="800">
              <a:solidFill>
                <a:srgbClr val="000000"/>
              </a:solidFill>
              <a:effectLst/>
              <a:latin typeface="ＭＳ 明朝" panose="02020609040205080304" pitchFamily="17" charset="-128"/>
              <a:ea typeface="BIZ UDPゴシック" panose="020B0400000000000000" pitchFamily="50" charset="-128"/>
              <a:cs typeface="ＭＳ 明朝" panose="02020609040205080304" pitchFamily="17" charset="-128"/>
            </a:rPr>
            <a:t>F</a:t>
          </a:r>
          <a:r>
            <a:rPr lang="ja-JP" sz="800">
              <a:solidFill>
                <a:srgbClr val="000000"/>
              </a:solidFill>
              <a:effectLst/>
              <a:latin typeface="ＭＳ 明朝" panose="02020609040205080304" pitchFamily="17" charset="-128"/>
              <a:ea typeface="BIZ UDPゴシック" panose="020B0400000000000000" pitchFamily="50" charset="-128"/>
              <a:cs typeface="ＭＳ 明朝" panose="02020609040205080304" pitchFamily="17" charset="-128"/>
            </a:rPr>
            <a:t>）を比較して少ない方の金額を記載</a:t>
          </a:r>
          <a:endParaRPr lang="ja-JP" sz="1100">
            <a:solidFill>
              <a:srgbClr val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ＭＳ 明朝" panose="02020609040205080304" pitchFamily="17" charset="-128"/>
          </a:endParaRPr>
        </a:p>
      </xdr:txBody>
    </xdr:sp>
    <xdr:clientData/>
  </xdr:twoCellAnchor>
  <xdr:twoCellAnchor>
    <xdr:from>
      <xdr:col>8</xdr:col>
      <xdr:colOff>0</xdr:colOff>
      <xdr:row>9</xdr:row>
      <xdr:rowOff>85725</xdr:rowOff>
    </xdr:from>
    <xdr:to>
      <xdr:col>8</xdr:col>
      <xdr:colOff>828675</xdr:colOff>
      <xdr:row>36</xdr:row>
      <xdr:rowOff>219074</xdr:rowOff>
    </xdr:to>
    <xdr:sp macro="" textlink="">
      <xdr:nvSpPr>
        <xdr:cNvPr id="9" name="四角形吹き出し 1">
          <a:extLst>
            <a:ext uri="{FF2B5EF4-FFF2-40B4-BE49-F238E27FC236}">
              <a16:creationId xmlns:a16="http://schemas.microsoft.com/office/drawing/2014/main" id="{3A61DA36-5CA8-458D-9C2C-B0FF2800146F}"/>
            </a:ext>
          </a:extLst>
        </xdr:cNvPr>
        <xdr:cNvSpPr/>
      </xdr:nvSpPr>
      <xdr:spPr>
        <a:xfrm>
          <a:off x="7524750" y="2305050"/>
          <a:ext cx="828675" cy="1562099"/>
        </a:xfrm>
        <a:prstGeom prst="wedgeRectCallout">
          <a:avLst>
            <a:gd name="adj1" fmla="val -48317"/>
            <a:gd name="adj2" fmla="val 24231"/>
          </a:avLst>
        </a:prstGeom>
        <a:solidFill>
          <a:sysClr val="window" lastClr="FFFFFF">
            <a:lumMod val="95000"/>
          </a:sysClr>
        </a:solidFill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latinLnBrk="1">
            <a:lnSpc>
              <a:spcPts val="1500"/>
            </a:lnSpc>
          </a:pPr>
          <a:r>
            <a:rPr lang="ja-JP" sz="700" b="1">
              <a:solidFill>
                <a:srgbClr val="FF0000"/>
              </a:solidFill>
              <a:effectLst/>
              <a:latin typeface="ＭＳ 明朝" panose="02020609040205080304" pitchFamily="17" charset="-128"/>
              <a:ea typeface="BIZ UDPゴシック" panose="020B0400000000000000" pitchFamily="50" charset="-128"/>
              <a:cs typeface="ＭＳ 明朝" panose="02020609040205080304" pitchFamily="17" charset="-128"/>
            </a:rPr>
            <a:t>内示額の範囲内</a:t>
          </a:r>
          <a:r>
            <a:rPr lang="ja-JP" sz="700">
              <a:solidFill>
                <a:srgbClr val="000000"/>
              </a:solidFill>
              <a:effectLst/>
              <a:latin typeface="ＭＳ 明朝" panose="02020609040205080304" pitchFamily="17" charset="-128"/>
              <a:ea typeface="BIZ UDPゴシック" panose="020B0400000000000000" pitchFamily="50" charset="-128"/>
              <a:cs typeface="ＭＳ 明朝" panose="02020609040205080304" pitchFamily="17" charset="-128"/>
            </a:rPr>
            <a:t>で交付申請額を記載</a:t>
          </a:r>
          <a:endParaRPr lang="ja-JP" sz="1050">
            <a:solidFill>
              <a:srgbClr val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ＭＳ 明朝" panose="02020609040205080304" pitchFamily="17" charset="-128"/>
          </a:endParaRPr>
        </a:p>
        <a:p>
          <a:pPr latinLnBrk="1">
            <a:lnSpc>
              <a:spcPts val="1500"/>
            </a:lnSpc>
          </a:pPr>
          <a:r>
            <a:rPr lang="ja-JP" sz="700">
              <a:solidFill>
                <a:srgbClr val="000000"/>
              </a:solidFill>
              <a:effectLst/>
              <a:latin typeface="ＭＳ 明朝" panose="02020609040205080304" pitchFamily="17" charset="-128"/>
              <a:ea typeface="BIZ UDPゴシック" panose="020B0400000000000000" pitchFamily="50" charset="-128"/>
              <a:cs typeface="ＭＳ 明朝" panose="02020609040205080304" pitchFamily="17" charset="-128"/>
            </a:rPr>
            <a:t>※</a:t>
          </a:r>
          <a:r>
            <a:rPr lang="en-US" sz="700">
              <a:solidFill>
                <a:srgbClr val="000000"/>
              </a:solidFill>
              <a:effectLst/>
              <a:latin typeface="ＭＳ 明朝" panose="02020609040205080304" pitchFamily="17" charset="-128"/>
              <a:ea typeface="BIZ UDPゴシック" panose="020B0400000000000000" pitchFamily="50" charset="-128"/>
              <a:cs typeface="ＭＳ 明朝" panose="02020609040205080304" pitchFamily="17" charset="-128"/>
            </a:rPr>
            <a:t>(G)</a:t>
          </a:r>
          <a:r>
            <a:rPr lang="ja-JP" sz="700">
              <a:solidFill>
                <a:srgbClr val="000000"/>
              </a:solidFill>
              <a:effectLst/>
              <a:latin typeface="ＭＳ 明朝" panose="02020609040205080304" pitchFamily="17" charset="-128"/>
              <a:ea typeface="BIZ UDPゴシック" panose="020B0400000000000000" pitchFamily="50" charset="-128"/>
              <a:cs typeface="ＭＳ 明朝" panose="02020609040205080304" pitchFamily="17" charset="-128"/>
            </a:rPr>
            <a:t>以下の金額であること</a:t>
          </a:r>
          <a:endParaRPr lang="ja-JP" sz="1050">
            <a:solidFill>
              <a:srgbClr val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ＭＳ 明朝" panose="02020609040205080304" pitchFamily="17" charset="-128"/>
          </a:endParaRPr>
        </a:p>
        <a:p>
          <a:pPr latinLnBrk="1">
            <a:lnSpc>
              <a:spcPts val="1500"/>
            </a:lnSpc>
          </a:pPr>
          <a:r>
            <a:rPr lang="ja-JP" sz="700" u="sng">
              <a:solidFill>
                <a:srgbClr val="FF0000"/>
              </a:solidFill>
              <a:effectLst/>
              <a:latin typeface="ＭＳ 明朝" panose="02020609040205080304" pitchFamily="17" charset="-128"/>
              <a:ea typeface="BIZ UDPゴシック" panose="020B0400000000000000" pitchFamily="50" charset="-128"/>
              <a:cs typeface="ＭＳ 明朝" panose="02020609040205080304" pitchFamily="17" charset="-128"/>
            </a:rPr>
            <a:t>※千円未満は切り捨て）</a:t>
          </a:r>
          <a:endParaRPr lang="ja-JP" sz="1050">
            <a:solidFill>
              <a:srgbClr val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ＭＳ 明朝" panose="02020609040205080304" pitchFamily="17" charset="-128"/>
          </a:endParaRPr>
        </a:p>
      </xdr:txBody>
    </xdr:sp>
    <xdr:clientData/>
  </xdr:twoCellAnchor>
  <xdr:twoCellAnchor>
    <xdr:from>
      <xdr:col>11</xdr:col>
      <xdr:colOff>209550</xdr:colOff>
      <xdr:row>0</xdr:row>
      <xdr:rowOff>85725</xdr:rowOff>
    </xdr:from>
    <xdr:to>
      <xdr:col>11</xdr:col>
      <xdr:colOff>952500</xdr:colOff>
      <xdr:row>2</xdr:row>
      <xdr:rowOff>19050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A67FC18D-6B8B-4779-94C4-693065564A8B}"/>
            </a:ext>
          </a:extLst>
        </xdr:cNvPr>
        <xdr:cNvSpPr/>
      </xdr:nvSpPr>
      <xdr:spPr>
        <a:xfrm>
          <a:off x="10306050" y="85725"/>
          <a:ext cx="742950" cy="352425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latinLnBrk="1">
            <a:lnSpc>
              <a:spcPts val="2000"/>
            </a:lnSpc>
          </a:pPr>
          <a:r>
            <a:rPr lang="ja-JP" sz="1200" b="1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ＭＳ 明朝" panose="02020609040205080304" pitchFamily="17" charset="-128"/>
            </a:rPr>
            <a:t>記載例</a:t>
          </a:r>
          <a:endParaRPr lang="ja-JP" sz="900" b="1">
            <a:solidFill>
              <a:srgbClr val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ＭＳ 明朝" panose="02020609040205080304" pitchFamily="17" charset="-128"/>
          </a:endParaRPr>
        </a:p>
      </xdr:txBody>
    </xdr:sp>
    <xdr:clientData/>
  </xdr:twoCellAnchor>
  <xdr:twoCellAnchor>
    <xdr:from>
      <xdr:col>9</xdr:col>
      <xdr:colOff>28576</xdr:colOff>
      <xdr:row>8</xdr:row>
      <xdr:rowOff>266700</xdr:rowOff>
    </xdr:from>
    <xdr:to>
      <xdr:col>9</xdr:col>
      <xdr:colOff>838200</xdr:colOff>
      <xdr:row>37</xdr:row>
      <xdr:rowOff>38099</xdr:rowOff>
    </xdr:to>
    <xdr:sp macro="" textlink="">
      <xdr:nvSpPr>
        <xdr:cNvPr id="11" name="四角形吹き出し 1">
          <a:extLst>
            <a:ext uri="{FF2B5EF4-FFF2-40B4-BE49-F238E27FC236}">
              <a16:creationId xmlns:a16="http://schemas.microsoft.com/office/drawing/2014/main" id="{ECFFD39E-94B5-42C3-92CE-7A002FDB5A03}"/>
            </a:ext>
          </a:extLst>
        </xdr:cNvPr>
        <xdr:cNvSpPr/>
      </xdr:nvSpPr>
      <xdr:spPr>
        <a:xfrm>
          <a:off x="8410576" y="2200275"/>
          <a:ext cx="809624" cy="1771649"/>
        </a:xfrm>
        <a:prstGeom prst="wedgeRectCallout">
          <a:avLst>
            <a:gd name="adj1" fmla="val -48317"/>
            <a:gd name="adj2" fmla="val 24231"/>
          </a:avLst>
        </a:prstGeom>
        <a:solidFill>
          <a:sysClr val="window" lastClr="FFFFFF">
            <a:lumMod val="95000"/>
          </a:sysClr>
        </a:solidFill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latinLnBrk="1">
            <a:lnSpc>
              <a:spcPts val="1500"/>
            </a:lnSpc>
          </a:pPr>
          <a:r>
            <a:rPr lang="ja-JP" altLang="en-US" sz="700">
              <a:solidFill>
                <a:srgbClr val="000000"/>
              </a:solidFill>
              <a:effectLst/>
              <a:latin typeface="ＭＳ 明朝" panose="02020609040205080304" pitchFamily="17" charset="-128"/>
              <a:ea typeface="BIZ UDPゴシック" panose="020B0400000000000000" pitchFamily="50" charset="-128"/>
              <a:cs typeface="ＭＳ 明朝" panose="02020609040205080304" pitchFamily="17" charset="-128"/>
            </a:rPr>
            <a:t>消費税の仕入控除税額が明らかな場合は記載すること</a:t>
          </a:r>
          <a:endParaRPr lang="en-US" altLang="ja-JP" sz="700">
            <a:solidFill>
              <a:srgbClr val="000000"/>
            </a:solidFill>
            <a:effectLst/>
            <a:latin typeface="ＭＳ 明朝" panose="02020609040205080304" pitchFamily="17" charset="-128"/>
            <a:ea typeface="BIZ UDPゴシック" panose="020B0400000000000000" pitchFamily="50" charset="-128"/>
            <a:cs typeface="ＭＳ 明朝" panose="02020609040205080304" pitchFamily="17" charset="-128"/>
          </a:endParaRPr>
        </a:p>
        <a:p>
          <a:pPr latinLnBrk="1">
            <a:lnSpc>
              <a:spcPts val="1500"/>
            </a:lnSpc>
          </a:pPr>
          <a:r>
            <a:rPr lang="en-US" altLang="ja-JP" sz="7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BIZ UDPゴシック" panose="020B0400000000000000" pitchFamily="50" charset="-128"/>
              <a:cs typeface="ＭＳ 明朝" panose="02020609040205080304" pitchFamily="17" charset="-128"/>
            </a:rPr>
            <a:t>※</a:t>
          </a:r>
          <a:r>
            <a:rPr lang="ja-JP" altLang="en-US" sz="7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BIZ UDPゴシック" panose="020B0400000000000000" pitchFamily="50" charset="-128"/>
              <a:cs typeface="ＭＳ 明朝" panose="02020609040205080304" pitchFamily="17" charset="-128"/>
            </a:rPr>
            <a:t>不明な場合は「</a:t>
          </a:r>
          <a:r>
            <a:rPr lang="en-US" altLang="ja-JP" sz="7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BIZ UDPゴシック" panose="020B0400000000000000" pitchFamily="50" charset="-128"/>
              <a:cs typeface="ＭＳ 明朝" panose="02020609040205080304" pitchFamily="17" charset="-128"/>
            </a:rPr>
            <a:t>0</a:t>
          </a:r>
          <a:r>
            <a:rPr lang="ja-JP" altLang="en-US" sz="7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BIZ UDPゴシック" panose="020B0400000000000000" pitchFamily="50" charset="-128"/>
              <a:cs typeface="ＭＳ 明朝" panose="02020609040205080304" pitchFamily="17" charset="-128"/>
            </a:rPr>
            <a:t>」で問題なし。</a:t>
          </a:r>
          <a:endParaRPr lang="en-US" altLang="ja-JP" sz="700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BIZ UDPゴシック" panose="020B0400000000000000" pitchFamily="50" charset="-128"/>
            <a:cs typeface="ＭＳ 明朝" panose="02020609040205080304" pitchFamily="17" charset="-128"/>
          </a:endParaRPr>
        </a:p>
      </xdr:txBody>
    </xdr:sp>
    <xdr:clientData/>
  </xdr:twoCellAnchor>
  <xdr:twoCellAnchor>
    <xdr:from>
      <xdr:col>0</xdr:col>
      <xdr:colOff>266700</xdr:colOff>
      <xdr:row>9</xdr:row>
      <xdr:rowOff>104775</xdr:rowOff>
    </xdr:from>
    <xdr:to>
      <xdr:col>0</xdr:col>
      <xdr:colOff>1266825</xdr:colOff>
      <xdr:row>36</xdr:row>
      <xdr:rowOff>161925</xdr:rowOff>
    </xdr:to>
    <xdr:sp macro="" textlink="">
      <xdr:nvSpPr>
        <xdr:cNvPr id="13" name="四角形吹き出し 1">
          <a:extLst>
            <a:ext uri="{FF2B5EF4-FFF2-40B4-BE49-F238E27FC236}">
              <a16:creationId xmlns:a16="http://schemas.microsoft.com/office/drawing/2014/main" id="{AA7C3A8B-196A-47B0-8685-6F2D4A56542B}"/>
            </a:ext>
          </a:extLst>
        </xdr:cNvPr>
        <xdr:cNvSpPr/>
      </xdr:nvSpPr>
      <xdr:spPr>
        <a:xfrm>
          <a:off x="266700" y="2324100"/>
          <a:ext cx="1000125" cy="1485900"/>
        </a:xfrm>
        <a:prstGeom prst="wedgeRectCallout">
          <a:avLst>
            <a:gd name="adj1" fmla="val -48317"/>
            <a:gd name="adj2" fmla="val 24231"/>
          </a:avLst>
        </a:prstGeom>
        <a:solidFill>
          <a:sysClr val="window" lastClr="FFFFFF">
            <a:lumMod val="95000"/>
          </a:sysClr>
        </a:solidFill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latinLnBrk="1">
            <a:lnSpc>
              <a:spcPts val="1500"/>
            </a:lnSpc>
          </a:pPr>
          <a:r>
            <a:rPr lang="ja-JP" altLang="en-US" sz="800">
              <a:solidFill>
                <a:srgbClr val="000000"/>
              </a:solidFill>
              <a:effectLst/>
              <a:latin typeface="ＭＳ 明朝" panose="02020609040205080304" pitchFamily="17" charset="-128"/>
              <a:ea typeface="BIZ UDPゴシック" panose="020B0400000000000000" pitchFamily="50" charset="-128"/>
              <a:cs typeface="ＭＳ 明朝" panose="02020609040205080304" pitchFamily="17" charset="-128"/>
            </a:rPr>
            <a:t>プルダウンにより事業を選択</a:t>
          </a:r>
          <a:endParaRPr lang="en-US" altLang="ja-JP" sz="800">
            <a:solidFill>
              <a:srgbClr val="000000"/>
            </a:solidFill>
            <a:effectLst/>
            <a:latin typeface="ＭＳ 明朝" panose="02020609040205080304" pitchFamily="17" charset="-128"/>
            <a:ea typeface="BIZ UDPゴシック" panose="020B0400000000000000" pitchFamily="50" charset="-128"/>
            <a:cs typeface="ＭＳ 明朝" panose="02020609040205080304" pitchFamily="17" charset="-128"/>
          </a:endParaRPr>
        </a:p>
        <a:p>
          <a:pPr latinLnBrk="1">
            <a:lnSpc>
              <a:spcPts val="1500"/>
            </a:lnSpc>
          </a:pPr>
          <a:r>
            <a:rPr lang="en-US" altLang="ja-JP" sz="800">
              <a:solidFill>
                <a:srgbClr val="000000"/>
              </a:solidFill>
              <a:effectLst/>
              <a:latin typeface="ＭＳ 明朝" panose="02020609040205080304" pitchFamily="17" charset="-128"/>
              <a:ea typeface="BIZ UDPゴシック" panose="020B0400000000000000" pitchFamily="50" charset="-128"/>
              <a:cs typeface="ＭＳ 明朝" panose="02020609040205080304" pitchFamily="17" charset="-128"/>
            </a:rPr>
            <a:t>※</a:t>
          </a:r>
          <a:r>
            <a:rPr lang="ja-JP" altLang="en-US" sz="800">
              <a:solidFill>
                <a:srgbClr val="000000"/>
              </a:solidFill>
              <a:effectLst/>
              <a:latin typeface="ＭＳ 明朝" panose="02020609040205080304" pitchFamily="17" charset="-128"/>
              <a:ea typeface="BIZ UDPゴシック" panose="020B0400000000000000" pitchFamily="50" charset="-128"/>
              <a:cs typeface="ＭＳ 明朝" panose="02020609040205080304" pitchFamily="17" charset="-128"/>
            </a:rPr>
            <a:t>個人防護具保管庫設置は、「病室の感染対策に係る整備以外」を選択</a:t>
          </a:r>
          <a:endParaRPr lang="en-US" altLang="ja-JP" sz="800">
            <a:solidFill>
              <a:srgbClr val="000000"/>
            </a:solidFill>
            <a:effectLst/>
            <a:latin typeface="ＭＳ 明朝" panose="02020609040205080304" pitchFamily="17" charset="-128"/>
            <a:ea typeface="BIZ UDPゴシック" panose="020B0400000000000000" pitchFamily="50" charset="-128"/>
            <a:cs typeface="ＭＳ 明朝" panose="02020609040205080304" pitchFamily="17" charset="-128"/>
          </a:endParaRPr>
        </a:p>
        <a:p>
          <a:pPr latinLnBrk="1">
            <a:lnSpc>
              <a:spcPts val="1500"/>
            </a:lnSpc>
          </a:pPr>
          <a:endParaRPr lang="ja-JP" sz="1100">
            <a:solidFill>
              <a:srgbClr val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ＭＳ 明朝" panose="02020609040205080304" pitchFamily="17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57150</xdr:colOff>
      <xdr:row>14</xdr:row>
      <xdr:rowOff>47625</xdr:rowOff>
    </xdr:from>
    <xdr:to>
      <xdr:col>10</xdr:col>
      <xdr:colOff>361950</xdr:colOff>
      <xdr:row>37</xdr:row>
      <xdr:rowOff>161925</xdr:rowOff>
    </xdr:to>
    <xdr:sp macro="" textlink="">
      <xdr:nvSpPr>
        <xdr:cNvPr id="18449" name="右中かっこ 2">
          <a:extLst>
            <a:ext uri="{FF2B5EF4-FFF2-40B4-BE49-F238E27FC236}">
              <a16:creationId xmlns:a16="http://schemas.microsoft.com/office/drawing/2014/main" id="{00000000-0008-0000-0300-000011480000}"/>
            </a:ext>
          </a:extLst>
        </xdr:cNvPr>
        <xdr:cNvSpPr>
          <a:spLocks/>
        </xdr:cNvSpPr>
      </xdr:nvSpPr>
      <xdr:spPr bwMode="auto">
        <a:xfrm>
          <a:off x="6962775" y="2724150"/>
          <a:ext cx="304800" cy="4000500"/>
        </a:xfrm>
        <a:prstGeom prst="rightBrace">
          <a:avLst>
            <a:gd name="adj1" fmla="val 8325"/>
            <a:gd name="adj2" fmla="val 50000"/>
          </a:avLst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504825</xdr:colOff>
      <xdr:row>0</xdr:row>
      <xdr:rowOff>76200</xdr:rowOff>
    </xdr:from>
    <xdr:to>
      <xdr:col>8</xdr:col>
      <xdr:colOff>1247775</xdr:colOff>
      <xdr:row>2</xdr:row>
      <xdr:rowOff>9525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ED08428-A4C0-461F-ACE0-CF960A1FA405}"/>
            </a:ext>
          </a:extLst>
        </xdr:cNvPr>
        <xdr:cNvSpPr/>
      </xdr:nvSpPr>
      <xdr:spPr>
        <a:xfrm>
          <a:off x="6029325" y="76200"/>
          <a:ext cx="742950" cy="352425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 latinLnBrk="1">
            <a:lnSpc>
              <a:spcPts val="2000"/>
            </a:lnSpc>
          </a:pPr>
          <a:r>
            <a:rPr lang="ja-JP" sz="1200" b="1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ゴシック" panose="020B0609070205080204" pitchFamily="49" charset="-128"/>
              <a:cs typeface="ＭＳ 明朝" panose="02020609040205080304" pitchFamily="17" charset="-128"/>
            </a:rPr>
            <a:t>記載例</a:t>
          </a:r>
          <a:endParaRPr lang="ja-JP" sz="900" b="1">
            <a:solidFill>
              <a:srgbClr val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ＭＳ 明朝" panose="02020609040205080304" pitchFamily="17" charset="-128"/>
          </a:endParaRPr>
        </a:p>
      </xdr:txBody>
    </xdr:sp>
    <xdr:clientData/>
  </xdr:twoCellAnchor>
  <xdr:twoCellAnchor>
    <xdr:from>
      <xdr:col>7</xdr:col>
      <xdr:colOff>371475</xdr:colOff>
      <xdr:row>5</xdr:row>
      <xdr:rowOff>238125</xdr:rowOff>
    </xdr:from>
    <xdr:to>
      <xdr:col>8</xdr:col>
      <xdr:colOff>1343025</xdr:colOff>
      <xdr:row>8</xdr:row>
      <xdr:rowOff>104775</xdr:rowOff>
    </xdr:to>
    <xdr:sp macro="" textlink="">
      <xdr:nvSpPr>
        <xdr:cNvPr id="4" name="四角形吹き出し 1">
          <a:extLst>
            <a:ext uri="{FF2B5EF4-FFF2-40B4-BE49-F238E27FC236}">
              <a16:creationId xmlns:a16="http://schemas.microsoft.com/office/drawing/2014/main" id="{9F5B69B4-4C14-4C64-A1DB-1FA538868918}"/>
            </a:ext>
          </a:extLst>
        </xdr:cNvPr>
        <xdr:cNvSpPr/>
      </xdr:nvSpPr>
      <xdr:spPr>
        <a:xfrm>
          <a:off x="4752975" y="1228725"/>
          <a:ext cx="2114550" cy="504825"/>
        </a:xfrm>
        <a:prstGeom prst="wedgeRectCallout">
          <a:avLst>
            <a:gd name="adj1" fmla="val 1472"/>
            <a:gd name="adj2" fmla="val -155989"/>
          </a:avLst>
        </a:prstGeom>
        <a:solidFill>
          <a:sysClr val="window" lastClr="FFFFFF">
            <a:lumMod val="95000"/>
          </a:sysClr>
        </a:solidFill>
        <a:ln w="12700" cap="flat" cmpd="sng" algn="ctr">
          <a:solidFill>
            <a:sysClr val="windowText" lastClr="000000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latinLnBrk="1">
            <a:lnSpc>
              <a:spcPts val="1300"/>
            </a:lnSpc>
          </a:pPr>
          <a:r>
            <a:rPr lang="ja-JP" altLang="en-US" sz="800">
              <a:solidFill>
                <a:srgbClr val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ＭＳ 明朝" panose="02020609040205080304" pitchFamily="17" charset="-128"/>
            </a:rPr>
            <a:t>個人防護具保管施設の整備については、</a:t>
          </a:r>
          <a:br>
            <a:rPr lang="en-US" altLang="ja-JP" sz="800">
              <a:solidFill>
                <a:srgbClr val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ＭＳ 明朝" panose="02020609040205080304" pitchFamily="17" charset="-128"/>
            </a:rPr>
          </a:br>
          <a:r>
            <a:rPr lang="ja-JP" altLang="en-US" sz="800">
              <a:solidFill>
                <a:srgbClr val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ＭＳ 明朝" panose="02020609040205080304" pitchFamily="17" charset="-128"/>
            </a:rPr>
            <a:t>「病室の感染対策に係る整備以外」を選択</a:t>
          </a:r>
          <a:endParaRPr lang="ja-JP" sz="800">
            <a:solidFill>
              <a:srgbClr val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ＭＳ 明朝" panose="02020609040205080304" pitchFamily="17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3171825</xdr:colOff>
      <xdr:row>7</xdr:row>
      <xdr:rowOff>152400</xdr:rowOff>
    </xdr:from>
    <xdr:to>
      <xdr:col>4</xdr:col>
      <xdr:colOff>583407</xdr:colOff>
      <xdr:row>16</xdr:row>
      <xdr:rowOff>2381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3857625" y="1352550"/>
          <a:ext cx="4869657" cy="1393031"/>
        </a:xfrm>
        <a:prstGeom prst="round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 u="sng">
              <a:solidFill>
                <a:srgbClr val="FF0000"/>
              </a:solidFill>
            </a:rPr>
            <a:t>このシートは削除しないでください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</sheetPr>
  <dimension ref="A1:J38"/>
  <sheetViews>
    <sheetView view="pageBreakPreview" zoomScaleNormal="100" zoomScaleSheetLayoutView="100" workbookViewId="0">
      <selection activeCell="I16" sqref="I16"/>
    </sheetView>
  </sheetViews>
  <sheetFormatPr defaultColWidth="9" defaultRowHeight="14.25" x14ac:dyDescent="0.15"/>
  <cols>
    <col min="1" max="1" width="5" style="8" customWidth="1"/>
    <col min="2" max="2" width="3.375" style="8" customWidth="1"/>
    <col min="3" max="7" width="9" style="8"/>
    <col min="8" max="8" width="10" style="8" customWidth="1"/>
    <col min="9" max="9" width="9" style="8" customWidth="1"/>
    <col min="10" max="10" width="5" style="8" customWidth="1"/>
    <col min="11" max="16384" width="9" style="8"/>
  </cols>
  <sheetData>
    <row r="1" spans="1:10" x14ac:dyDescent="0.15">
      <c r="A1" s="7" t="s">
        <v>0</v>
      </c>
    </row>
    <row r="2" spans="1:10" x14ac:dyDescent="0.15">
      <c r="A2" s="7"/>
    </row>
    <row r="3" spans="1:10" x14ac:dyDescent="0.15">
      <c r="A3" s="7"/>
      <c r="H3" s="92" t="s">
        <v>1</v>
      </c>
      <c r="I3" s="92"/>
      <c r="J3" s="92"/>
    </row>
    <row r="4" spans="1:10" ht="14.25" customHeight="1" x14ac:dyDescent="0.15">
      <c r="A4" s="7"/>
      <c r="H4" s="93" t="s">
        <v>178</v>
      </c>
      <c r="I4" s="93"/>
      <c r="J4" s="93"/>
    </row>
    <row r="5" spans="1:10" x14ac:dyDescent="0.15">
      <c r="A5" s="7"/>
      <c r="G5" s="94"/>
      <c r="H5" s="95"/>
      <c r="I5" s="95"/>
    </row>
    <row r="6" spans="1:10" x14ac:dyDescent="0.15">
      <c r="A6" s="7" t="s">
        <v>2</v>
      </c>
    </row>
    <row r="7" spans="1:10" x14ac:dyDescent="0.15">
      <c r="A7" s="7"/>
    </row>
    <row r="8" spans="1:10" x14ac:dyDescent="0.15">
      <c r="A8" s="7"/>
    </row>
    <row r="9" spans="1:10" ht="17.100000000000001" customHeight="1" x14ac:dyDescent="0.15">
      <c r="A9" s="7"/>
      <c r="F9" s="8" t="s">
        <v>3</v>
      </c>
      <c r="G9" s="101" t="s">
        <v>156</v>
      </c>
      <c r="H9" s="102"/>
      <c r="I9" s="102"/>
    </row>
    <row r="10" spans="1:10" ht="17.100000000000001" customHeight="1" x14ac:dyDescent="0.15">
      <c r="A10" s="7"/>
      <c r="F10" s="81" t="s">
        <v>4</v>
      </c>
      <c r="G10" s="99" t="s">
        <v>157</v>
      </c>
      <c r="H10" s="100"/>
      <c r="I10" s="100"/>
    </row>
    <row r="11" spans="1:10" x14ac:dyDescent="0.15">
      <c r="A11" s="7"/>
      <c r="E11" s="9"/>
      <c r="F11" s="9"/>
      <c r="G11" s="99" t="s">
        <v>158</v>
      </c>
      <c r="H11" s="103"/>
      <c r="I11" s="103"/>
    </row>
    <row r="12" spans="1:10" x14ac:dyDescent="0.15">
      <c r="A12" s="7"/>
      <c r="E12" s="9"/>
      <c r="F12" s="9"/>
      <c r="G12" s="9"/>
      <c r="H12" s="9"/>
    </row>
    <row r="13" spans="1:10" x14ac:dyDescent="0.15">
      <c r="A13" s="7"/>
    </row>
    <row r="14" spans="1:10" x14ac:dyDescent="0.15">
      <c r="A14" s="96" t="s">
        <v>179</v>
      </c>
      <c r="B14" s="97"/>
      <c r="C14" s="97"/>
      <c r="D14" s="97"/>
      <c r="E14" s="97"/>
      <c r="F14" s="97"/>
      <c r="G14" s="97"/>
      <c r="H14" s="97"/>
      <c r="I14" s="97"/>
      <c r="J14" s="97"/>
    </row>
    <row r="15" spans="1:10" x14ac:dyDescent="0.15">
      <c r="A15" s="7"/>
    </row>
    <row r="16" spans="1:10" x14ac:dyDescent="0.15">
      <c r="A16" s="7"/>
    </row>
    <row r="17" spans="1:9" x14ac:dyDescent="0.15">
      <c r="A17" s="7"/>
    </row>
    <row r="18" spans="1:9" ht="30" customHeight="1" x14ac:dyDescent="0.15">
      <c r="A18" s="7"/>
      <c r="B18" s="98" t="s">
        <v>159</v>
      </c>
      <c r="C18" s="98"/>
      <c r="D18" s="98"/>
      <c r="E18" s="98"/>
      <c r="F18" s="98"/>
      <c r="G18" s="98"/>
      <c r="H18" s="98"/>
      <c r="I18" s="98"/>
    </row>
    <row r="19" spans="1:9" ht="18" customHeight="1" x14ac:dyDescent="0.15">
      <c r="A19" s="7"/>
    </row>
    <row r="20" spans="1:9" ht="18" customHeight="1" x14ac:dyDescent="0.15">
      <c r="A20" s="7"/>
    </row>
    <row r="21" spans="1:9" ht="18" customHeight="1" x14ac:dyDescent="0.15">
      <c r="A21" s="7"/>
      <c r="B21" s="8">
        <v>1</v>
      </c>
      <c r="C21" s="8" t="s">
        <v>160</v>
      </c>
      <c r="E21" s="9" t="str">
        <f>IF(F21="","金","")</f>
        <v/>
      </c>
      <c r="F21" s="91">
        <v>1196000</v>
      </c>
      <c r="G21" s="91"/>
      <c r="H21" s="8" t="s">
        <v>5</v>
      </c>
    </row>
    <row r="22" spans="1:9" ht="18" customHeight="1" x14ac:dyDescent="0.15">
      <c r="A22" s="7"/>
      <c r="E22" s="9"/>
      <c r="F22" s="21"/>
      <c r="G22" s="21"/>
    </row>
    <row r="23" spans="1:9" ht="18" customHeight="1" x14ac:dyDescent="0.15">
      <c r="A23" s="7"/>
      <c r="B23" s="8">
        <v>2</v>
      </c>
      <c r="C23" s="8" t="s">
        <v>6</v>
      </c>
      <c r="E23" s="90" t="s">
        <v>153</v>
      </c>
      <c r="F23" s="90"/>
      <c r="G23" s="90"/>
      <c r="H23" s="90"/>
      <c r="I23" s="90"/>
    </row>
    <row r="24" spans="1:9" ht="18" customHeight="1" x14ac:dyDescent="0.15">
      <c r="A24" s="7"/>
      <c r="E24" s="8" t="s">
        <v>167</v>
      </c>
    </row>
    <row r="25" spans="1:9" ht="18" customHeight="1" x14ac:dyDescent="0.15">
      <c r="A25" s="7"/>
    </row>
    <row r="26" spans="1:9" ht="18" customHeight="1" x14ac:dyDescent="0.15">
      <c r="A26" s="7"/>
      <c r="D26" s="54"/>
      <c r="E26" s="90"/>
      <c r="F26" s="90"/>
      <c r="G26" s="90"/>
      <c r="H26" s="90"/>
      <c r="I26" s="90"/>
    </row>
    <row r="27" spans="1:9" ht="18" customHeight="1" x14ac:dyDescent="0.15">
      <c r="A27" s="7"/>
      <c r="B27" s="8">
        <v>3</v>
      </c>
      <c r="C27" s="8" t="s">
        <v>7</v>
      </c>
    </row>
    <row r="28" spans="1:9" ht="18" customHeight="1" x14ac:dyDescent="0.15">
      <c r="A28" s="7"/>
    </row>
    <row r="29" spans="1:9" ht="18" customHeight="1" x14ac:dyDescent="0.15">
      <c r="A29" s="7"/>
      <c r="B29" s="8">
        <v>4</v>
      </c>
      <c r="C29" s="8" t="s">
        <v>8</v>
      </c>
    </row>
    <row r="30" spans="1:9" ht="18" customHeight="1" x14ac:dyDescent="0.15">
      <c r="A30" s="7"/>
    </row>
    <row r="31" spans="1:9" ht="18" customHeight="1" x14ac:dyDescent="0.15">
      <c r="A31" s="7"/>
      <c r="B31" s="8">
        <v>5</v>
      </c>
      <c r="C31" s="8" t="s">
        <v>9</v>
      </c>
    </row>
    <row r="32" spans="1:9" ht="18" customHeight="1" x14ac:dyDescent="0.15">
      <c r="A32" s="7"/>
      <c r="C32" s="8" t="s">
        <v>154</v>
      </c>
    </row>
    <row r="33" spans="1:3" ht="18" customHeight="1" x14ac:dyDescent="0.15">
      <c r="A33" s="7"/>
      <c r="C33" s="8" t="s">
        <v>155</v>
      </c>
    </row>
    <row r="34" spans="1:3" x14ac:dyDescent="0.15">
      <c r="A34" s="7"/>
      <c r="C34" s="22"/>
    </row>
    <row r="35" spans="1:3" x14ac:dyDescent="0.15">
      <c r="A35" s="7"/>
    </row>
    <row r="36" spans="1:3" x14ac:dyDescent="0.15">
      <c r="A36" s="7"/>
      <c r="C36" s="22"/>
    </row>
    <row r="37" spans="1:3" x14ac:dyDescent="0.15">
      <c r="A37" s="7"/>
    </row>
    <row r="38" spans="1:3" x14ac:dyDescent="0.15">
      <c r="A38" s="7"/>
    </row>
  </sheetData>
  <mergeCells count="11">
    <mergeCell ref="E23:I23"/>
    <mergeCell ref="E26:I26"/>
    <mergeCell ref="F21:G21"/>
    <mergeCell ref="H3:J3"/>
    <mergeCell ref="H4:J4"/>
    <mergeCell ref="G5:I5"/>
    <mergeCell ref="A14:J14"/>
    <mergeCell ref="B18:I18"/>
    <mergeCell ref="G10:I10"/>
    <mergeCell ref="G9:I9"/>
    <mergeCell ref="G11:I11"/>
  </mergeCells>
  <phoneticPr fontId="1"/>
  <printOptions horizontalCentered="1"/>
  <pageMargins left="0.70866141732283472" right="0.70866141732283472" top="0.94488188976377963" bottom="0.94488188976377963" header="0.31496062992125984" footer="0.31496062992125984"/>
  <pageSetup paperSize="9" fitToWidth="0" fitToHeight="0" orientation="portrait" blackAndWhite="1" r:id="rId1"/>
  <colBreaks count="1" manualBreakCount="1">
    <brk id="10" max="52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40E98-2188-402C-82BA-A169C6A68D19}">
  <sheetPr>
    <tabColor theme="9" tint="0.39997558519241921"/>
  </sheetPr>
  <dimension ref="A1:R48"/>
  <sheetViews>
    <sheetView tabSelected="1" view="pageBreakPreview" zoomScaleNormal="100" zoomScaleSheetLayoutView="100" workbookViewId="0">
      <selection activeCell="L8" sqref="L8"/>
    </sheetView>
  </sheetViews>
  <sheetFormatPr defaultColWidth="9" defaultRowHeight="13.5" x14ac:dyDescent="0.15"/>
  <cols>
    <col min="1" max="1" width="20" style="3" customWidth="1"/>
    <col min="2" max="11" width="11.25" style="3" customWidth="1"/>
    <col min="12" max="12" width="15" style="3" customWidth="1"/>
    <col min="13" max="13" width="9" style="3"/>
    <col min="14" max="16" width="5.75" style="3" customWidth="1"/>
    <col min="17" max="18" width="5.625" style="3" customWidth="1"/>
    <col min="19" max="16384" width="9" style="3"/>
  </cols>
  <sheetData>
    <row r="1" spans="1:18" x14ac:dyDescent="0.15">
      <c r="A1" s="1" t="s">
        <v>10</v>
      </c>
    </row>
    <row r="2" spans="1:18" ht="19.5" customHeight="1" x14ac:dyDescent="0.15">
      <c r="A2" s="104" t="s">
        <v>11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</row>
    <row r="3" spans="1:18" ht="7.5" customHeight="1" x14ac:dyDescent="0.1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8" ht="14.25" thickBot="1" x14ac:dyDescent="0.2">
      <c r="A4" s="1"/>
      <c r="G4" s="55" t="s">
        <v>12</v>
      </c>
      <c r="H4" s="105" t="s">
        <v>169</v>
      </c>
      <c r="I4" s="106"/>
      <c r="J4" s="106"/>
      <c r="K4" s="106"/>
      <c r="L4" s="106"/>
    </row>
    <row r="5" spans="1:18" ht="45" customHeight="1" thickTop="1" x14ac:dyDescent="0.15">
      <c r="A5" s="107" t="s">
        <v>13</v>
      </c>
      <c r="B5" s="17" t="s">
        <v>14</v>
      </c>
      <c r="C5" s="17" t="s">
        <v>15</v>
      </c>
      <c r="D5" s="17" t="s">
        <v>16</v>
      </c>
      <c r="E5" s="17" t="s">
        <v>17</v>
      </c>
      <c r="F5" s="17" t="s">
        <v>18</v>
      </c>
      <c r="G5" s="17" t="s">
        <v>19</v>
      </c>
      <c r="H5" s="17" t="s">
        <v>20</v>
      </c>
      <c r="I5" s="17" t="s">
        <v>21</v>
      </c>
      <c r="J5" s="17" t="s">
        <v>180</v>
      </c>
      <c r="K5" s="17" t="s">
        <v>181</v>
      </c>
      <c r="L5" s="109" t="s">
        <v>22</v>
      </c>
    </row>
    <row r="6" spans="1:18" ht="13.5" customHeight="1" thickBot="1" x14ac:dyDescent="0.2">
      <c r="A6" s="108"/>
      <c r="B6" s="16" t="s">
        <v>23</v>
      </c>
      <c r="C6" s="4" t="s">
        <v>24</v>
      </c>
      <c r="D6" s="16" t="s">
        <v>183</v>
      </c>
      <c r="E6" s="4" t="s">
        <v>25</v>
      </c>
      <c r="F6" s="16" t="s">
        <v>26</v>
      </c>
      <c r="G6" s="16" t="s">
        <v>27</v>
      </c>
      <c r="H6" s="4" t="s">
        <v>28</v>
      </c>
      <c r="I6" s="4" t="s">
        <v>29</v>
      </c>
      <c r="J6" s="4" t="s">
        <v>182</v>
      </c>
      <c r="K6" s="4" t="s">
        <v>184</v>
      </c>
      <c r="L6" s="110"/>
    </row>
    <row r="7" spans="1:18" ht="16.5" customHeight="1" x14ac:dyDescent="0.15">
      <c r="A7" s="11"/>
      <c r="B7" s="12" t="s">
        <v>30</v>
      </c>
      <c r="C7" s="12" t="s">
        <v>31</v>
      </c>
      <c r="D7" s="12" t="s">
        <v>30</v>
      </c>
      <c r="E7" s="12" t="s">
        <v>30</v>
      </c>
      <c r="F7" s="12" t="s">
        <v>32</v>
      </c>
      <c r="G7" s="12" t="s">
        <v>32</v>
      </c>
      <c r="H7" s="12" t="s">
        <v>32</v>
      </c>
      <c r="I7" s="12" t="s">
        <v>32</v>
      </c>
      <c r="J7" s="12" t="s">
        <v>32</v>
      </c>
      <c r="K7" s="12" t="s">
        <v>32</v>
      </c>
      <c r="L7" s="10"/>
    </row>
    <row r="8" spans="1:18" ht="22.5" customHeight="1" x14ac:dyDescent="0.15">
      <c r="A8" s="87" t="s">
        <v>164</v>
      </c>
      <c r="B8" s="18"/>
      <c r="C8" s="18"/>
      <c r="D8" s="18" t="str">
        <f>IF(B8="","",(B8-C8))</f>
        <v/>
      </c>
      <c r="E8" s="18"/>
      <c r="F8" s="18"/>
      <c r="G8" s="18" t="str">
        <f>IF(B8="","",MIN(E8,F8))</f>
        <v/>
      </c>
      <c r="H8" s="18"/>
      <c r="I8" s="18"/>
      <c r="J8" s="18"/>
      <c r="K8" s="18"/>
      <c r="L8" s="13"/>
    </row>
    <row r="9" spans="1:18" ht="22.5" customHeight="1" x14ac:dyDescent="0.15">
      <c r="A9" s="88" t="s">
        <v>177</v>
      </c>
      <c r="B9" s="83">
        <v>1500000</v>
      </c>
      <c r="C9" s="83">
        <v>0</v>
      </c>
      <c r="D9" s="56">
        <f t="shared" ref="D9:D13" si="0">IF(A9="","",(B9-C9))</f>
        <v>1500000</v>
      </c>
      <c r="E9" s="83">
        <v>1200000</v>
      </c>
      <c r="F9" s="83">
        <v>2420000</v>
      </c>
      <c r="G9" s="56">
        <f>IF(A9="","",MIN(E9,F9))</f>
        <v>1200000</v>
      </c>
      <c r="H9" s="56">
        <f>IF(A9="","",MIN(D9,G9))</f>
        <v>1200000</v>
      </c>
      <c r="I9" s="83">
        <v>1196000</v>
      </c>
      <c r="J9" s="89">
        <v>0</v>
      </c>
      <c r="K9" s="89">
        <f>I9-J9</f>
        <v>1196000</v>
      </c>
      <c r="L9" s="57"/>
      <c r="N9" s="78"/>
      <c r="O9" s="79"/>
      <c r="P9" s="79"/>
      <c r="Q9" s="79"/>
      <c r="R9" s="79"/>
    </row>
    <row r="10" spans="1:18" ht="22.5" customHeight="1" x14ac:dyDescent="0.15">
      <c r="A10" s="62"/>
      <c r="B10" s="18"/>
      <c r="C10" s="18"/>
      <c r="D10" s="18" t="str">
        <f>IF(B10="","",(B10-C10))</f>
        <v/>
      </c>
      <c r="E10" s="18"/>
      <c r="F10" s="18"/>
      <c r="G10" s="18" t="str">
        <f>IF(B10="","",MIN(E10,F10))</f>
        <v/>
      </c>
      <c r="H10" s="18"/>
      <c r="I10" s="18"/>
      <c r="J10" s="18"/>
      <c r="K10" s="18"/>
      <c r="L10" s="13"/>
    </row>
    <row r="11" spans="1:18" ht="22.5" customHeight="1" x14ac:dyDescent="0.15">
      <c r="A11" s="63"/>
      <c r="B11" s="65"/>
      <c r="C11" s="65"/>
      <c r="D11" s="56" t="str">
        <f t="shared" si="0"/>
        <v/>
      </c>
      <c r="E11" s="65"/>
      <c r="F11" s="65"/>
      <c r="G11" s="56" t="str">
        <f t="shared" ref="G11:G13" si="1">IF(A11="","",MIN(E11,F11))</f>
        <v/>
      </c>
      <c r="H11" s="56" t="str">
        <f>IF(A11="","",MIN(D11,G11))</f>
        <v/>
      </c>
      <c r="I11" s="56" t="str">
        <f>IF(A11="","",ROUNDDOWN(H11*O11,-3))</f>
        <v/>
      </c>
      <c r="J11" s="56" t="str">
        <f>IF(C11="","",MIN(F11,I11))</f>
        <v/>
      </c>
      <c r="K11" s="56" t="str">
        <f>IF(C11="","",ROUNDDOWN(J11*Q11,-3))</f>
        <v/>
      </c>
      <c r="L11" s="57"/>
      <c r="N11" s="78"/>
      <c r="O11" s="79"/>
      <c r="P11" s="79"/>
      <c r="Q11" s="79"/>
      <c r="R11" s="79"/>
    </row>
    <row r="12" spans="1:18" ht="22.5" customHeight="1" x14ac:dyDescent="0.15">
      <c r="A12" s="62"/>
      <c r="B12" s="18"/>
      <c r="C12" s="18"/>
      <c r="D12" s="18" t="str">
        <f>IF(B12="","",(B12-C12))</f>
        <v/>
      </c>
      <c r="E12" s="18"/>
      <c r="F12" s="18"/>
      <c r="G12" s="18" t="str">
        <f>IF(B12="","",MIN(E12,F12))</f>
        <v/>
      </c>
      <c r="H12" s="18"/>
      <c r="I12" s="18"/>
      <c r="J12" s="18"/>
      <c r="K12" s="18"/>
      <c r="L12" s="13"/>
    </row>
    <row r="13" spans="1:18" ht="22.5" customHeight="1" x14ac:dyDescent="0.15">
      <c r="A13" s="63"/>
      <c r="B13" s="65"/>
      <c r="C13" s="65"/>
      <c r="D13" s="56" t="str">
        <f t="shared" si="0"/>
        <v/>
      </c>
      <c r="E13" s="65"/>
      <c r="F13" s="65"/>
      <c r="G13" s="56" t="str">
        <f t="shared" si="1"/>
        <v/>
      </c>
      <c r="H13" s="56" t="str">
        <f>IF(A13="","",MIN(D13,G13))</f>
        <v/>
      </c>
      <c r="I13" s="56" t="str">
        <f>IF(A13="","",ROUNDDOWN(H13*O13,-3))</f>
        <v/>
      </c>
      <c r="J13" s="56" t="str">
        <f>IF(C13="","",MIN(F13,I13))</f>
        <v/>
      </c>
      <c r="K13" s="56" t="str">
        <f>IF(C13="","",ROUNDDOWN(J13*Q13,-3))</f>
        <v/>
      </c>
      <c r="L13" s="57"/>
      <c r="N13" s="78"/>
      <c r="O13" s="79"/>
      <c r="P13" s="79"/>
      <c r="Q13" s="79"/>
      <c r="R13" s="79"/>
    </row>
    <row r="14" spans="1:18" ht="22.5" hidden="1" customHeight="1" x14ac:dyDescent="0.15">
      <c r="A14" s="62"/>
      <c r="B14" s="18"/>
      <c r="C14" s="18"/>
      <c r="D14" s="18" t="str">
        <f t="shared" ref="D14" si="2">IF(B14="","",(B14-C14))</f>
        <v/>
      </c>
      <c r="E14" s="18"/>
      <c r="F14" s="18"/>
      <c r="G14" s="18" t="str">
        <f t="shared" ref="G14" si="3">IF(B14="","",MIN(E14,F14))</f>
        <v/>
      </c>
      <c r="H14" s="18"/>
      <c r="I14" s="18"/>
      <c r="J14" s="18"/>
      <c r="K14" s="18"/>
      <c r="L14" s="13"/>
    </row>
    <row r="15" spans="1:18" ht="22.5" hidden="1" customHeight="1" x14ac:dyDescent="0.15">
      <c r="A15" s="63"/>
      <c r="B15" s="65"/>
      <c r="C15" s="65"/>
      <c r="D15" s="56" t="str">
        <f t="shared" ref="D15" si="4">IF(A15="","",(B15-C15))</f>
        <v/>
      </c>
      <c r="E15" s="65"/>
      <c r="F15" s="65"/>
      <c r="G15" s="56" t="str">
        <f t="shared" ref="G15" si="5">IF(A15="","",MIN(E15,F15))</f>
        <v/>
      </c>
      <c r="H15" s="56" t="str">
        <f>IF(B15="","",IF(#REF!="-",MIN(D15,G15),IF(N15="a",MIN(D15,G15,#REF!),IF(N15="b",MIN(MIN(D15,G15)*O15),#REF!))))</f>
        <v/>
      </c>
      <c r="I15" s="56" t="str">
        <f>IF(B15="","",ROUNDDOWN(IF(B15="","",IF(P15="B",H15,IF(#REF!="-",H15*Q15,H15*R15))),-3))</f>
        <v/>
      </c>
      <c r="J15" s="56" t="str">
        <f>IF(D15="","",IF(#REF!="-",MIN(F15,I15),IF(P15="a",MIN(F15,I15,#REF!),IF(P15="b",MIN(MIN(F15,I15)*Q15),#REF!))))</f>
        <v/>
      </c>
      <c r="K15" s="56" t="str">
        <f>IF(D15="","",ROUNDDOWN(IF(D15="","",IF(R15="B",J15,IF(#REF!="-",J15*S15,J15*T15))),-3))</f>
        <v/>
      </c>
      <c r="L15" s="57"/>
      <c r="N15" s="78"/>
      <c r="O15" s="79"/>
      <c r="P15" s="79"/>
      <c r="Q15" s="79"/>
      <c r="R15" s="79"/>
    </row>
    <row r="16" spans="1:18" ht="22.5" hidden="1" customHeight="1" x14ac:dyDescent="0.15">
      <c r="A16" s="62"/>
      <c r="B16" s="18"/>
      <c r="C16" s="18"/>
      <c r="D16" s="18" t="str">
        <f t="shared" ref="D16" si="6">IF(B16="","",(B16-C16))</f>
        <v/>
      </c>
      <c r="E16" s="18"/>
      <c r="F16" s="18"/>
      <c r="G16" s="18" t="str">
        <f t="shared" ref="G16" si="7">IF(B16="","",MIN(E16,F16))</f>
        <v/>
      </c>
      <c r="H16" s="18"/>
      <c r="I16" s="18"/>
      <c r="J16" s="18"/>
      <c r="K16" s="18"/>
      <c r="L16" s="13"/>
    </row>
    <row r="17" spans="1:18" ht="22.5" hidden="1" customHeight="1" x14ac:dyDescent="0.15">
      <c r="A17" s="63"/>
      <c r="B17" s="65"/>
      <c r="C17" s="65"/>
      <c r="D17" s="56" t="str">
        <f t="shared" ref="D17" si="8">IF(A17="","",(B17-C17))</f>
        <v/>
      </c>
      <c r="E17" s="65"/>
      <c r="F17" s="65"/>
      <c r="G17" s="56" t="str">
        <f t="shared" ref="G17" si="9">IF(A17="","",MIN(E17,F17))</f>
        <v/>
      </c>
      <c r="H17" s="56" t="str">
        <f>IF(B17="","",IF(#REF!="-",MIN(D17,G17),IF(N17="a",MIN(D17,G17,#REF!),IF(N17="b",MIN(MIN(D17,G17)*O17),#REF!))))</f>
        <v/>
      </c>
      <c r="I17" s="56" t="str">
        <f>IF(B17="","",ROUNDDOWN(IF(B17="","",IF(P17="B",H17,IF(#REF!="-",H17*Q17,H17*R17))),-3))</f>
        <v/>
      </c>
      <c r="J17" s="56" t="str">
        <f>IF(D17="","",IF(#REF!="-",MIN(F17,I17),IF(P17="a",MIN(F17,I17,#REF!),IF(P17="b",MIN(MIN(F17,I17)*Q17),#REF!))))</f>
        <v/>
      </c>
      <c r="K17" s="56" t="str">
        <f>IF(D17="","",ROUNDDOWN(IF(D17="","",IF(R17="B",J17,IF(#REF!="-",J17*S17,J17*T17))),-3))</f>
        <v/>
      </c>
      <c r="L17" s="57"/>
      <c r="N17" s="78"/>
      <c r="O17" s="79"/>
      <c r="P17" s="79"/>
      <c r="Q17" s="79"/>
      <c r="R17" s="79"/>
    </row>
    <row r="18" spans="1:18" ht="22.5" hidden="1" customHeight="1" x14ac:dyDescent="0.15">
      <c r="A18" s="62"/>
      <c r="B18" s="18"/>
      <c r="C18" s="18"/>
      <c r="D18" s="18" t="str">
        <f t="shared" ref="D18" si="10">IF(B18="","",(B18-C18))</f>
        <v/>
      </c>
      <c r="E18" s="18"/>
      <c r="F18" s="18"/>
      <c r="G18" s="18" t="str">
        <f t="shared" ref="G18" si="11">IF(B18="","",MIN(E18,F18))</f>
        <v/>
      </c>
      <c r="H18" s="18"/>
      <c r="I18" s="18"/>
      <c r="J18" s="18"/>
      <c r="K18" s="18"/>
      <c r="L18" s="13"/>
    </row>
    <row r="19" spans="1:18" ht="22.5" hidden="1" customHeight="1" x14ac:dyDescent="0.15">
      <c r="A19" s="63"/>
      <c r="B19" s="65"/>
      <c r="C19" s="65"/>
      <c r="D19" s="56" t="str">
        <f t="shared" ref="D19" si="12">IF(A19="","",(B19-C19))</f>
        <v/>
      </c>
      <c r="E19" s="65"/>
      <c r="F19" s="65"/>
      <c r="G19" s="56" t="str">
        <f t="shared" ref="G19" si="13">IF(A19="","",MIN(E19,F19))</f>
        <v/>
      </c>
      <c r="H19" s="56" t="str">
        <f>IF(B19="","",IF(#REF!="-",MIN(D19,G19),IF(N19="a",MIN(D19,G19,#REF!),IF(N19="b",MIN(MIN(D19,G19)*O19),#REF!))))</f>
        <v/>
      </c>
      <c r="I19" s="56" t="str">
        <f>IF(B19="","",ROUNDDOWN(IF(B19="","",IF(P19="B",H19,IF(#REF!="-",H19*Q19,H19*R19))),-3))</f>
        <v/>
      </c>
      <c r="J19" s="56" t="str">
        <f>IF(D19="","",IF(#REF!="-",MIN(F19,I19),IF(P19="a",MIN(F19,I19,#REF!),IF(P19="b",MIN(MIN(F19,I19)*Q19),#REF!))))</f>
        <v/>
      </c>
      <c r="K19" s="56" t="str">
        <f>IF(D19="","",ROUNDDOWN(IF(D19="","",IF(R19="B",J19,IF(#REF!="-",J19*S19,J19*T19))),-3))</f>
        <v/>
      </c>
      <c r="L19" s="57"/>
      <c r="N19" s="78"/>
      <c r="O19" s="79"/>
      <c r="P19" s="79"/>
      <c r="Q19" s="79"/>
      <c r="R19" s="79"/>
    </row>
    <row r="20" spans="1:18" ht="22.5" hidden="1" customHeight="1" x14ac:dyDescent="0.15">
      <c r="A20" s="62"/>
      <c r="B20" s="18"/>
      <c r="C20" s="18"/>
      <c r="D20" s="18" t="str">
        <f t="shared" ref="D20" si="14">IF(B20="","",(B20-C20))</f>
        <v/>
      </c>
      <c r="E20" s="18"/>
      <c r="F20" s="18"/>
      <c r="G20" s="18" t="str">
        <f t="shared" ref="G20" si="15">IF(B20="","",MIN(E20,F20))</f>
        <v/>
      </c>
      <c r="H20" s="18"/>
      <c r="I20" s="18"/>
      <c r="J20" s="18"/>
      <c r="K20" s="18"/>
      <c r="L20" s="13"/>
    </row>
    <row r="21" spans="1:18" ht="22.5" hidden="1" customHeight="1" x14ac:dyDescent="0.15">
      <c r="A21" s="63"/>
      <c r="B21" s="65"/>
      <c r="C21" s="65"/>
      <c r="D21" s="56" t="str">
        <f t="shared" ref="D21" si="16">IF(A21="","",(B21-C21))</f>
        <v/>
      </c>
      <c r="E21" s="65"/>
      <c r="F21" s="65"/>
      <c r="G21" s="56" t="str">
        <f t="shared" ref="G21" si="17">IF(A21="","",MIN(E21,F21))</f>
        <v/>
      </c>
      <c r="H21" s="56" t="str">
        <f>IF(B21="","",IF(#REF!="-",MIN(D21,G21),IF(N21="a",MIN(D21,G21,#REF!),IF(N21="b",MIN(MIN(D21,G21)*O21),#REF!))))</f>
        <v/>
      </c>
      <c r="I21" s="56" t="str">
        <f>IF(B21="","",ROUNDDOWN(IF(B21="","",IF(P21="B",H21,IF(#REF!="-",H21*Q21,H21*R21))),-3))</f>
        <v/>
      </c>
      <c r="J21" s="56" t="str">
        <f>IF(D21="","",IF(#REF!="-",MIN(F21,I21),IF(P21="a",MIN(F21,I21,#REF!),IF(P21="b",MIN(MIN(F21,I21)*Q21),#REF!))))</f>
        <v/>
      </c>
      <c r="K21" s="56" t="str">
        <f>IF(D21="","",ROUNDDOWN(IF(D21="","",IF(R21="B",J21,IF(#REF!="-",J21*S21,J21*T21))),-3))</f>
        <v/>
      </c>
      <c r="L21" s="57"/>
      <c r="N21" s="78"/>
      <c r="O21" s="79"/>
      <c r="P21" s="79"/>
      <c r="Q21" s="79"/>
      <c r="R21" s="79"/>
    </row>
    <row r="22" spans="1:18" ht="22.5" hidden="1" customHeight="1" x14ac:dyDescent="0.15">
      <c r="A22" s="62"/>
      <c r="B22" s="18"/>
      <c r="C22" s="18"/>
      <c r="D22" s="18" t="str">
        <f t="shared" ref="D22" si="18">IF(B22="","",(B22-C22))</f>
        <v/>
      </c>
      <c r="E22" s="18"/>
      <c r="F22" s="18"/>
      <c r="G22" s="18" t="str">
        <f t="shared" ref="G22" si="19">IF(B22="","",MIN(E22,F22))</f>
        <v/>
      </c>
      <c r="H22" s="18"/>
      <c r="I22" s="18"/>
      <c r="J22" s="18"/>
      <c r="K22" s="18"/>
      <c r="L22" s="13"/>
    </row>
    <row r="23" spans="1:18" ht="22.5" hidden="1" customHeight="1" x14ac:dyDescent="0.15">
      <c r="A23" s="63"/>
      <c r="B23" s="65"/>
      <c r="C23" s="65"/>
      <c r="D23" s="56" t="str">
        <f t="shared" ref="D23" si="20">IF(A23="","",(B23-C23))</f>
        <v/>
      </c>
      <c r="E23" s="65"/>
      <c r="F23" s="65"/>
      <c r="G23" s="56" t="str">
        <f t="shared" ref="G23" si="21">IF(A23="","",MIN(E23,F23))</f>
        <v/>
      </c>
      <c r="H23" s="56" t="str">
        <f>IF(B23="","",IF(#REF!="-",MIN(D23,G23),IF(N23="a",MIN(D23,G23,#REF!),IF(N23="b",MIN(MIN(D23,G23)*O23),#REF!))))</f>
        <v/>
      </c>
      <c r="I23" s="56" t="str">
        <f>IF(B23="","",ROUNDDOWN(IF(B23="","",IF(P23="B",H23,IF(#REF!="-",H23*Q23,H23*R23))),-3))</f>
        <v/>
      </c>
      <c r="J23" s="56" t="str">
        <f>IF(D23="","",IF(#REF!="-",MIN(F23,I23),IF(P23="a",MIN(F23,I23,#REF!),IF(P23="b",MIN(MIN(F23,I23)*Q23),#REF!))))</f>
        <v/>
      </c>
      <c r="K23" s="56" t="str">
        <f>IF(D23="","",ROUNDDOWN(IF(D23="","",IF(R23="B",J23,IF(#REF!="-",J23*S23,J23*T23))),-3))</f>
        <v/>
      </c>
      <c r="L23" s="57"/>
      <c r="N23" s="78"/>
      <c r="O23" s="79"/>
      <c r="P23" s="79"/>
      <c r="Q23" s="79"/>
      <c r="R23" s="79"/>
    </row>
    <row r="24" spans="1:18" ht="22.5" hidden="1" customHeight="1" x14ac:dyDescent="0.15">
      <c r="A24" s="62"/>
      <c r="B24" s="18"/>
      <c r="C24" s="18"/>
      <c r="D24" s="18" t="str">
        <f t="shared" ref="D24" si="22">IF(B24="","",(B24-C24))</f>
        <v/>
      </c>
      <c r="E24" s="18"/>
      <c r="F24" s="18"/>
      <c r="G24" s="18" t="str">
        <f t="shared" ref="G24" si="23">IF(B24="","",MIN(E24,F24))</f>
        <v/>
      </c>
      <c r="H24" s="18"/>
      <c r="I24" s="18"/>
      <c r="J24" s="18"/>
      <c r="K24" s="18"/>
      <c r="L24" s="13"/>
    </row>
    <row r="25" spans="1:18" ht="22.5" hidden="1" customHeight="1" x14ac:dyDescent="0.15">
      <c r="A25" s="63"/>
      <c r="B25" s="65"/>
      <c r="C25" s="65"/>
      <c r="D25" s="56" t="str">
        <f t="shared" ref="D25" si="24">IF(A25="","",(B25-C25))</f>
        <v/>
      </c>
      <c r="E25" s="65"/>
      <c r="F25" s="65"/>
      <c r="G25" s="56" t="str">
        <f t="shared" ref="G25" si="25">IF(A25="","",MIN(E25,F25))</f>
        <v/>
      </c>
      <c r="H25" s="56" t="str">
        <f>IF(B25="","",IF(#REF!="-",MIN(D25,G25),IF(N25="a",MIN(D25,G25,#REF!),IF(N25="b",MIN(MIN(D25,G25)*O25),#REF!))))</f>
        <v/>
      </c>
      <c r="I25" s="56" t="str">
        <f>IF(B25="","",ROUNDDOWN(IF(B25="","",IF(P25="B",H25,IF(#REF!="-",H25*Q25,H25*R25))),-3))</f>
        <v/>
      </c>
      <c r="J25" s="56" t="str">
        <f>IF(D25="","",IF(#REF!="-",MIN(F25,I25),IF(P25="a",MIN(F25,I25,#REF!),IF(P25="b",MIN(MIN(F25,I25)*Q25),#REF!))))</f>
        <v/>
      </c>
      <c r="K25" s="56" t="str">
        <f>IF(D25="","",ROUNDDOWN(IF(D25="","",IF(R25="B",J25,IF(#REF!="-",J25*S25,J25*T25))),-3))</f>
        <v/>
      </c>
      <c r="L25" s="57"/>
      <c r="N25" s="78"/>
      <c r="O25" s="79"/>
      <c r="P25" s="79"/>
      <c r="Q25" s="79"/>
      <c r="R25" s="79"/>
    </row>
    <row r="26" spans="1:18" ht="22.5" hidden="1" customHeight="1" x14ac:dyDescent="0.15">
      <c r="A26" s="62"/>
      <c r="B26" s="18"/>
      <c r="C26" s="18"/>
      <c r="D26" s="18" t="str">
        <f t="shared" ref="D26" si="26">IF(B26="","",(B26-C26))</f>
        <v/>
      </c>
      <c r="E26" s="18"/>
      <c r="F26" s="18"/>
      <c r="G26" s="18" t="str">
        <f t="shared" ref="G26" si="27">IF(B26="","",MIN(E26,F26))</f>
        <v/>
      </c>
      <c r="H26" s="18"/>
      <c r="I26" s="18"/>
      <c r="J26" s="18"/>
      <c r="K26" s="18"/>
      <c r="L26" s="13"/>
    </row>
    <row r="27" spans="1:18" ht="22.5" hidden="1" customHeight="1" x14ac:dyDescent="0.15">
      <c r="A27" s="63"/>
      <c r="B27" s="65"/>
      <c r="C27" s="65"/>
      <c r="D27" s="56" t="str">
        <f t="shared" ref="D27" si="28">IF(A27="","",(B27-C27))</f>
        <v/>
      </c>
      <c r="E27" s="65"/>
      <c r="F27" s="65"/>
      <c r="G27" s="56" t="str">
        <f t="shared" ref="G27" si="29">IF(A27="","",MIN(E27,F27))</f>
        <v/>
      </c>
      <c r="H27" s="56" t="str">
        <f>IF(B27="","",IF(#REF!="-",MIN(D27,G27),IF(N27="a",MIN(D27,G27,#REF!),IF(N27="b",MIN(MIN(D27,G27)*O27),#REF!))))</f>
        <v/>
      </c>
      <c r="I27" s="56" t="str">
        <f>IF(B27="","",ROUNDDOWN(IF(B27="","",IF(P27="B",H27,IF(#REF!="-",H27*Q27,H27*R27))),-3))</f>
        <v/>
      </c>
      <c r="J27" s="56" t="str">
        <f>IF(D27="","",IF(#REF!="-",MIN(F27,I27),IF(P27="a",MIN(F27,I27,#REF!),IF(P27="b",MIN(MIN(F27,I27)*Q27),#REF!))))</f>
        <v/>
      </c>
      <c r="K27" s="56" t="str">
        <f>IF(D27="","",ROUNDDOWN(IF(D27="","",IF(R27="B",J27,IF(#REF!="-",J27*S27,J27*T27))),-3))</f>
        <v/>
      </c>
      <c r="L27" s="57"/>
      <c r="N27" s="78"/>
      <c r="O27" s="79"/>
      <c r="P27" s="79"/>
      <c r="Q27" s="79"/>
      <c r="R27" s="79"/>
    </row>
    <row r="28" spans="1:18" ht="22.5" hidden="1" customHeight="1" x14ac:dyDescent="0.15">
      <c r="A28" s="62"/>
      <c r="B28" s="18"/>
      <c r="C28" s="18"/>
      <c r="D28" s="18" t="str">
        <f t="shared" ref="D28" si="30">IF(B28="","",(B28-C28))</f>
        <v/>
      </c>
      <c r="E28" s="18"/>
      <c r="F28" s="18"/>
      <c r="G28" s="18" t="str">
        <f t="shared" ref="G28" si="31">IF(B28="","",MIN(E28,F28))</f>
        <v/>
      </c>
      <c r="H28" s="18"/>
      <c r="I28" s="18"/>
      <c r="J28" s="18"/>
      <c r="K28" s="18"/>
      <c r="L28" s="13"/>
    </row>
    <row r="29" spans="1:18" ht="22.5" hidden="1" customHeight="1" x14ac:dyDescent="0.15">
      <c r="A29" s="63"/>
      <c r="B29" s="65"/>
      <c r="C29" s="65"/>
      <c r="D29" s="56" t="str">
        <f t="shared" ref="D29" si="32">IF(A29="","",(B29-C29))</f>
        <v/>
      </c>
      <c r="E29" s="65"/>
      <c r="F29" s="65"/>
      <c r="G29" s="56" t="str">
        <f t="shared" ref="G29" si="33">IF(A29="","",MIN(E29,F29))</f>
        <v/>
      </c>
      <c r="H29" s="56" t="str">
        <f>IF(B29="","",IF(#REF!="-",MIN(D29,G29),IF(N29="a",MIN(D29,G29,#REF!),IF(N29="b",MIN(MIN(D29,G29)*O29),#REF!))))</f>
        <v/>
      </c>
      <c r="I29" s="56" t="str">
        <f>IF(B29="","",ROUNDDOWN(IF(B29="","",IF(P29="B",H29,IF(#REF!="-",H29*Q29,H29*R29))),-3))</f>
        <v/>
      </c>
      <c r="J29" s="56" t="str">
        <f>IF(D29="","",IF(#REF!="-",MIN(F29,I29),IF(P29="a",MIN(F29,I29,#REF!),IF(P29="b",MIN(MIN(F29,I29)*Q29),#REF!))))</f>
        <v/>
      </c>
      <c r="K29" s="56" t="str">
        <f>IF(D29="","",ROUNDDOWN(IF(D29="","",IF(R29="B",J29,IF(#REF!="-",J29*S29,J29*T29))),-3))</f>
        <v/>
      </c>
      <c r="L29" s="57"/>
      <c r="N29" s="78"/>
      <c r="O29" s="79"/>
      <c r="P29" s="79"/>
      <c r="Q29" s="79"/>
      <c r="R29" s="79"/>
    </row>
    <row r="30" spans="1:18" ht="22.5" hidden="1" customHeight="1" x14ac:dyDescent="0.15">
      <c r="A30" s="62"/>
      <c r="B30" s="18"/>
      <c r="C30" s="18"/>
      <c r="D30" s="18" t="str">
        <f t="shared" ref="D30" si="34">IF(B30="","",(B30-C30))</f>
        <v/>
      </c>
      <c r="E30" s="18"/>
      <c r="F30" s="18"/>
      <c r="G30" s="18" t="str">
        <f t="shared" ref="G30" si="35">IF(B30="","",MIN(E30,F30))</f>
        <v/>
      </c>
      <c r="H30" s="18"/>
      <c r="I30" s="18"/>
      <c r="J30" s="18"/>
      <c r="K30" s="18"/>
      <c r="L30" s="13"/>
    </row>
    <row r="31" spans="1:18" ht="22.5" hidden="1" customHeight="1" x14ac:dyDescent="0.15">
      <c r="A31" s="63"/>
      <c r="B31" s="65"/>
      <c r="C31" s="65"/>
      <c r="D31" s="56" t="str">
        <f t="shared" ref="D31" si="36">IF(A31="","",(B31-C31))</f>
        <v/>
      </c>
      <c r="E31" s="65"/>
      <c r="F31" s="65"/>
      <c r="G31" s="56" t="str">
        <f t="shared" ref="G31" si="37">IF(A31="","",MIN(E31,F31))</f>
        <v/>
      </c>
      <c r="H31" s="56" t="str">
        <f>IF(B31="","",IF(#REF!="-",MIN(D31,G31),IF(N31="a",MIN(D31,G31,#REF!),IF(N31="b",MIN(MIN(D31,G31)*O31),#REF!))))</f>
        <v/>
      </c>
      <c r="I31" s="56" t="str">
        <f>IF(B31="","",ROUNDDOWN(IF(B31="","",IF(P31="B",H31,IF(#REF!="-",H31*Q31,H31*R31))),-3))</f>
        <v/>
      </c>
      <c r="J31" s="56" t="str">
        <f>IF(D31="","",IF(#REF!="-",MIN(F31,I31),IF(P31="a",MIN(F31,I31,#REF!),IF(P31="b",MIN(MIN(F31,I31)*Q31),#REF!))))</f>
        <v/>
      </c>
      <c r="K31" s="56" t="str">
        <f>IF(D31="","",ROUNDDOWN(IF(D31="","",IF(R31="B",J31,IF(#REF!="-",J31*S31,J31*T31))),-3))</f>
        <v/>
      </c>
      <c r="L31" s="57"/>
      <c r="N31" s="78"/>
      <c r="O31" s="79"/>
      <c r="P31" s="79"/>
      <c r="Q31" s="79"/>
      <c r="R31" s="79"/>
    </row>
    <row r="32" spans="1:18" ht="22.5" hidden="1" customHeight="1" x14ac:dyDescent="0.15">
      <c r="A32" s="62"/>
      <c r="B32" s="18"/>
      <c r="C32" s="18"/>
      <c r="D32" s="18" t="str">
        <f t="shared" ref="D32" si="38">IF(B32="","",(B32-C32))</f>
        <v/>
      </c>
      <c r="E32" s="18"/>
      <c r="F32" s="18"/>
      <c r="G32" s="18" t="str">
        <f t="shared" ref="G32" si="39">IF(B32="","",MIN(E32,F32))</f>
        <v/>
      </c>
      <c r="H32" s="18"/>
      <c r="I32" s="18"/>
      <c r="J32" s="18"/>
      <c r="K32" s="18"/>
      <c r="L32" s="13"/>
    </row>
    <row r="33" spans="1:18" ht="22.5" hidden="1" customHeight="1" x14ac:dyDescent="0.15">
      <c r="A33" s="63"/>
      <c r="B33" s="65"/>
      <c r="C33" s="65"/>
      <c r="D33" s="56" t="str">
        <f t="shared" ref="D33" si="40">IF(A33="","",(B33-C33))</f>
        <v/>
      </c>
      <c r="E33" s="65"/>
      <c r="F33" s="65"/>
      <c r="G33" s="56" t="str">
        <f t="shared" ref="G33" si="41">IF(A33="","",MIN(E33,F33))</f>
        <v/>
      </c>
      <c r="H33" s="56" t="str">
        <f>IF(B33="","",IF(#REF!="-",MIN(D33,G33),IF(N33="a",MIN(D33,G33,#REF!),IF(N33="b",MIN(MIN(D33,G33)*O33),#REF!))))</f>
        <v/>
      </c>
      <c r="I33" s="56" t="str">
        <f>IF(B33="","",ROUNDDOWN(IF(B33="","",IF(P33="B",H33,IF(#REF!="-",H33*Q33,H33*R33))),-3))</f>
        <v/>
      </c>
      <c r="J33" s="56" t="str">
        <f>IF(D33="","",IF(#REF!="-",MIN(F33,I33),IF(P33="a",MIN(F33,I33,#REF!),IF(P33="b",MIN(MIN(F33,I33)*Q33),#REF!))))</f>
        <v/>
      </c>
      <c r="K33" s="56" t="str">
        <f>IF(D33="","",ROUNDDOWN(IF(D33="","",IF(R33="B",J33,IF(#REF!="-",J33*S33,J33*T33))),-3))</f>
        <v/>
      </c>
      <c r="L33" s="57"/>
      <c r="N33" s="78"/>
      <c r="O33" s="79"/>
      <c r="P33" s="79"/>
      <c r="Q33" s="79"/>
      <c r="R33" s="79"/>
    </row>
    <row r="34" spans="1:18" ht="22.5" hidden="1" customHeight="1" x14ac:dyDescent="0.15">
      <c r="A34" s="62"/>
      <c r="B34" s="18"/>
      <c r="C34" s="18"/>
      <c r="D34" s="18" t="str">
        <f t="shared" ref="D34" si="42">IF(B34="","",(B34-C34))</f>
        <v/>
      </c>
      <c r="E34" s="18"/>
      <c r="F34" s="18"/>
      <c r="G34" s="18" t="str">
        <f t="shared" ref="G34" si="43">IF(B34="","",MIN(E34,F34))</f>
        <v/>
      </c>
      <c r="H34" s="18"/>
      <c r="I34" s="18"/>
      <c r="J34" s="18"/>
      <c r="K34" s="18"/>
      <c r="L34" s="13"/>
    </row>
    <row r="35" spans="1:18" ht="22.5" hidden="1" customHeight="1" x14ac:dyDescent="0.15">
      <c r="A35" s="63"/>
      <c r="B35" s="65"/>
      <c r="C35" s="65"/>
      <c r="D35" s="56" t="str">
        <f t="shared" ref="D35" si="44">IF(A35="","",(B35-C35))</f>
        <v/>
      </c>
      <c r="E35" s="65"/>
      <c r="F35" s="65"/>
      <c r="G35" s="56" t="str">
        <f t="shared" ref="G35" si="45">IF(A35="","",MIN(E35,F35))</f>
        <v/>
      </c>
      <c r="H35" s="56" t="str">
        <f>IF(B35="","",IF(#REF!="-",MIN(D35,G35),IF(N35="a",MIN(D35,G35,#REF!),IF(N35="b",MIN(MIN(D35,G35)*O35),#REF!))))</f>
        <v/>
      </c>
      <c r="I35" s="56" t="str">
        <f>IF(B35="","",ROUNDDOWN(IF(B35="","",IF(P35="B",H35,IF(#REF!="-",H35*Q35,H35*R35))),-3))</f>
        <v/>
      </c>
      <c r="J35" s="56" t="str">
        <f>IF(D35="","",IF(#REF!="-",MIN(F35,I35),IF(P35="a",MIN(F35,I35,#REF!),IF(P35="b",MIN(MIN(F35,I35)*Q35),#REF!))))</f>
        <v/>
      </c>
      <c r="K35" s="56" t="str">
        <f>IF(D35="","",ROUNDDOWN(IF(D35="","",IF(R35="B",J35,IF(#REF!="-",J35*S35,J35*T35))),-3))</f>
        <v/>
      </c>
      <c r="L35" s="57"/>
      <c r="N35" s="78"/>
      <c r="O35" s="79"/>
      <c r="P35" s="79"/>
      <c r="Q35" s="79"/>
      <c r="R35" s="79"/>
    </row>
    <row r="36" spans="1:18" ht="22.5" customHeight="1" x14ac:dyDescent="0.15">
      <c r="A36" s="62"/>
      <c r="B36" s="18"/>
      <c r="C36" s="18"/>
      <c r="D36" s="18" t="str">
        <f t="shared" ref="D36" si="46">IF(B36="","",(B36-C36))</f>
        <v/>
      </c>
      <c r="E36" s="18"/>
      <c r="F36" s="18"/>
      <c r="G36" s="18" t="str">
        <f t="shared" ref="G36" si="47">IF(B36="","",MIN(E36,F36))</f>
        <v/>
      </c>
      <c r="H36" s="18"/>
      <c r="I36" s="18"/>
      <c r="J36" s="18"/>
      <c r="K36" s="18"/>
      <c r="L36" s="13"/>
    </row>
    <row r="37" spans="1:18" ht="22.5" customHeight="1" thickBot="1" x14ac:dyDescent="0.2">
      <c r="A37" s="64"/>
      <c r="B37" s="66"/>
      <c r="C37" s="66"/>
      <c r="D37" s="19" t="str">
        <f t="shared" ref="D37" si="48">IF(A37="","",(B37-C37))</f>
        <v/>
      </c>
      <c r="E37" s="66"/>
      <c r="F37" s="66"/>
      <c r="G37" s="19" t="str">
        <f t="shared" ref="G37" si="49">IF(A37="","",MIN(E37,F37))</f>
        <v/>
      </c>
      <c r="H37" s="19" t="str">
        <f>IF(A37="","",MIN(D37,G37))</f>
        <v/>
      </c>
      <c r="I37" s="19" t="str">
        <f>IF(A37="","",ROUNDDOWN(H37*O37,-3))</f>
        <v/>
      </c>
      <c r="J37" s="19" t="str">
        <f>IF(C37="","",MIN(F37,I37))</f>
        <v/>
      </c>
      <c r="K37" s="19" t="str">
        <f>IF(C37="","",ROUNDDOWN(J37*Q37,-3))</f>
        <v/>
      </c>
      <c r="L37" s="15"/>
      <c r="N37" s="78"/>
      <c r="O37" s="79"/>
      <c r="P37" s="79"/>
      <c r="Q37" s="79"/>
      <c r="R37" s="79"/>
    </row>
    <row r="38" spans="1:18" ht="22.5" customHeight="1" thickTop="1" thickBot="1" x14ac:dyDescent="0.2">
      <c r="A38" s="58" t="s">
        <v>33</v>
      </c>
      <c r="B38" s="20">
        <f>IF(SUM(B8:B37)=0,"",SUM(B8:B37))</f>
        <v>1500000</v>
      </c>
      <c r="C38" s="20">
        <f>IF(B38="","",SUM(C8:C37))</f>
        <v>0</v>
      </c>
      <c r="D38" s="20">
        <f t="shared" ref="D38:I38" si="50">IF(SUM(D8:D37)=0,"",SUM(D8:D37))</f>
        <v>1500000</v>
      </c>
      <c r="E38" s="20">
        <f t="shared" si="50"/>
        <v>1200000</v>
      </c>
      <c r="F38" s="20">
        <f t="shared" si="50"/>
        <v>2420000</v>
      </c>
      <c r="G38" s="20">
        <f t="shared" si="50"/>
        <v>1200000</v>
      </c>
      <c r="H38" s="20">
        <f t="shared" si="50"/>
        <v>1200000</v>
      </c>
      <c r="I38" s="20">
        <f t="shared" si="50"/>
        <v>1196000</v>
      </c>
      <c r="J38" s="20">
        <f>J9</f>
        <v>0</v>
      </c>
      <c r="K38" s="20">
        <f t="shared" ref="K38" si="51">IF(SUM(K8:K37)=0,"",SUM(K8:K37))</f>
        <v>1196000</v>
      </c>
      <c r="L38" s="14"/>
    </row>
    <row r="39" spans="1:18" ht="14.25" thickTop="1" x14ac:dyDescent="0.15">
      <c r="A39" s="1"/>
    </row>
    <row r="40" spans="1:18" x14ac:dyDescent="0.15">
      <c r="A40" s="1" t="s">
        <v>34</v>
      </c>
    </row>
    <row r="41" spans="1:18" x14ac:dyDescent="0.15">
      <c r="A41" s="2" t="s">
        <v>35</v>
      </c>
    </row>
    <row r="42" spans="1:18" x14ac:dyDescent="0.15">
      <c r="A42" s="2" t="s">
        <v>36</v>
      </c>
    </row>
    <row r="43" spans="1:18" x14ac:dyDescent="0.15">
      <c r="A43" s="2" t="s">
        <v>37</v>
      </c>
    </row>
    <row r="44" spans="1:18" x14ac:dyDescent="0.15">
      <c r="A44" s="2"/>
    </row>
    <row r="45" spans="1:18" x14ac:dyDescent="0.15">
      <c r="A45" s="2"/>
    </row>
    <row r="46" spans="1:18" x14ac:dyDescent="0.15">
      <c r="A46" s="2"/>
    </row>
    <row r="47" spans="1:18" x14ac:dyDescent="0.15">
      <c r="A47" s="2"/>
    </row>
    <row r="48" spans="1:18" x14ac:dyDescent="0.15">
      <c r="A48" s="2"/>
    </row>
  </sheetData>
  <mergeCells count="4">
    <mergeCell ref="A2:L2"/>
    <mergeCell ref="H4:L4"/>
    <mergeCell ref="A5:A6"/>
    <mergeCell ref="L5:L6"/>
  </mergeCells>
  <phoneticPr fontId="38"/>
  <pageMargins left="0.51181102362204722" right="0.51181102362204722" top="0.55118110236220474" bottom="0.55118110236220474" header="0.31496062992125984" footer="0.31496062992125984"/>
  <pageSetup paperSize="9" scale="94" orientation="landscape" blackAndWhite="1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33035C4-3BAA-484E-825C-AFD2B7528FA9}">
          <x14:formula1>
            <xm:f>'管理用（このシートは削除しないでください）'!$B$21:$B$36</xm:f>
          </x14:formula1>
          <xm:sqref>A8</xm:sqref>
        </x14:dataValidation>
        <x14:dataValidation type="list" allowBlank="1" showInputMessage="1" showErrorMessage="1" xr:uid="{A5EAB23A-CCA4-411F-822C-323571E7B18B}">
          <x14:formula1>
            <xm:f>'管理用（このシートは削除しないでください）'!$B$21:$B$34</xm:f>
          </x14:formula1>
          <xm:sqref>A12 A16 A14 A32 A30 A28 A36 A34 A22 A20 A18 A26 A24 A10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39997558519241921"/>
  </sheetPr>
  <dimension ref="A1:K56"/>
  <sheetViews>
    <sheetView view="pageBreakPreview" zoomScaleNormal="100" zoomScaleSheetLayoutView="100" workbookViewId="0">
      <selection activeCell="E9" sqref="E9:G9"/>
    </sheetView>
  </sheetViews>
  <sheetFormatPr defaultColWidth="9" defaultRowHeight="13.5" x14ac:dyDescent="0.15"/>
  <cols>
    <col min="1" max="3" width="6.875" style="3" customWidth="1"/>
    <col min="4" max="4" width="7.125" style="3" customWidth="1"/>
    <col min="5" max="6" width="7.375" style="3" customWidth="1"/>
    <col min="7" max="8" width="15" style="3" customWidth="1"/>
    <col min="9" max="9" width="17.875" style="3" customWidth="1"/>
    <col min="10" max="10" width="0" style="3" hidden="1" customWidth="1"/>
    <col min="11" max="16384" width="9" style="3"/>
  </cols>
  <sheetData>
    <row r="1" spans="1:11" x14ac:dyDescent="0.15">
      <c r="A1" s="1" t="s">
        <v>38</v>
      </c>
    </row>
    <row r="2" spans="1:11" ht="19.5" customHeight="1" x14ac:dyDescent="0.15">
      <c r="A2" s="104" t="s">
        <v>39</v>
      </c>
      <c r="B2" s="104"/>
      <c r="C2" s="104"/>
      <c r="D2" s="104"/>
      <c r="E2" s="104"/>
      <c r="F2" s="104"/>
      <c r="G2" s="104"/>
      <c r="H2" s="104"/>
      <c r="I2" s="104"/>
    </row>
    <row r="3" spans="1:11" ht="7.5" customHeight="1" x14ac:dyDescent="0.15">
      <c r="A3" s="1"/>
    </row>
    <row r="4" spans="1:11" ht="18.75" customHeight="1" x14ac:dyDescent="0.15">
      <c r="A4" s="121" t="s">
        <v>40</v>
      </c>
      <c r="B4" s="121"/>
      <c r="C4" s="121"/>
      <c r="D4" s="187" t="s">
        <v>166</v>
      </c>
      <c r="E4" s="188"/>
      <c r="F4" s="188"/>
      <c r="G4" s="188"/>
      <c r="H4" s="188"/>
      <c r="I4" s="189"/>
      <c r="J4" s="23"/>
      <c r="K4" s="3" t="s">
        <v>41</v>
      </c>
    </row>
    <row r="5" spans="1:11" ht="18.75" customHeight="1" x14ac:dyDescent="0.15">
      <c r="A5" s="151" t="s">
        <v>42</v>
      </c>
      <c r="B5" s="190"/>
      <c r="C5" s="190"/>
      <c r="D5" s="115" t="s">
        <v>43</v>
      </c>
      <c r="E5" s="116"/>
      <c r="F5" s="116"/>
      <c r="G5" s="117"/>
      <c r="H5" s="151" t="s">
        <v>44</v>
      </c>
      <c r="I5" s="121"/>
      <c r="J5" s="23"/>
    </row>
    <row r="6" spans="1:11" ht="22.5" customHeight="1" x14ac:dyDescent="0.15">
      <c r="A6" s="191" t="s">
        <v>168</v>
      </c>
      <c r="B6" s="192"/>
      <c r="C6" s="193"/>
      <c r="D6" s="149" t="s">
        <v>161</v>
      </c>
      <c r="E6" s="146"/>
      <c r="F6" s="146"/>
      <c r="G6" s="150"/>
      <c r="H6" s="140" t="s">
        <v>162</v>
      </c>
      <c r="I6" s="140"/>
      <c r="J6" s="23"/>
    </row>
    <row r="7" spans="1:11" ht="14.25" customHeight="1" x14ac:dyDescent="0.15">
      <c r="A7" s="151" t="s">
        <v>45</v>
      </c>
      <c r="B7" s="121"/>
      <c r="C7" s="121"/>
      <c r="D7" s="149" t="s">
        <v>109</v>
      </c>
      <c r="E7" s="146"/>
      <c r="F7" s="146"/>
      <c r="G7" s="146"/>
      <c r="H7" s="146"/>
      <c r="I7" s="150"/>
      <c r="J7" s="23"/>
      <c r="K7" s="3" t="s">
        <v>41</v>
      </c>
    </row>
    <row r="8" spans="1:11" ht="13.5" customHeight="1" x14ac:dyDescent="0.15">
      <c r="A8" s="121" t="s">
        <v>46</v>
      </c>
      <c r="B8" s="121"/>
      <c r="C8" s="121"/>
      <c r="D8" s="127" t="s">
        <v>47</v>
      </c>
      <c r="E8" s="127"/>
      <c r="F8" s="127"/>
      <c r="G8" s="127"/>
      <c r="H8" s="127"/>
      <c r="I8" s="128"/>
      <c r="J8" s="139"/>
    </row>
    <row r="9" spans="1:11" ht="13.5" customHeight="1" x14ac:dyDescent="0.15">
      <c r="A9" s="121"/>
      <c r="B9" s="121"/>
      <c r="C9" s="121"/>
      <c r="D9" s="80" t="s">
        <v>48</v>
      </c>
      <c r="E9" s="199" t="s">
        <v>121</v>
      </c>
      <c r="F9" s="199"/>
      <c r="G9" s="199"/>
      <c r="H9" s="85" t="s">
        <v>170</v>
      </c>
      <c r="I9" s="39"/>
      <c r="J9" s="139"/>
      <c r="K9" s="3" t="s">
        <v>49</v>
      </c>
    </row>
    <row r="10" spans="1:11" ht="13.5" customHeight="1" x14ac:dyDescent="0.15">
      <c r="A10" s="121"/>
      <c r="B10" s="121"/>
      <c r="C10" s="121"/>
      <c r="D10" s="141" t="s">
        <v>50</v>
      </c>
      <c r="E10" s="142"/>
      <c r="F10" s="142"/>
      <c r="G10" s="85" t="s">
        <v>171</v>
      </c>
      <c r="H10" s="23"/>
      <c r="I10" s="39"/>
      <c r="J10" s="139"/>
    </row>
    <row r="11" spans="1:11" ht="14.25" customHeight="1" x14ac:dyDescent="0.15">
      <c r="A11" s="121"/>
      <c r="B11" s="121"/>
      <c r="C11" s="121"/>
      <c r="D11" s="143" t="s">
        <v>51</v>
      </c>
      <c r="E11" s="144"/>
      <c r="F11" s="144"/>
      <c r="G11" s="84" t="s">
        <v>172</v>
      </c>
      <c r="H11" s="40"/>
      <c r="I11" s="41"/>
      <c r="J11" s="23"/>
    </row>
    <row r="12" spans="1:11" ht="13.5" customHeight="1" x14ac:dyDescent="0.15">
      <c r="A12" s="115" t="s">
        <v>52</v>
      </c>
      <c r="B12" s="116"/>
      <c r="C12" s="117"/>
      <c r="D12" s="59" t="s">
        <v>53</v>
      </c>
      <c r="E12" s="145">
        <v>45901</v>
      </c>
      <c r="F12" s="146"/>
      <c r="G12" s="60" t="s">
        <v>54</v>
      </c>
      <c r="H12" s="61" t="s">
        <v>55</v>
      </c>
      <c r="I12" s="145">
        <v>45961</v>
      </c>
      <c r="J12" s="146"/>
    </row>
    <row r="13" spans="1:11" ht="13.5" customHeight="1" x14ac:dyDescent="0.15">
      <c r="A13" s="112" t="s">
        <v>56</v>
      </c>
      <c r="B13" s="113"/>
      <c r="C13" s="113"/>
      <c r="D13" s="113"/>
      <c r="E13" s="113"/>
      <c r="F13" s="113"/>
      <c r="G13" s="113"/>
      <c r="H13" s="113"/>
      <c r="I13" s="114"/>
      <c r="J13" s="23"/>
    </row>
    <row r="14" spans="1:11" ht="14.25" customHeight="1" x14ac:dyDescent="0.15">
      <c r="A14" s="29" t="s">
        <v>57</v>
      </c>
      <c r="B14" s="121" t="s">
        <v>58</v>
      </c>
      <c r="C14" s="121"/>
      <c r="D14" s="115"/>
      <c r="E14" s="121" t="s">
        <v>59</v>
      </c>
      <c r="F14" s="121"/>
      <c r="G14" s="29" t="s">
        <v>60</v>
      </c>
      <c r="H14" s="29" t="s">
        <v>61</v>
      </c>
      <c r="I14" s="30" t="s">
        <v>62</v>
      </c>
      <c r="J14" s="23"/>
    </row>
    <row r="15" spans="1:11" ht="13.5" customHeight="1" x14ac:dyDescent="0.15">
      <c r="A15" s="25" t="s">
        <v>63</v>
      </c>
      <c r="B15" s="118" t="s">
        <v>64</v>
      </c>
      <c r="C15" s="118"/>
      <c r="D15" s="118"/>
      <c r="E15" s="119" t="s">
        <v>65</v>
      </c>
      <c r="F15" s="120"/>
      <c r="G15" s="26" t="s">
        <v>66</v>
      </c>
      <c r="H15" s="26" t="s">
        <v>67</v>
      </c>
      <c r="I15" s="39" t="s">
        <v>68</v>
      </c>
      <c r="J15" s="139"/>
    </row>
    <row r="16" spans="1:11" ht="13.5" customHeight="1" x14ac:dyDescent="0.15">
      <c r="A16" s="194" t="s">
        <v>69</v>
      </c>
      <c r="B16" s="133" t="s">
        <v>173</v>
      </c>
      <c r="C16" s="133"/>
      <c r="D16" s="133"/>
      <c r="E16" s="195">
        <v>5</v>
      </c>
      <c r="F16" s="196"/>
      <c r="G16" s="51">
        <f t="shared" ref="G16:G24" si="0">IF(H16="","",H16/E16)</f>
        <v>200000</v>
      </c>
      <c r="H16" s="86">
        <v>1000000</v>
      </c>
      <c r="I16" s="39" t="s">
        <v>68</v>
      </c>
      <c r="J16" s="139"/>
    </row>
    <row r="17" spans="1:11" ht="13.5" customHeight="1" x14ac:dyDescent="0.15">
      <c r="A17" s="194"/>
      <c r="B17" s="133" t="s">
        <v>174</v>
      </c>
      <c r="C17" s="133"/>
      <c r="D17" s="133"/>
      <c r="E17" s="195">
        <v>5</v>
      </c>
      <c r="F17" s="196"/>
      <c r="G17" s="51">
        <f t="shared" si="0"/>
        <v>40000</v>
      </c>
      <c r="H17" s="86">
        <v>200000</v>
      </c>
      <c r="I17" s="39" t="s">
        <v>68</v>
      </c>
      <c r="J17" s="139"/>
    </row>
    <row r="18" spans="1:11" ht="13.5" customHeight="1" x14ac:dyDescent="0.15">
      <c r="A18" s="194"/>
      <c r="B18" s="122" t="s">
        <v>64</v>
      </c>
      <c r="C18" s="122"/>
      <c r="D18" s="122"/>
      <c r="E18" s="123"/>
      <c r="F18" s="124"/>
      <c r="G18" s="51" t="str">
        <f t="shared" si="0"/>
        <v/>
      </c>
      <c r="H18" s="69"/>
      <c r="I18" s="39" t="s">
        <v>68</v>
      </c>
      <c r="J18" s="139"/>
    </row>
    <row r="19" spans="1:11" ht="13.5" customHeight="1" x14ac:dyDescent="0.15">
      <c r="A19" s="194"/>
      <c r="B19" s="122" t="s">
        <v>64</v>
      </c>
      <c r="C19" s="122"/>
      <c r="D19" s="122"/>
      <c r="E19" s="123" t="s">
        <v>64</v>
      </c>
      <c r="F19" s="124"/>
      <c r="G19" s="51" t="str">
        <f t="shared" si="0"/>
        <v/>
      </c>
      <c r="H19" s="69"/>
      <c r="I19" s="39" t="s">
        <v>68</v>
      </c>
      <c r="J19" s="139"/>
    </row>
    <row r="20" spans="1:11" x14ac:dyDescent="0.15">
      <c r="A20" s="194"/>
      <c r="B20" s="122" t="s">
        <v>64</v>
      </c>
      <c r="C20" s="122"/>
      <c r="D20" s="122"/>
      <c r="E20" s="123" t="s">
        <v>64</v>
      </c>
      <c r="F20" s="124"/>
      <c r="G20" s="51" t="str">
        <f t="shared" si="0"/>
        <v/>
      </c>
      <c r="H20" s="69"/>
      <c r="I20" s="39" t="s">
        <v>68</v>
      </c>
      <c r="J20" s="23"/>
    </row>
    <row r="21" spans="1:11" ht="15" customHeight="1" x14ac:dyDescent="0.15">
      <c r="A21" s="194"/>
      <c r="B21" s="122" t="s">
        <v>64</v>
      </c>
      <c r="C21" s="122"/>
      <c r="D21" s="122"/>
      <c r="E21" s="123" t="s">
        <v>64</v>
      </c>
      <c r="F21" s="124"/>
      <c r="G21" s="51" t="str">
        <f t="shared" si="0"/>
        <v/>
      </c>
      <c r="H21" s="69"/>
      <c r="I21" s="39" t="s">
        <v>68</v>
      </c>
      <c r="J21" s="23"/>
    </row>
    <row r="22" spans="1:11" ht="15" customHeight="1" x14ac:dyDescent="0.15">
      <c r="A22" s="194"/>
      <c r="B22" s="122" t="s">
        <v>64</v>
      </c>
      <c r="C22" s="122"/>
      <c r="D22" s="122"/>
      <c r="E22" s="123" t="s">
        <v>64</v>
      </c>
      <c r="F22" s="124"/>
      <c r="G22" s="51" t="str">
        <f t="shared" si="0"/>
        <v/>
      </c>
      <c r="H22" s="69"/>
      <c r="I22" s="39" t="s">
        <v>68</v>
      </c>
      <c r="J22" s="5"/>
    </row>
    <row r="23" spans="1:11" ht="15" customHeight="1" x14ac:dyDescent="0.15">
      <c r="A23" s="47"/>
      <c r="B23" s="67"/>
      <c r="C23" s="67"/>
      <c r="D23" s="67"/>
      <c r="E23" s="123" t="s">
        <v>64</v>
      </c>
      <c r="F23" s="124"/>
      <c r="G23" s="51" t="str">
        <f t="shared" si="0"/>
        <v/>
      </c>
      <c r="H23" s="69"/>
      <c r="I23" s="39"/>
      <c r="J23" s="5"/>
    </row>
    <row r="24" spans="1:11" ht="15" customHeight="1" x14ac:dyDescent="0.15">
      <c r="A24" s="47"/>
      <c r="B24" s="67"/>
      <c r="C24" s="67"/>
      <c r="D24" s="67"/>
      <c r="E24" s="123" t="s">
        <v>64</v>
      </c>
      <c r="F24" s="124"/>
      <c r="G24" s="51" t="str">
        <f t="shared" si="0"/>
        <v/>
      </c>
      <c r="H24" s="69"/>
      <c r="I24" s="39"/>
      <c r="J24" s="5"/>
    </row>
    <row r="25" spans="1:11" ht="15" customHeight="1" x14ac:dyDescent="0.15">
      <c r="A25" s="31"/>
      <c r="B25" s="117" t="s">
        <v>70</v>
      </c>
      <c r="C25" s="121"/>
      <c r="D25" s="121"/>
      <c r="E25" s="125">
        <f>IF(SUM(E16:F24)=0,"",SUM(E16:F24))</f>
        <v>10</v>
      </c>
      <c r="F25" s="125"/>
      <c r="G25" s="52">
        <f>IF(H25="","",H25/E25)</f>
        <v>120000</v>
      </c>
      <c r="H25" s="49">
        <f>IF(SUM(H16:H24)=0,"",SUM(H16:H24))</f>
        <v>1200000</v>
      </c>
      <c r="I25" s="48"/>
      <c r="J25" s="5"/>
    </row>
    <row r="26" spans="1:11" ht="14.25" hidden="1" customHeight="1" thickTop="1" x14ac:dyDescent="0.15">
      <c r="A26" s="43"/>
      <c r="B26" s="44"/>
      <c r="C26" s="44"/>
      <c r="D26" s="44"/>
      <c r="E26" s="44"/>
      <c r="F26" s="44"/>
      <c r="G26" s="44"/>
      <c r="H26" s="44"/>
      <c r="I26" s="45"/>
      <c r="J26" s="23"/>
    </row>
    <row r="27" spans="1:11" x14ac:dyDescent="0.15">
      <c r="A27" s="38" t="s">
        <v>63</v>
      </c>
      <c r="B27" s="126" t="s">
        <v>64</v>
      </c>
      <c r="C27" s="127"/>
      <c r="D27" s="128"/>
      <c r="E27" s="129" t="s">
        <v>65</v>
      </c>
      <c r="F27" s="130"/>
      <c r="G27" s="27" t="s">
        <v>66</v>
      </c>
      <c r="H27" s="27" t="s">
        <v>67</v>
      </c>
      <c r="I27" s="39" t="s">
        <v>68</v>
      </c>
      <c r="J27" s="23"/>
      <c r="K27" s="3" t="s">
        <v>71</v>
      </c>
    </row>
    <row r="28" spans="1:11" ht="13.5" customHeight="1" x14ac:dyDescent="0.15">
      <c r="A28" s="131" t="s">
        <v>72</v>
      </c>
      <c r="B28" s="132" t="s">
        <v>175</v>
      </c>
      <c r="C28" s="133"/>
      <c r="D28" s="134"/>
      <c r="E28" s="147">
        <v>5</v>
      </c>
      <c r="F28" s="148"/>
      <c r="G28" s="51">
        <f t="shared" ref="G28:G36" si="1">IF(H28="","",H28/E28)</f>
        <v>60000</v>
      </c>
      <c r="H28" s="86">
        <v>300000</v>
      </c>
      <c r="I28" s="39" t="s">
        <v>68</v>
      </c>
      <c r="J28" s="23"/>
    </row>
    <row r="29" spans="1:11" x14ac:dyDescent="0.15">
      <c r="A29" s="131"/>
      <c r="B29" s="135" t="s">
        <v>64</v>
      </c>
      <c r="C29" s="122"/>
      <c r="D29" s="136"/>
      <c r="E29" s="137"/>
      <c r="F29" s="138"/>
      <c r="G29" s="51" t="str">
        <f t="shared" si="1"/>
        <v/>
      </c>
      <c r="H29" s="69"/>
      <c r="I29" s="39" t="s">
        <v>68</v>
      </c>
      <c r="J29" s="23"/>
    </row>
    <row r="30" spans="1:11" x14ac:dyDescent="0.15">
      <c r="A30" s="131"/>
      <c r="B30" s="135" t="s">
        <v>64</v>
      </c>
      <c r="C30" s="122"/>
      <c r="D30" s="136"/>
      <c r="E30" s="137"/>
      <c r="F30" s="138"/>
      <c r="G30" s="51" t="str">
        <f t="shared" si="1"/>
        <v/>
      </c>
      <c r="H30" s="69"/>
      <c r="I30" s="39" t="s">
        <v>68</v>
      </c>
      <c r="J30" s="23"/>
    </row>
    <row r="31" spans="1:11" x14ac:dyDescent="0.15">
      <c r="A31" s="131"/>
      <c r="B31" s="135" t="s">
        <v>64</v>
      </c>
      <c r="C31" s="122"/>
      <c r="D31" s="136"/>
      <c r="E31" s="137"/>
      <c r="F31" s="138"/>
      <c r="G31" s="51" t="str">
        <f t="shared" si="1"/>
        <v/>
      </c>
      <c r="H31" s="69"/>
      <c r="I31" s="39" t="s">
        <v>68</v>
      </c>
      <c r="J31" s="23"/>
    </row>
    <row r="32" spans="1:11" x14ac:dyDescent="0.15">
      <c r="A32" s="131"/>
      <c r="B32" s="135" t="s">
        <v>64</v>
      </c>
      <c r="C32" s="122"/>
      <c r="D32" s="136"/>
      <c r="E32" s="137" t="s">
        <v>64</v>
      </c>
      <c r="F32" s="138"/>
      <c r="G32" s="51" t="str">
        <f t="shared" si="1"/>
        <v/>
      </c>
      <c r="H32" s="69"/>
      <c r="I32" s="39" t="s">
        <v>68</v>
      </c>
      <c r="J32" s="23"/>
    </row>
    <row r="33" spans="1:11" x14ac:dyDescent="0.15">
      <c r="A33" s="131"/>
      <c r="B33" s="135" t="s">
        <v>64</v>
      </c>
      <c r="C33" s="122"/>
      <c r="D33" s="136"/>
      <c r="E33" s="137" t="s">
        <v>64</v>
      </c>
      <c r="F33" s="138"/>
      <c r="G33" s="51" t="str">
        <f t="shared" si="1"/>
        <v/>
      </c>
      <c r="H33" s="69"/>
      <c r="I33" s="39" t="s">
        <v>68</v>
      </c>
      <c r="J33" s="23"/>
    </row>
    <row r="34" spans="1:11" x14ac:dyDescent="0.15">
      <c r="A34" s="131"/>
      <c r="B34" s="135" t="s">
        <v>64</v>
      </c>
      <c r="C34" s="122"/>
      <c r="D34" s="136"/>
      <c r="E34" s="137" t="s">
        <v>64</v>
      </c>
      <c r="F34" s="138"/>
      <c r="G34" s="51" t="str">
        <f t="shared" si="1"/>
        <v/>
      </c>
      <c r="H34" s="69"/>
      <c r="I34" s="39" t="s">
        <v>68</v>
      </c>
      <c r="J34" s="23"/>
    </row>
    <row r="35" spans="1:11" x14ac:dyDescent="0.15">
      <c r="A35" s="46"/>
      <c r="B35" s="70"/>
      <c r="C35" s="67"/>
      <c r="D35" s="71"/>
      <c r="E35" s="137" t="s">
        <v>64</v>
      </c>
      <c r="F35" s="138"/>
      <c r="G35" s="51" t="str">
        <f t="shared" si="1"/>
        <v/>
      </c>
      <c r="H35" s="69"/>
      <c r="I35" s="39"/>
      <c r="J35" s="23"/>
    </row>
    <row r="36" spans="1:11" x14ac:dyDescent="0.15">
      <c r="A36" s="46"/>
      <c r="B36" s="72"/>
      <c r="C36" s="68"/>
      <c r="D36" s="73"/>
      <c r="E36" s="137" t="s">
        <v>64</v>
      </c>
      <c r="F36" s="138"/>
      <c r="G36" s="51" t="str">
        <f t="shared" si="1"/>
        <v/>
      </c>
      <c r="H36" s="69"/>
      <c r="I36" s="39"/>
      <c r="J36" s="23"/>
    </row>
    <row r="37" spans="1:11" ht="15" customHeight="1" x14ac:dyDescent="0.15">
      <c r="A37" s="43"/>
      <c r="B37" s="197" t="s">
        <v>70</v>
      </c>
      <c r="C37" s="197"/>
      <c r="D37" s="197"/>
      <c r="E37" s="198">
        <f>IF(SUM(E28:F36)=0,"",SUM(E28:F36))</f>
        <v>5</v>
      </c>
      <c r="F37" s="198"/>
      <c r="G37" s="52">
        <f>IF(H37="","",H37/E37)</f>
        <v>60000</v>
      </c>
      <c r="H37" s="49">
        <f>IF(SUM(H28:H36)=0,"",SUM(H28:H36))</f>
        <v>300000</v>
      </c>
      <c r="I37" s="48"/>
      <c r="J37" s="23"/>
    </row>
    <row r="38" spans="1:11" ht="15" customHeight="1" x14ac:dyDescent="0.15">
      <c r="A38" s="151" t="s">
        <v>73</v>
      </c>
      <c r="B38" s="151"/>
      <c r="C38" s="151"/>
      <c r="D38" s="151"/>
      <c r="E38" s="182">
        <f>IF(E37="",E25,E25+E37)</f>
        <v>15</v>
      </c>
      <c r="F38" s="183"/>
      <c r="G38" s="53">
        <f>IF(H38="","",H38/E38)</f>
        <v>100000</v>
      </c>
      <c r="H38" s="50">
        <f>IF(H37="",H25,H25+H37)</f>
        <v>1500000</v>
      </c>
      <c r="I38" s="42"/>
      <c r="J38" s="23"/>
    </row>
    <row r="39" spans="1:11" x14ac:dyDescent="0.15">
      <c r="A39" s="200" t="s">
        <v>74</v>
      </c>
      <c r="B39" s="200"/>
      <c r="C39" s="200"/>
      <c r="D39" s="200"/>
      <c r="E39" s="200"/>
      <c r="F39" s="200"/>
      <c r="G39" s="200"/>
      <c r="H39" s="200"/>
      <c r="I39" s="200"/>
      <c r="J39" s="23"/>
    </row>
    <row r="40" spans="1:11" x14ac:dyDescent="0.15">
      <c r="A40" s="151" t="s">
        <v>75</v>
      </c>
      <c r="B40" s="151"/>
      <c r="C40" s="151"/>
      <c r="D40" s="151"/>
      <c r="E40" s="151" t="s">
        <v>76</v>
      </c>
      <c r="F40" s="151"/>
      <c r="G40" s="151"/>
      <c r="H40" s="151" t="s">
        <v>77</v>
      </c>
      <c r="I40" s="151"/>
      <c r="J40" s="23"/>
    </row>
    <row r="41" spans="1:11" ht="13.5" customHeight="1" x14ac:dyDescent="0.15">
      <c r="A41" s="179"/>
      <c r="B41" s="180"/>
      <c r="C41" s="180"/>
      <c r="D41" s="181"/>
      <c r="E41" s="184" t="s">
        <v>78</v>
      </c>
      <c r="F41" s="185"/>
      <c r="G41" s="186"/>
      <c r="H41" s="179" t="s">
        <v>79</v>
      </c>
      <c r="I41" s="181"/>
      <c r="J41" s="23"/>
    </row>
    <row r="42" spans="1:11" ht="13.5" customHeight="1" x14ac:dyDescent="0.15">
      <c r="A42" s="153" t="s">
        <v>80</v>
      </c>
      <c r="B42" s="154"/>
      <c r="C42" s="154"/>
      <c r="D42" s="155"/>
      <c r="E42" s="161">
        <v>1196000</v>
      </c>
      <c r="F42" s="162"/>
      <c r="G42" s="163"/>
      <c r="H42" s="164"/>
      <c r="I42" s="165"/>
      <c r="J42" s="23"/>
    </row>
    <row r="43" spans="1:11" ht="13.5" customHeight="1" x14ac:dyDescent="0.15">
      <c r="A43" s="153" t="s">
        <v>81</v>
      </c>
      <c r="B43" s="154"/>
      <c r="C43" s="154"/>
      <c r="D43" s="155"/>
      <c r="E43" s="161"/>
      <c r="F43" s="162"/>
      <c r="G43" s="163"/>
      <c r="H43" s="164"/>
      <c r="I43" s="165"/>
      <c r="J43" s="23"/>
    </row>
    <row r="44" spans="1:11" ht="13.5" customHeight="1" x14ac:dyDescent="0.15">
      <c r="A44" s="153" t="s">
        <v>82</v>
      </c>
      <c r="B44" s="154"/>
      <c r="C44" s="154"/>
      <c r="D44" s="155"/>
      <c r="E44" s="161"/>
      <c r="F44" s="162"/>
      <c r="G44" s="163"/>
      <c r="H44" s="164"/>
      <c r="I44" s="165"/>
      <c r="J44" s="23"/>
    </row>
    <row r="45" spans="1:11" ht="13.5" customHeight="1" x14ac:dyDescent="0.15">
      <c r="A45" s="153" t="s">
        <v>83</v>
      </c>
      <c r="B45" s="154"/>
      <c r="C45" s="154"/>
      <c r="D45" s="155"/>
      <c r="E45" s="161">
        <v>304000</v>
      </c>
      <c r="F45" s="162"/>
      <c r="G45" s="163"/>
      <c r="H45" s="74"/>
      <c r="I45" s="75"/>
      <c r="J45" s="23"/>
    </row>
    <row r="46" spans="1:11" ht="13.5" customHeight="1" x14ac:dyDescent="0.15">
      <c r="A46" s="32"/>
      <c r="B46" s="33"/>
      <c r="C46" s="33"/>
      <c r="D46" s="34"/>
      <c r="E46" s="35"/>
      <c r="F46" s="36"/>
      <c r="G46" s="37"/>
      <c r="H46" s="35"/>
      <c r="I46" s="37"/>
      <c r="J46" s="23"/>
    </row>
    <row r="47" spans="1:11" ht="15" customHeight="1" x14ac:dyDescent="0.15">
      <c r="A47" s="151" t="s">
        <v>84</v>
      </c>
      <c r="B47" s="151"/>
      <c r="C47" s="151"/>
      <c r="D47" s="151"/>
      <c r="E47" s="156">
        <f>IF(E42="","",SUM(E42+E43+E44+E45))</f>
        <v>1500000</v>
      </c>
      <c r="F47" s="157"/>
      <c r="G47" s="158"/>
      <c r="H47" s="159" t="str">
        <f>IF(H38=E47,"","←【確認】財源内訳の合計と事業費の合計が不一致")</f>
        <v/>
      </c>
      <c r="I47" s="160"/>
      <c r="J47" s="23"/>
      <c r="K47" s="3" t="s">
        <v>85</v>
      </c>
    </row>
    <row r="48" spans="1:11" ht="13.5" customHeight="1" x14ac:dyDescent="0.15">
      <c r="A48" s="166" t="s">
        <v>86</v>
      </c>
      <c r="B48" s="167"/>
      <c r="C48" s="167"/>
      <c r="D48" s="167"/>
      <c r="E48" s="167"/>
      <c r="F48" s="167"/>
      <c r="G48" s="167"/>
      <c r="H48" s="146" t="s">
        <v>176</v>
      </c>
      <c r="I48" s="150"/>
      <c r="J48" s="23"/>
      <c r="K48" s="3" t="s">
        <v>87</v>
      </c>
    </row>
    <row r="49" spans="1:10" ht="13.5" customHeight="1" x14ac:dyDescent="0.15">
      <c r="A49" s="177" t="s">
        <v>88</v>
      </c>
      <c r="B49" s="178"/>
      <c r="C49" s="178"/>
      <c r="D49" s="178"/>
      <c r="E49" s="178"/>
      <c r="F49" s="178"/>
      <c r="G49" s="178"/>
      <c r="H49" s="178"/>
      <c r="I49" s="178"/>
      <c r="J49" s="23"/>
    </row>
    <row r="50" spans="1:10" x14ac:dyDescent="0.15">
      <c r="A50" s="168"/>
      <c r="B50" s="169"/>
      <c r="C50" s="169"/>
      <c r="D50" s="169"/>
      <c r="E50" s="169"/>
      <c r="F50" s="169"/>
      <c r="G50" s="169"/>
      <c r="H50" s="169"/>
      <c r="I50" s="170"/>
      <c r="J50" s="23"/>
    </row>
    <row r="51" spans="1:10" x14ac:dyDescent="0.15">
      <c r="A51" s="171"/>
      <c r="B51" s="172"/>
      <c r="C51" s="172"/>
      <c r="D51" s="172"/>
      <c r="E51" s="172"/>
      <c r="F51" s="172"/>
      <c r="G51" s="172"/>
      <c r="H51" s="172"/>
      <c r="I51" s="173"/>
      <c r="J51" s="23"/>
    </row>
    <row r="52" spans="1:10" x14ac:dyDescent="0.15">
      <c r="A52" s="171"/>
      <c r="B52" s="172"/>
      <c r="C52" s="172"/>
      <c r="D52" s="172"/>
      <c r="E52" s="172"/>
      <c r="F52" s="172"/>
      <c r="G52" s="172"/>
      <c r="H52" s="172"/>
      <c r="I52" s="173"/>
      <c r="J52" s="23"/>
    </row>
    <row r="53" spans="1:10" x14ac:dyDescent="0.15">
      <c r="A53" s="174"/>
      <c r="B53" s="175"/>
      <c r="C53" s="175"/>
      <c r="D53" s="175"/>
      <c r="E53" s="175"/>
      <c r="F53" s="175"/>
      <c r="G53" s="175"/>
      <c r="H53" s="175"/>
      <c r="I53" s="176"/>
      <c r="J53" s="23"/>
    </row>
    <row r="54" spans="1:10" ht="6" customHeight="1" x14ac:dyDescent="0.15">
      <c r="A54" s="139"/>
      <c r="B54" s="139"/>
      <c r="C54" s="139"/>
      <c r="D54" s="139"/>
      <c r="E54" s="152"/>
      <c r="F54" s="152"/>
      <c r="G54" s="152"/>
      <c r="H54" s="152"/>
      <c r="I54" s="152"/>
      <c r="J54" s="23"/>
    </row>
    <row r="55" spans="1:10" x14ac:dyDescent="0.15">
      <c r="A55" s="1" t="s">
        <v>89</v>
      </c>
      <c r="B55" s="1" t="s">
        <v>90</v>
      </c>
    </row>
    <row r="56" spans="1:10" ht="43.5" customHeight="1" x14ac:dyDescent="0.15">
      <c r="A56" s="28"/>
      <c r="B56" s="111"/>
      <c r="C56" s="111"/>
      <c r="D56" s="111"/>
      <c r="E56" s="111"/>
      <c r="F56" s="111"/>
      <c r="G56" s="111"/>
      <c r="H56" s="111"/>
      <c r="I56" s="111"/>
      <c r="J56" s="24"/>
    </row>
  </sheetData>
  <mergeCells count="97">
    <mergeCell ref="I12:J12"/>
    <mergeCell ref="H48:I48"/>
    <mergeCell ref="D8:I8"/>
    <mergeCell ref="E36:F36"/>
    <mergeCell ref="B37:D37"/>
    <mergeCell ref="E37:F37"/>
    <mergeCell ref="A8:C11"/>
    <mergeCell ref="A40:D40"/>
    <mergeCell ref="E40:G40"/>
    <mergeCell ref="E9:G9"/>
    <mergeCell ref="E23:F23"/>
    <mergeCell ref="E24:F24"/>
    <mergeCell ref="E35:F35"/>
    <mergeCell ref="E44:G44"/>
    <mergeCell ref="A39:I39"/>
    <mergeCell ref="H40:I40"/>
    <mergeCell ref="A16:A22"/>
    <mergeCell ref="B16:D16"/>
    <mergeCell ref="E16:F16"/>
    <mergeCell ref="B17:D17"/>
    <mergeCell ref="E17:F17"/>
    <mergeCell ref="B22:D22"/>
    <mergeCell ref="E22:F22"/>
    <mergeCell ref="B18:D18"/>
    <mergeCell ref="E18:F18"/>
    <mergeCell ref="B20:D20"/>
    <mergeCell ref="E20:F20"/>
    <mergeCell ref="B21:D21"/>
    <mergeCell ref="E21:F21"/>
    <mergeCell ref="A2:I2"/>
    <mergeCell ref="A4:C4"/>
    <mergeCell ref="D4:I4"/>
    <mergeCell ref="A5:C5"/>
    <mergeCell ref="A6:C6"/>
    <mergeCell ref="D5:G5"/>
    <mergeCell ref="D6:G6"/>
    <mergeCell ref="H5:I5"/>
    <mergeCell ref="A42:D42"/>
    <mergeCell ref="E42:G42"/>
    <mergeCell ref="H42:I42"/>
    <mergeCell ref="A41:D41"/>
    <mergeCell ref="B33:D33"/>
    <mergeCell ref="E33:F33"/>
    <mergeCell ref="B34:D34"/>
    <mergeCell ref="E34:F34"/>
    <mergeCell ref="A38:D38"/>
    <mergeCell ref="E38:F38"/>
    <mergeCell ref="E41:G41"/>
    <mergeCell ref="H41:I41"/>
    <mergeCell ref="E54:G54"/>
    <mergeCell ref="H54:I54"/>
    <mergeCell ref="A43:D43"/>
    <mergeCell ref="A44:D44"/>
    <mergeCell ref="A47:D47"/>
    <mergeCell ref="A45:D45"/>
    <mergeCell ref="E47:G47"/>
    <mergeCell ref="A54:D54"/>
    <mergeCell ref="H47:I47"/>
    <mergeCell ref="E43:G43"/>
    <mergeCell ref="H43:I43"/>
    <mergeCell ref="H44:I44"/>
    <mergeCell ref="A48:G48"/>
    <mergeCell ref="A50:I53"/>
    <mergeCell ref="A49:I49"/>
    <mergeCell ref="E45:G45"/>
    <mergeCell ref="E31:F31"/>
    <mergeCell ref="B32:D32"/>
    <mergeCell ref="J8:J10"/>
    <mergeCell ref="H6:I6"/>
    <mergeCell ref="J15:J19"/>
    <mergeCell ref="D10:F10"/>
    <mergeCell ref="D11:F11"/>
    <mergeCell ref="E12:F12"/>
    <mergeCell ref="E32:F32"/>
    <mergeCell ref="E28:F28"/>
    <mergeCell ref="B29:D29"/>
    <mergeCell ref="E29:F29"/>
    <mergeCell ref="B30:D30"/>
    <mergeCell ref="E30:F30"/>
    <mergeCell ref="D7:I7"/>
    <mergeCell ref="A7:C7"/>
    <mergeCell ref="B56:I56"/>
    <mergeCell ref="A13:I13"/>
    <mergeCell ref="A12:C12"/>
    <mergeCell ref="B15:D15"/>
    <mergeCell ref="E15:F15"/>
    <mergeCell ref="B14:D14"/>
    <mergeCell ref="E14:F14"/>
    <mergeCell ref="B19:D19"/>
    <mergeCell ref="E19:F19"/>
    <mergeCell ref="B25:D25"/>
    <mergeCell ref="E25:F25"/>
    <mergeCell ref="B27:D27"/>
    <mergeCell ref="E27:F27"/>
    <mergeCell ref="A28:A34"/>
    <mergeCell ref="B28:D28"/>
    <mergeCell ref="B31:D31"/>
  </mergeCells>
  <phoneticPr fontId="4"/>
  <dataValidations count="1">
    <dataValidation type="list" allowBlank="1" showInputMessage="1" showErrorMessage="1" sqref="H48" xr:uid="{00000000-0002-0000-0300-000000000000}">
      <formula1>"有,無"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9" scale="98" orientation="portrait" blackAndWhite="1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300-000001000000}">
          <x14:formula1>
            <xm:f>'管理用（このシートは削除しないでください）'!$B$3:$B$18</xm:f>
          </x14:formula1>
          <xm:sqref>D4:I4</xm:sqref>
        </x14:dataValidation>
        <x14:dataValidation type="list" allowBlank="1" showInputMessage="1" showErrorMessage="1" xr:uid="{00000000-0002-0000-0300-000002000000}">
          <x14:formula1>
            <xm:f>'管理用（このシートは削除しないでください）'!$D$3:$D$7</xm:f>
          </x14:formula1>
          <xm:sqref>D7:I7</xm:sqref>
        </x14:dataValidation>
        <x14:dataValidation type="list" allowBlank="1" showInputMessage="1" showErrorMessage="1" xr:uid="{00000000-0002-0000-0300-000003000000}">
          <x14:formula1>
            <xm:f>'管理用（このシートは削除しないでください）'!$F$3:$F$10</xm:f>
          </x14:formula1>
          <xm:sqref>E9:G9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O36"/>
  <sheetViews>
    <sheetView topLeftCell="B21" workbookViewId="0">
      <selection activeCell="B36" sqref="B36"/>
    </sheetView>
  </sheetViews>
  <sheetFormatPr defaultRowHeight="13.5" x14ac:dyDescent="0.15"/>
  <cols>
    <col min="2" max="2" width="53.75" customWidth="1"/>
    <col min="4" max="4" width="35.125" customWidth="1"/>
    <col min="11" max="11" width="37.375" customWidth="1"/>
  </cols>
  <sheetData>
    <row r="1" spans="2:15" x14ac:dyDescent="0.15">
      <c r="B1" t="s">
        <v>91</v>
      </c>
      <c r="D1" t="s">
        <v>92</v>
      </c>
      <c r="F1" t="s">
        <v>93</v>
      </c>
      <c r="K1" t="s">
        <v>94</v>
      </c>
    </row>
    <row r="2" spans="2:15" ht="21" x14ac:dyDescent="0.15">
      <c r="L2" s="76" t="s">
        <v>95</v>
      </c>
      <c r="M2" s="76"/>
      <c r="N2" s="76"/>
      <c r="O2" s="76"/>
    </row>
    <row r="3" spans="2:15" x14ac:dyDescent="0.15">
      <c r="B3" t="s">
        <v>96</v>
      </c>
      <c r="D3" t="s">
        <v>97</v>
      </c>
      <c r="F3" t="s">
        <v>98</v>
      </c>
      <c r="K3" t="s">
        <v>99</v>
      </c>
      <c r="L3" s="77">
        <v>0.5</v>
      </c>
      <c r="M3" s="77"/>
      <c r="N3" s="77"/>
      <c r="O3" s="77"/>
    </row>
    <row r="4" spans="2:15" x14ac:dyDescent="0.15">
      <c r="B4" t="s">
        <v>100</v>
      </c>
      <c r="D4" t="s">
        <v>101</v>
      </c>
      <c r="F4" t="s">
        <v>102</v>
      </c>
      <c r="K4" t="s">
        <v>103</v>
      </c>
      <c r="L4" s="77">
        <v>0.66666666666666663</v>
      </c>
      <c r="M4" s="77"/>
      <c r="N4" s="77"/>
      <c r="O4" s="77"/>
    </row>
    <row r="5" spans="2:15" x14ac:dyDescent="0.15">
      <c r="B5" t="s">
        <v>104</v>
      </c>
      <c r="D5" t="s">
        <v>105</v>
      </c>
      <c r="F5" t="s">
        <v>106</v>
      </c>
      <c r="K5" t="s">
        <v>107</v>
      </c>
      <c r="L5" s="82">
        <v>1</v>
      </c>
      <c r="M5" s="77"/>
      <c r="N5" s="77"/>
      <c r="O5" s="77"/>
    </row>
    <row r="6" spans="2:15" x14ac:dyDescent="0.15">
      <c r="B6" t="s">
        <v>108</v>
      </c>
      <c r="D6" t="s">
        <v>109</v>
      </c>
      <c r="F6" t="s">
        <v>110</v>
      </c>
      <c r="K6" t="s">
        <v>111</v>
      </c>
      <c r="L6" s="77" t="s">
        <v>112</v>
      </c>
      <c r="M6" s="77"/>
      <c r="N6" s="77"/>
      <c r="O6" s="77"/>
    </row>
    <row r="7" spans="2:15" x14ac:dyDescent="0.15">
      <c r="B7" t="s">
        <v>113</v>
      </c>
      <c r="D7" t="s">
        <v>114</v>
      </c>
      <c r="F7" t="s">
        <v>115</v>
      </c>
      <c r="K7" t="s">
        <v>116</v>
      </c>
      <c r="L7" s="77" t="s">
        <v>112</v>
      </c>
      <c r="M7" s="77"/>
      <c r="N7" s="77"/>
      <c r="O7" s="77"/>
    </row>
    <row r="8" spans="2:15" x14ac:dyDescent="0.15">
      <c r="B8" t="s">
        <v>117</v>
      </c>
      <c r="F8" t="s">
        <v>118</v>
      </c>
      <c r="K8" t="s">
        <v>119</v>
      </c>
      <c r="L8" s="77" t="s">
        <v>112</v>
      </c>
      <c r="M8" s="77"/>
      <c r="N8" s="77"/>
      <c r="O8" s="77"/>
    </row>
    <row r="9" spans="2:15" x14ac:dyDescent="0.15">
      <c r="B9" t="s">
        <v>120</v>
      </c>
      <c r="F9" t="s">
        <v>121</v>
      </c>
      <c r="K9" t="s">
        <v>122</v>
      </c>
      <c r="L9" s="77" t="s">
        <v>112</v>
      </c>
      <c r="M9" s="77"/>
      <c r="N9" s="77"/>
      <c r="O9" s="77"/>
    </row>
    <row r="10" spans="2:15" x14ac:dyDescent="0.15">
      <c r="B10" t="s">
        <v>123</v>
      </c>
      <c r="F10" t="s">
        <v>124</v>
      </c>
      <c r="K10" t="s">
        <v>125</v>
      </c>
      <c r="L10" s="77" t="s">
        <v>112</v>
      </c>
      <c r="M10" s="77"/>
      <c r="N10" s="77"/>
      <c r="O10" s="77"/>
    </row>
    <row r="11" spans="2:15" x14ac:dyDescent="0.15">
      <c r="B11" t="s">
        <v>126</v>
      </c>
      <c r="K11" t="s">
        <v>127</v>
      </c>
      <c r="L11" s="77" t="s">
        <v>112</v>
      </c>
      <c r="M11" s="77"/>
      <c r="N11" s="77"/>
      <c r="O11" s="77"/>
    </row>
    <row r="12" spans="2:15" x14ac:dyDescent="0.15">
      <c r="B12" t="s">
        <v>128</v>
      </c>
      <c r="K12" t="s">
        <v>129</v>
      </c>
      <c r="L12" s="77" t="s">
        <v>112</v>
      </c>
      <c r="M12" s="77"/>
      <c r="N12" s="77"/>
      <c r="O12" s="77"/>
    </row>
    <row r="13" spans="2:15" x14ac:dyDescent="0.15">
      <c r="B13" t="s">
        <v>130</v>
      </c>
      <c r="K13" t="s">
        <v>131</v>
      </c>
      <c r="L13" s="77" t="s">
        <v>112</v>
      </c>
      <c r="M13" s="77"/>
      <c r="N13" s="77"/>
      <c r="O13" s="77"/>
    </row>
    <row r="14" spans="2:15" x14ac:dyDescent="0.15">
      <c r="B14" t="s">
        <v>132</v>
      </c>
      <c r="K14" t="s">
        <v>133</v>
      </c>
      <c r="L14" s="77" t="s">
        <v>112</v>
      </c>
      <c r="M14" s="77"/>
      <c r="N14" s="77"/>
      <c r="O14" s="77"/>
    </row>
    <row r="15" spans="2:15" x14ac:dyDescent="0.15">
      <c r="B15" t="s">
        <v>134</v>
      </c>
      <c r="K15" t="s">
        <v>135</v>
      </c>
      <c r="L15" s="77" t="s">
        <v>112</v>
      </c>
      <c r="M15" s="77"/>
      <c r="N15" s="77"/>
      <c r="O15" s="77"/>
    </row>
    <row r="16" spans="2:15" x14ac:dyDescent="0.15">
      <c r="B16" t="s">
        <v>136</v>
      </c>
      <c r="K16" t="s">
        <v>137</v>
      </c>
      <c r="L16" s="77" t="s">
        <v>112</v>
      </c>
      <c r="M16" s="77"/>
      <c r="N16" s="77"/>
      <c r="O16" s="77"/>
    </row>
    <row r="17" spans="2:12" x14ac:dyDescent="0.15">
      <c r="B17" t="s">
        <v>165</v>
      </c>
      <c r="K17" t="s">
        <v>163</v>
      </c>
      <c r="L17" s="77"/>
    </row>
    <row r="18" spans="2:12" x14ac:dyDescent="0.15">
      <c r="B18" t="s">
        <v>166</v>
      </c>
      <c r="K18" t="s">
        <v>164</v>
      </c>
    </row>
    <row r="19" spans="2:12" x14ac:dyDescent="0.15">
      <c r="B19" t="s">
        <v>138</v>
      </c>
    </row>
    <row r="21" spans="2:12" x14ac:dyDescent="0.15">
      <c r="B21" t="s">
        <v>139</v>
      </c>
    </row>
    <row r="22" spans="2:12" x14ac:dyDescent="0.15">
      <c r="B22" t="s">
        <v>140</v>
      </c>
    </row>
    <row r="23" spans="2:12" x14ac:dyDescent="0.15">
      <c r="B23" t="s">
        <v>141</v>
      </c>
    </row>
    <row r="24" spans="2:12" x14ac:dyDescent="0.15">
      <c r="B24" t="s">
        <v>142</v>
      </c>
    </row>
    <row r="25" spans="2:12" x14ac:dyDescent="0.15">
      <c r="B25" t="s">
        <v>143</v>
      </c>
    </row>
    <row r="26" spans="2:12" x14ac:dyDescent="0.15">
      <c r="B26" t="s">
        <v>144</v>
      </c>
    </row>
    <row r="27" spans="2:12" x14ac:dyDescent="0.15">
      <c r="B27" t="s">
        <v>145</v>
      </c>
    </row>
    <row r="28" spans="2:12" x14ac:dyDescent="0.15">
      <c r="B28" t="s">
        <v>146</v>
      </c>
    </row>
    <row r="29" spans="2:12" x14ac:dyDescent="0.15">
      <c r="B29" t="s">
        <v>147</v>
      </c>
    </row>
    <row r="30" spans="2:12" x14ac:dyDescent="0.15">
      <c r="B30" t="s">
        <v>148</v>
      </c>
    </row>
    <row r="31" spans="2:12" x14ac:dyDescent="0.15">
      <c r="B31" t="s">
        <v>149</v>
      </c>
    </row>
    <row r="32" spans="2:12" x14ac:dyDescent="0.15">
      <c r="B32" t="s">
        <v>150</v>
      </c>
    </row>
    <row r="33" spans="2:2" x14ac:dyDescent="0.15">
      <c r="B33" t="s">
        <v>151</v>
      </c>
    </row>
    <row r="34" spans="2:2" x14ac:dyDescent="0.15">
      <c r="B34" t="s">
        <v>152</v>
      </c>
    </row>
    <row r="35" spans="2:2" x14ac:dyDescent="0.15">
      <c r="B35" t="s">
        <v>163</v>
      </c>
    </row>
    <row r="36" spans="2:2" x14ac:dyDescent="0.15">
      <c r="B36" t="s">
        <v>164</v>
      </c>
    </row>
  </sheetData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第2号様式_交付申請書</vt:lpstr>
      <vt:lpstr>第2号様式_別紙1 経費所要額調</vt:lpstr>
      <vt:lpstr>第2号様式_別紙2 事業計画書</vt:lpstr>
      <vt:lpstr>管理用（このシートは削除しないでください）</vt:lpstr>
      <vt:lpstr>第2号様式_交付申請書!Print_Area</vt:lpstr>
      <vt:lpstr>'第2号様式_別紙1 経費所要額調'!Print_Area</vt:lpstr>
      <vt:lpstr>'第2号様式_別紙2 事業計画書'!Print_Area</vt:lpstr>
    </vt:vector>
  </TitlesOfParts>
  <Manager/>
  <Company>厚生労働省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補助金調書　第１号様式</dc:title>
  <dc:subject/>
  <dc:creator>石原 寛人(ishihara-hiroto)</dc:creator>
  <cp:keywords/>
  <dc:description/>
  <cp:lastModifiedBy>藤井　陽平</cp:lastModifiedBy>
  <cp:revision>2</cp:revision>
  <cp:lastPrinted>2025-10-09T09:25:19Z</cp:lastPrinted>
  <dcterms:created xsi:type="dcterms:W3CDTF">2017-10-26T07:12:00Z</dcterms:created>
  <dcterms:modified xsi:type="dcterms:W3CDTF">2025-10-09T10:33:54Z</dcterms:modified>
  <cp:category/>
  <cp:contentStatus/>
</cp:coreProperties>
</file>