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02 企画調整係\32照会回答業務\令和２年度\県\公営企業に係る「経営比較分析表」（令和元年度決算）の分析等について\回答\"/>
    </mc:Choice>
  </mc:AlternateContent>
  <workbookProtection workbookAlgorithmName="SHA-512" workbookHashValue="q90HDwEHRP7k1CTLOFoL+icqTXcW1aCIMQ6KrotT1H5TU5F+24kiz3Jd5AuVVH43FeimQUMQy/69qvs1T757Ig==" workbookSaltValue="wkwqdPxjC0dKTEVjBtX66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I10" i="4"/>
  <c r="BB8" i="4"/>
  <c r="AT8" i="4"/>
  <c r="AL8" i="4"/>
  <c r="W8" i="4"/>
  <c r="P8" i="4"/>
  <c r="B6" i="4"/>
</calcChain>
</file>

<file path=xl/sharedStrings.xml><?xml version="1.0" encoding="utf-8"?>
<sst xmlns="http://schemas.openxmlformats.org/spreadsheetml/2006/main" count="231" uniqueCount="117">
  <si>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</si>
  <si>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</si>
  <si>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</si>
  <si>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</si>
  <si>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</si>
  <si>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</si>
  <si>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</si>
  <si>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</si>
  <si>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</si>
  <si>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</si>
  <si>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</si>
  <si>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</si>
  <si>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</si>
  <si>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</si>
  <si>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</si>
  <si>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</si>
  <si>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</si>
  <si>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</si>
  <si>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</si>
  <si>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</si>
  <si>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</si>
  <si>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</si>
  <si>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</si>
  <si>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</si>
  <si>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</si>
  <si>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</si>
  <si>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</si>
  <si>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</si>
  <si>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</si>
  <si>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</si>
  <si>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</si>
  <si>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</si>
  <si>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</si>
  <si>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</si>
  <si>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</si>
  <si>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</si>
  <si>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</si>
  <si>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</si>
  <si>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</si>
  <si>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</si>
  <si>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</si>
  <si>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</si>
  <si>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</si>
  <si>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</si>
  <si>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</si>
  <si>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</si>
  <si>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</si>
  <si>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</si>
  <si>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</si>
  <si>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</si>
  <si>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</si>
  <si>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</si>
  <si>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</si>
  <si>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</si>
  <si>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</si>
  <si>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</si>
  <si>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</si>
  <si>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</si>
  <si>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</si>
  <si>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</si>
  <si>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</si>
  <si>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</si>
  <si>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</si>
  <si>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</si>
  <si>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</si>
  <si>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</si>
  <si>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</si>
  <si>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</si>
  <si>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</si>
  <si>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</si>
  <si>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</si>
  <si>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</si>
  <si>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</si>
  <si>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</si>
  <si>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</si>
  <si>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</si>
  <si>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</si>
  <si>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</si>
  <si>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</si>
  <si>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</si>
  <si>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</si>
  <si>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</si>
  <si>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</si>
  <si>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</si>
  <si>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</si>
  <si>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</si>
  <si>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</si>
  <si>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</si>
  <si>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</si>
  <si>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</si>
  <si>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</si>
  <si>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</si>
  <si>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</si>
  <si>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</si>
  <si>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</si>
  <si>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</si>
  <si>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下関市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</si>
  <si>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</si>
  <si>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</si>
  <si>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</si>
  <si>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</si>
  <si>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</si>
  <si>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</si>
  <si>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</si>
  <si>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</si>
  <si>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</si>
  <si>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</si>
  <si>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</si>
  <si>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</si>
  <si>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</si>
  <si>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</si>
  <si>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</si>
  <si>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</si>
  <si>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</si>
  <si>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有形固定資産減価償却率は、類似団体より高く、上昇傾向にある。よって、法定耐用年数に近い資産が増えていることを示しているため、将来の更新や長寿命化などの検討が必要である。
　なお、管渠については、供用開始から２０年程度であることから、当面は老朽化率の上昇はないと見込まれる。</t>
    <rPh sb="35" eb="41">
      <t>ホウテイタイヨウネンスウ</t>
    </rPh>
    <rPh sb="42" eb="43">
      <t>チカ</t>
    </rPh>
    <rPh sb="44" eb="46">
      <t>シサン</t>
    </rPh>
    <rPh sb="47" eb="48">
      <t>フ</t>
    </rPh>
    <phoneticPr fontId="4"/>
  </si>
  <si>
    <r>
      <t>　本市特定環境保全公共下水道事業は、整備を完了し、維持管理を中心とした事業となっている。
　現在数値だけをみると良好な経営状態であるが、収入のうち約７割を他会計繰入金に頼っており、限られた使用料収入の中で、いかに効率的に事業運営を行うのかが大きな課題である</t>
    </r>
    <r>
      <rPr>
        <sz val="11"/>
        <rFont val="ＭＳ ゴシック"/>
        <family val="3"/>
        <charset val="128"/>
      </rPr>
      <t>が、特定環境保全公共下水道事業は公共下水道事業と同一の会計で、一体的に経営を行なっており、平成28年度に策定した経営戦略の取り組みを着実に推進し、経営基盤の強化に努めていく。</t>
    </r>
    <rPh sb="73" eb="74">
      <t>ヤク</t>
    </rPh>
    <rPh sb="75" eb="76">
      <t>ワリ</t>
    </rPh>
    <phoneticPr fontId="4"/>
  </si>
  <si>
    <t>　経常収支比率は平成２８年以降類似団体より高い水準を維持しており、１００％を超えている。令和元年度は使用料収入や他会計補助金の減少により、指標が下がった。
　累積欠損金比率は平成２８年度以降０％を維持しているため、累積欠損金が発生していない。
　流動比率は類似団体より高い水準で推移しており、かつ１００％を超えているため、短期的な債務に関する支払能力は確保されている。
　経費回収率は、１００％を下回っており、使用料で回収すべき経費を使用料以外の収入に頼っていることがうかがえる。令和元年度に指標が下がった主な要因は管渠の修繕費が増加したことによる。</t>
    <rPh sb="1" eb="3">
      <t>ケイジョウ</t>
    </rPh>
    <rPh sb="3" eb="5">
      <t>シュウシ</t>
    </rPh>
    <rPh sb="5" eb="7">
      <t>ヒリツ</t>
    </rPh>
    <rPh sb="8" eb="10">
      <t>ヘイセイ</t>
    </rPh>
    <rPh sb="12" eb="15">
      <t>ネンイコウ</t>
    </rPh>
    <rPh sb="15" eb="17">
      <t>ルイジ</t>
    </rPh>
    <rPh sb="17" eb="19">
      <t>ダンタイ</t>
    </rPh>
    <rPh sb="21" eb="22">
      <t>タカ</t>
    </rPh>
    <rPh sb="23" eb="25">
      <t>スイジュン</t>
    </rPh>
    <rPh sb="26" eb="28">
      <t>イジ</t>
    </rPh>
    <rPh sb="38" eb="39">
      <t>コ</t>
    </rPh>
    <rPh sb="50" eb="55">
      <t>シヨウリョウシュウニュウ</t>
    </rPh>
    <rPh sb="56" eb="59">
      <t>タカイケイ</t>
    </rPh>
    <rPh sb="59" eb="62">
      <t>ホジョキン</t>
    </rPh>
    <rPh sb="63" eb="65">
      <t>ゲンショウ</t>
    </rPh>
    <rPh sb="69" eb="71">
      <t>シヒョウ</t>
    </rPh>
    <rPh sb="72" eb="73">
      <t>サ</t>
    </rPh>
    <rPh sb="79" eb="81">
      <t>ルイセキ</t>
    </rPh>
    <rPh sb="81" eb="83">
      <t>ケッソン</t>
    </rPh>
    <rPh sb="83" eb="84">
      <t>キン</t>
    </rPh>
    <rPh sb="84" eb="86">
      <t>ヒリツ</t>
    </rPh>
    <rPh sb="87" eb="89">
      <t>ヘイセイ</t>
    </rPh>
    <rPh sb="91" eb="93">
      <t>ネンド</t>
    </rPh>
    <rPh sb="93" eb="95">
      <t>イコウ</t>
    </rPh>
    <rPh sb="98" eb="100">
      <t>イジ</t>
    </rPh>
    <rPh sb="107" eb="109">
      <t>ルイセキ</t>
    </rPh>
    <rPh sb="109" eb="111">
      <t>ケッソン</t>
    </rPh>
    <rPh sb="111" eb="112">
      <t>キン</t>
    </rPh>
    <rPh sb="113" eb="115">
      <t>ハッセイ</t>
    </rPh>
    <rPh sb="186" eb="188">
      <t>ケイヒ</t>
    </rPh>
    <rPh sb="188" eb="190">
      <t>カイシュウ</t>
    </rPh>
    <rPh sb="190" eb="191">
      <t>リツ</t>
    </rPh>
    <rPh sb="246" eb="248">
      <t>シヒョウ</t>
    </rPh>
    <rPh sb="249" eb="250">
      <t>サ</t>
    </rPh>
    <rPh sb="253" eb="254">
      <t>オモ</t>
    </rPh>
    <rPh sb="255" eb="257">
      <t>ヨウイン</t>
    </rPh>
    <rPh sb="258" eb="260">
      <t>カンキョ</t>
    </rPh>
    <rPh sb="261" eb="264">
      <t>シュウゼンヒ</t>
    </rPh>
    <rPh sb="265" eb="267">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</si>
</sst>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AF4-4C4D-8E8F-BBD88323855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c:ext xmlns:c16="http://schemas.microsoft.com/office/drawing/2014/chart" uri="{C3380CC4-5D6E-409C-BE32-E72D297353CC}">
              <c16:uniqueId val="{00000001-3AF4-4C4D-8E8F-BBD88323855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50.04</c:v>
                </c:pt>
                <c:pt idx="1">
                  <c:v>48.5</c:v>
                </c:pt>
                <c:pt idx="2">
                  <c:v>64.849999999999994</c:v>
                </c:pt>
                <c:pt idx="3">
                  <c:v>57.5</c:v>
                </c:pt>
                <c:pt idx="4">
                  <c:v>55.75</c:v>
                </c:pt>
              </c:numCache>
            </c:numRef>
          </c:val>
          <c:extLst>
            <c:ext xmlns:c16="http://schemas.microsoft.com/office/drawing/2014/chart" uri="{C3380CC4-5D6E-409C-BE32-E72D297353CC}">
              <c16:uniqueId val="{00000000-3227-46FA-BFA4-573B4096738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c:ext xmlns:c16="http://schemas.microsoft.com/office/drawing/2014/chart" uri="{C3380CC4-5D6E-409C-BE32-E72D297353CC}">
              <c16:uniqueId val="{00000001-3227-46FA-BFA4-573B4096738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94.48</c:v>
                </c:pt>
                <c:pt idx="1">
                  <c:v>94.35</c:v>
                </c:pt>
                <c:pt idx="2">
                  <c:v>95.18</c:v>
                </c:pt>
                <c:pt idx="3">
                  <c:v>94.98</c:v>
                </c:pt>
                <c:pt idx="4">
                  <c:v>93.97</c:v>
                </c:pt>
              </c:numCache>
            </c:numRef>
          </c:val>
          <c:extLst>
            <c:ext xmlns:c16="http://schemas.microsoft.com/office/drawing/2014/chart" uri="{C3380CC4-5D6E-409C-BE32-E72D297353CC}">
              <c16:uniqueId val="{00000000-9A31-4C69-BD84-97B1C5BE70E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c:ext xmlns:c16="http://schemas.microsoft.com/office/drawing/2014/chart" uri="{C3380CC4-5D6E-409C-BE32-E72D297353CC}">
              <c16:uniqueId val="{00000001-9A31-4C69-BD84-97B1C5BE70E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70.23</c:v>
                </c:pt>
                <c:pt idx="1">
                  <c:v>152.22</c:v>
                </c:pt>
                <c:pt idx="2">
                  <c:v>118.71</c:v>
                </c:pt>
                <c:pt idx="3">
                  <c:v>119.1</c:v>
                </c:pt>
                <c:pt idx="4">
                  <c:v>103.74</c:v>
                </c:pt>
              </c:numCache>
            </c:numRef>
          </c:val>
          <c:extLst>
            <c:ext xmlns:c16="http://schemas.microsoft.com/office/drawing/2014/chart" uri="{C3380CC4-5D6E-409C-BE32-E72D297353CC}">
              <c16:uniqueId val="{00000000-9AA4-4D8D-9AEC-9DD9541773A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100.94</c:v>
                </c:pt>
                <c:pt idx="1">
                  <c:v>100.85</c:v>
                </c:pt>
                <c:pt idx="2">
                  <c:v>102.13</c:v>
                </c:pt>
                <c:pt idx="3">
                  <c:v>101.72</c:v>
                </c:pt>
                <c:pt idx="4">
                  <c:v>102.73</c:v>
                </c:pt>
              </c:numCache>
            </c:numRef>
          </c:val>
          <c:smooth val="0"/>
          <c:extLst>
            <c:ext xmlns:c16="http://schemas.microsoft.com/office/drawing/2014/chart" uri="{C3380CC4-5D6E-409C-BE32-E72D297353CC}">
              <c16:uniqueId val="{00000001-9AA4-4D8D-9AEC-9DD9541773A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27.63</c:v>
                </c:pt>
                <c:pt idx="1">
                  <c:v>30.5</c:v>
                </c:pt>
                <c:pt idx="2">
                  <c:v>32.19</c:v>
                </c:pt>
                <c:pt idx="3">
                  <c:v>33.65</c:v>
                </c:pt>
                <c:pt idx="4">
                  <c:v>36.049999999999997</c:v>
                </c:pt>
              </c:numCache>
            </c:numRef>
          </c:val>
          <c:extLst>
            <c:ext xmlns:c16="http://schemas.microsoft.com/office/drawing/2014/chart" uri="{C3380CC4-5D6E-409C-BE32-E72D297353CC}">
              <c16:uniqueId val="{00000000-2043-4869-83AC-736EDAC1E2E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22.79</c:v>
                </c:pt>
                <c:pt idx="1">
                  <c:v>22.77</c:v>
                </c:pt>
                <c:pt idx="2">
                  <c:v>23.93</c:v>
                </c:pt>
                <c:pt idx="3">
                  <c:v>24.68</c:v>
                </c:pt>
                <c:pt idx="4">
                  <c:v>24.68</c:v>
                </c:pt>
              </c:numCache>
            </c:numRef>
          </c:val>
          <c:smooth val="0"/>
          <c:extLst>
            <c:ext xmlns:c16="http://schemas.microsoft.com/office/drawing/2014/chart" uri="{C3380CC4-5D6E-409C-BE32-E72D297353CC}">
              <c16:uniqueId val="{00000001-2043-4869-83AC-736EDAC1E2E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ACC-4E2D-BD67-428518AE0B6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0.04</c:v>
                </c:pt>
                <c:pt idx="1">
                  <c:v>0</c:v>
                </c:pt>
                <c:pt idx="2">
                  <c:v>0</c:v>
                </c:pt>
                <c:pt idx="3" formatCode="#,##0.00;&quot;△&quot;#,##0.00;&quot;-&quot;">
                  <c:v>0.01</c:v>
                </c:pt>
                <c:pt idx="4" formatCode="#,##0.00;&quot;△&quot;#,##0.00;&quot;-&quot;">
                  <c:v>8.6199999999999992</c:v>
                </c:pt>
              </c:numCache>
            </c:numRef>
          </c:val>
          <c:smooth val="0"/>
          <c:extLst>
            <c:ext xmlns:c16="http://schemas.microsoft.com/office/drawing/2014/chart" uri="{C3380CC4-5D6E-409C-BE32-E72D297353CC}">
              <c16:uniqueId val="{00000001-7ACC-4E2D-BD67-428518AE0B6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formatCode="#,##0.00;&quot;△&quot;#,##0.00;&quot;-&quot;">
                  <c:v>118.42</c:v>
                </c:pt>
                <c:pt idx="1">
                  <c:v>0</c:v>
                </c:pt>
                <c:pt idx="2">
                  <c:v>0</c:v>
                </c:pt>
                <c:pt idx="3">
                  <c:v>0</c:v>
                </c:pt>
                <c:pt idx="4">
                  <c:v>0</c:v>
                </c:pt>
              </c:numCache>
            </c:numRef>
          </c:val>
          <c:extLst>
            <c:ext xmlns:c16="http://schemas.microsoft.com/office/drawing/2014/chart" uri="{C3380CC4-5D6E-409C-BE32-E72D297353CC}">
              <c16:uniqueId val="{00000000-AC43-4B7F-8D01-7B0AA4B1D82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101.85</c:v>
                </c:pt>
                <c:pt idx="1">
                  <c:v>110.77</c:v>
                </c:pt>
                <c:pt idx="2">
                  <c:v>109.51</c:v>
                </c:pt>
                <c:pt idx="3">
                  <c:v>112.88</c:v>
                </c:pt>
                <c:pt idx="4">
                  <c:v>94.97</c:v>
                </c:pt>
              </c:numCache>
            </c:numRef>
          </c:val>
          <c:smooth val="0"/>
          <c:extLst>
            <c:ext xmlns:c16="http://schemas.microsoft.com/office/drawing/2014/chart" uri="{C3380CC4-5D6E-409C-BE32-E72D297353CC}">
              <c16:uniqueId val="{00000001-AC43-4B7F-8D01-7B0AA4B1D82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224.14</c:v>
                </c:pt>
                <c:pt idx="1">
                  <c:v>459.3</c:v>
                </c:pt>
                <c:pt idx="2">
                  <c:v>227.67</c:v>
                </c:pt>
                <c:pt idx="3">
                  <c:v>464.91</c:v>
                </c:pt>
                <c:pt idx="4">
                  <c:v>366.25</c:v>
                </c:pt>
              </c:numCache>
            </c:numRef>
          </c:val>
          <c:extLst>
            <c:ext xmlns:c16="http://schemas.microsoft.com/office/drawing/2014/chart" uri="{C3380CC4-5D6E-409C-BE32-E72D297353CC}">
              <c16:uniqueId val="{00000000-0CD9-42CE-AF57-437416BC42F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49.07</c:v>
                </c:pt>
                <c:pt idx="1">
                  <c:v>46.78</c:v>
                </c:pt>
                <c:pt idx="2">
                  <c:v>47.44</c:v>
                </c:pt>
                <c:pt idx="3">
                  <c:v>49.18</c:v>
                </c:pt>
                <c:pt idx="4">
                  <c:v>47.72</c:v>
                </c:pt>
              </c:numCache>
            </c:numRef>
          </c:val>
          <c:smooth val="0"/>
          <c:extLst>
            <c:ext xmlns:c16="http://schemas.microsoft.com/office/drawing/2014/chart" uri="{C3380CC4-5D6E-409C-BE32-E72D297353CC}">
              <c16:uniqueId val="{00000001-0CD9-42CE-AF57-437416BC42F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464.54</c:v>
                </c:pt>
                <c:pt idx="1">
                  <c:v>434.57</c:v>
                </c:pt>
                <c:pt idx="2">
                  <c:v>464.01</c:v>
                </c:pt>
                <c:pt idx="3">
                  <c:v>442.47</c:v>
                </c:pt>
                <c:pt idx="4">
                  <c:v>399.81</c:v>
                </c:pt>
              </c:numCache>
            </c:numRef>
          </c:val>
          <c:extLst>
            <c:ext xmlns:c16="http://schemas.microsoft.com/office/drawing/2014/chart" uri="{C3380CC4-5D6E-409C-BE32-E72D297353CC}">
              <c16:uniqueId val="{00000000-417F-4028-B835-1384312D08E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417F-4028-B835-1384312D08E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40.96</c:v>
                </c:pt>
                <c:pt idx="1">
                  <c:v>41.37</c:v>
                </c:pt>
                <c:pt idx="2">
                  <c:v>55.72</c:v>
                </c:pt>
                <c:pt idx="3">
                  <c:v>45.85</c:v>
                </c:pt>
                <c:pt idx="4">
                  <c:v>39.979999999999997</c:v>
                </c:pt>
              </c:numCache>
            </c:numRef>
          </c:val>
          <c:extLst>
            <c:ext xmlns:c16="http://schemas.microsoft.com/office/drawing/2014/chart" uri="{C3380CC4-5D6E-409C-BE32-E72D297353CC}">
              <c16:uniqueId val="{00000000-7704-4521-A03E-D799CC78283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c:ext xmlns:c16="http://schemas.microsoft.com/office/drawing/2014/chart" uri="{C3380CC4-5D6E-409C-BE32-E72D297353CC}">
              <c16:uniqueId val="{00000001-7704-4521-A03E-D799CC78283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423.54</c:v>
                </c:pt>
                <c:pt idx="1">
                  <c:v>420.34</c:v>
                </c:pt>
                <c:pt idx="2">
                  <c:v>288.91000000000003</c:v>
                </c:pt>
                <c:pt idx="3">
                  <c:v>344.75</c:v>
                </c:pt>
                <c:pt idx="4">
                  <c:v>391.64</c:v>
                </c:pt>
              </c:numCache>
            </c:numRef>
          </c:val>
          <c:extLst>
            <c:ext xmlns:c16="http://schemas.microsoft.com/office/drawing/2014/chart" uri="{C3380CC4-5D6E-409C-BE32-E72D297353CC}">
              <c16:uniqueId val="{00000000-7327-4F34-9461-4D1252F83A3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c:ext xmlns:c16="http://schemas.microsoft.com/office/drawing/2014/chart" uri="{C3380CC4-5D6E-409C-BE32-E72D297353CC}">
              <c16:uniqueId val="{00000001-7327-4F34-9461-4D1252F83A3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6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山口県　下関市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自治体職員</v>
      </c>
      <c r="AE8" s="73"/>
      <c r="AF8" s="73"/>
      <c r="AG8" s="73"/>
      <c r="AH8" s="73"/>
      <c r="AI8" s="73"/>
      <c r="AJ8" s="73"/>
      <c r="AK8" s="3"/>
      <c r="AL8" s="69">
        <f>データ!S6</f>
        <v>260897</v>
      </c>
      <c r="AM8" s="69"/>
      <c r="AN8" s="69"/>
      <c r="AO8" s="69"/>
      <c r="AP8" s="69"/>
      <c r="AQ8" s="69"/>
      <c r="AR8" s="69"/>
      <c r="AS8" s="69"/>
      <c r="AT8" s="68">
        <f>データ!T6</f>
        <v>716.1</v>
      </c>
      <c r="AU8" s="68"/>
      <c r="AV8" s="68"/>
      <c r="AW8" s="68"/>
      <c r="AX8" s="68"/>
      <c r="AY8" s="68"/>
      <c r="AZ8" s="68"/>
      <c r="BA8" s="68"/>
      <c r="BB8" s="68">
        <f>データ!U6</f>
        <v>364.33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82.96</v>
      </c>
      <c r="J10" s="68"/>
      <c r="K10" s="68"/>
      <c r="L10" s="68"/>
      <c r="M10" s="68"/>
      <c r="N10" s="68"/>
      <c r="O10" s="68"/>
      <c r="P10" s="68">
        <f>データ!P6</f>
        <v>1.18</v>
      </c>
      <c r="Q10" s="68"/>
      <c r="R10" s="68"/>
      <c r="S10" s="68"/>
      <c r="T10" s="68"/>
      <c r="U10" s="68"/>
      <c r="V10" s="68"/>
      <c r="W10" s="68">
        <f>データ!Q6</f>
        <v>95.06</v>
      </c>
      <c r="X10" s="68"/>
      <c r="Y10" s="68"/>
      <c r="Z10" s="68"/>
      <c r="AA10" s="68"/>
      <c r="AB10" s="68"/>
      <c r="AC10" s="68"/>
      <c r="AD10" s="69">
        <f>データ!R6</f>
        <v>3336</v>
      </c>
      <c r="AE10" s="69"/>
      <c r="AF10" s="69"/>
      <c r="AG10" s="69"/>
      <c r="AH10" s="69"/>
      <c r="AI10" s="69"/>
      <c r="AJ10" s="69"/>
      <c r="AK10" s="2"/>
      <c r="AL10" s="69">
        <f>データ!V6</f>
        <v>3053</v>
      </c>
      <c r="AM10" s="69"/>
      <c r="AN10" s="69"/>
      <c r="AO10" s="69"/>
      <c r="AP10" s="69"/>
      <c r="AQ10" s="69"/>
      <c r="AR10" s="69"/>
      <c r="AS10" s="69"/>
      <c r="AT10" s="68">
        <f>データ!W6</f>
        <v>1.71</v>
      </c>
      <c r="AU10" s="68"/>
      <c r="AV10" s="68"/>
      <c r="AW10" s="68"/>
      <c r="AX10" s="68"/>
      <c r="AY10" s="68"/>
      <c r="AZ10" s="68"/>
      <c r="BA10" s="68"/>
      <c r="BB10" s="68">
        <f>データ!X6</f>
        <v>1785.38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f6ZWPEc4KaamLfCFRjOOLTp5bud3jCdlPd9NiUR1QP2p8Q+XT3doRF56Kc0egxO8ZLuLuUqRP4uRaglRROPCfw==" saltValue="Nks0bYQqYLSGcO8DUrbkc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352012</v>
      </c>
      <c r="D6" s="33">
        <f t="shared" si="3"/>
        <v>46</v>
      </c>
      <c r="E6" s="33">
        <f t="shared" si="3"/>
        <v>17</v>
      </c>
      <c r="F6" s="33">
        <f t="shared" si="3"/>
        <v>4</v>
      </c>
      <c r="G6" s="33">
        <f t="shared" si="3"/>
        <v>0</v>
      </c>
      <c r="H6" s="33" t="str">
        <f t="shared" si="3"/>
        <v>山口県　下関市</v>
      </c>
      <c r="I6" s="33" t="str">
        <f t="shared" si="3"/>
        <v>法適用</v>
      </c>
      <c r="J6" s="33" t="str">
        <f t="shared" si="3"/>
        <v>下水道事業</v>
      </c>
      <c r="K6" s="33" t="str">
        <f t="shared" si="3"/>
        <v>特定環境保全公共下水道</v>
      </c>
      <c r="L6" s="33" t="str">
        <f t="shared" si="3"/>
        <v>D2</v>
      </c>
      <c r="M6" s="33" t="str">
        <f t="shared" si="3"/>
        <v>自治体職員</v>
      </c>
      <c r="N6" s="34" t="str">
        <f t="shared" si="3"/>
        <v>-</v>
      </c>
      <c r="O6" s="34">
        <f t="shared" si="3"/>
        <v>82.96</v>
      </c>
      <c r="P6" s="34">
        <f t="shared" si="3"/>
        <v>1.18</v>
      </c>
      <c r="Q6" s="34">
        <f t="shared" si="3"/>
        <v>95.06</v>
      </c>
      <c r="R6" s="34">
        <f t="shared" si="3"/>
        <v>3336</v>
      </c>
      <c r="S6" s="34">
        <f t="shared" si="3"/>
        <v>260897</v>
      </c>
      <c r="T6" s="34">
        <f t="shared" si="3"/>
        <v>716.1</v>
      </c>
      <c r="U6" s="34">
        <f t="shared" si="3"/>
        <v>364.33</v>
      </c>
      <c r="V6" s="34">
        <f t="shared" si="3"/>
        <v>3053</v>
      </c>
      <c r="W6" s="34">
        <f t="shared" si="3"/>
        <v>1.71</v>
      </c>
      <c r="X6" s="34">
        <f t="shared" si="3"/>
        <v>1785.38</v>
      </c>
      <c r="Y6" s="35">
        <f>IF(Y7="",NA(),Y7)</f>
        <v>70.23</v>
      </c>
      <c r="Z6" s="35">
        <f t="shared" ref="Z6:AH6" si="4">IF(Z7="",NA(),Z7)</f>
        <v>152.22</v>
      </c>
      <c r="AA6" s="35">
        <f t="shared" si="4"/>
        <v>118.71</v>
      </c>
      <c r="AB6" s="35">
        <f t="shared" si="4"/>
        <v>119.1</v>
      </c>
      <c r="AC6" s="35">
        <f t="shared" si="4"/>
        <v>103.74</v>
      </c>
      <c r="AD6" s="35">
        <f t="shared" si="4"/>
        <v>100.94</v>
      </c>
      <c r="AE6" s="35">
        <f t="shared" si="4"/>
        <v>100.85</v>
      </c>
      <c r="AF6" s="35">
        <f t="shared" si="4"/>
        <v>102.13</v>
      </c>
      <c r="AG6" s="35">
        <f t="shared" si="4"/>
        <v>101.72</v>
      </c>
      <c r="AH6" s="35">
        <f t="shared" si="4"/>
        <v>102.73</v>
      </c>
      <c r="AI6" s="34" t="str">
        <f>IF(AI7="","",IF(AI7="-","【-】","【"&amp;SUBSTITUTE(TEXT(AI7,"#,##0.00"),"-","△")&amp;"】"))</f>
        <v>【102.87】</v>
      </c>
      <c r="AJ6" s="35">
        <f>IF(AJ7="",NA(),AJ7)</f>
        <v>118.42</v>
      </c>
      <c r="AK6" s="34">
        <f t="shared" ref="AK6:AS6" si="5">IF(AK7="",NA(),AK7)</f>
        <v>0</v>
      </c>
      <c r="AL6" s="34">
        <f t="shared" si="5"/>
        <v>0</v>
      </c>
      <c r="AM6" s="34">
        <f t="shared" si="5"/>
        <v>0</v>
      </c>
      <c r="AN6" s="34">
        <f t="shared" si="5"/>
        <v>0</v>
      </c>
      <c r="AO6" s="35">
        <f t="shared" si="5"/>
        <v>101.85</v>
      </c>
      <c r="AP6" s="35">
        <f t="shared" si="5"/>
        <v>110.77</v>
      </c>
      <c r="AQ6" s="35">
        <f t="shared" si="5"/>
        <v>109.51</v>
      </c>
      <c r="AR6" s="35">
        <f t="shared" si="5"/>
        <v>112.88</v>
      </c>
      <c r="AS6" s="35">
        <f t="shared" si="5"/>
        <v>94.97</v>
      </c>
      <c r="AT6" s="34" t="str">
        <f>IF(AT7="","",IF(AT7="-","【-】","【"&amp;SUBSTITUTE(TEXT(AT7,"#,##0.00"),"-","△")&amp;"】"))</f>
        <v>【76.63】</v>
      </c>
      <c r="AU6" s="35">
        <f>IF(AU7="",NA(),AU7)</f>
        <v>224.14</v>
      </c>
      <c r="AV6" s="35">
        <f t="shared" ref="AV6:BD6" si="6">IF(AV7="",NA(),AV7)</f>
        <v>459.3</v>
      </c>
      <c r="AW6" s="35">
        <f t="shared" si="6"/>
        <v>227.67</v>
      </c>
      <c r="AX6" s="35">
        <f t="shared" si="6"/>
        <v>464.91</v>
      </c>
      <c r="AY6" s="35">
        <f t="shared" si="6"/>
        <v>366.25</v>
      </c>
      <c r="AZ6" s="35">
        <f t="shared" si="6"/>
        <v>49.07</v>
      </c>
      <c r="BA6" s="35">
        <f t="shared" si="6"/>
        <v>46.78</v>
      </c>
      <c r="BB6" s="35">
        <f t="shared" si="6"/>
        <v>47.44</v>
      </c>
      <c r="BC6" s="35">
        <f t="shared" si="6"/>
        <v>49.18</v>
      </c>
      <c r="BD6" s="35">
        <f t="shared" si="6"/>
        <v>47.72</v>
      </c>
      <c r="BE6" s="34" t="str">
        <f>IF(BE7="","",IF(BE7="-","【-】","【"&amp;SUBSTITUTE(TEXT(BE7,"#,##0.00"),"-","△")&amp;"】"))</f>
        <v>【49.61】</v>
      </c>
      <c r="BF6" s="35">
        <f>IF(BF7="",NA(),BF7)</f>
        <v>464.54</v>
      </c>
      <c r="BG6" s="35">
        <f t="shared" ref="BG6:BO6" si="7">IF(BG7="",NA(),BG7)</f>
        <v>434.57</v>
      </c>
      <c r="BH6" s="35">
        <f t="shared" si="7"/>
        <v>464.01</v>
      </c>
      <c r="BI6" s="35">
        <f t="shared" si="7"/>
        <v>442.47</v>
      </c>
      <c r="BJ6" s="35">
        <f t="shared" si="7"/>
        <v>399.81</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40.96</v>
      </c>
      <c r="BR6" s="35">
        <f t="shared" ref="BR6:BZ6" si="8">IF(BR7="",NA(),BR7)</f>
        <v>41.37</v>
      </c>
      <c r="BS6" s="35">
        <f t="shared" si="8"/>
        <v>55.72</v>
      </c>
      <c r="BT6" s="35">
        <f t="shared" si="8"/>
        <v>45.85</v>
      </c>
      <c r="BU6" s="35">
        <f t="shared" si="8"/>
        <v>39.979999999999997</v>
      </c>
      <c r="BV6" s="35">
        <f t="shared" si="8"/>
        <v>66.22</v>
      </c>
      <c r="BW6" s="35">
        <f t="shared" si="8"/>
        <v>69.87</v>
      </c>
      <c r="BX6" s="35">
        <f t="shared" si="8"/>
        <v>74.3</v>
      </c>
      <c r="BY6" s="35">
        <f t="shared" si="8"/>
        <v>72.260000000000005</v>
      </c>
      <c r="BZ6" s="35">
        <f t="shared" si="8"/>
        <v>71.84</v>
      </c>
      <c r="CA6" s="34" t="str">
        <f>IF(CA7="","",IF(CA7="-","【-】","【"&amp;SUBSTITUTE(TEXT(CA7,"#,##0.00"),"-","△")&amp;"】"))</f>
        <v>【74.17】</v>
      </c>
      <c r="CB6" s="35">
        <f>IF(CB7="",NA(),CB7)</f>
        <v>423.54</v>
      </c>
      <c r="CC6" s="35">
        <f t="shared" ref="CC6:CK6" si="9">IF(CC7="",NA(),CC7)</f>
        <v>420.34</v>
      </c>
      <c r="CD6" s="35">
        <f t="shared" si="9"/>
        <v>288.91000000000003</v>
      </c>
      <c r="CE6" s="35">
        <f t="shared" si="9"/>
        <v>344.75</v>
      </c>
      <c r="CF6" s="35">
        <f t="shared" si="9"/>
        <v>391.64</v>
      </c>
      <c r="CG6" s="35">
        <f t="shared" si="9"/>
        <v>246.72</v>
      </c>
      <c r="CH6" s="35">
        <f t="shared" si="9"/>
        <v>234.96</v>
      </c>
      <c r="CI6" s="35">
        <f t="shared" si="9"/>
        <v>221.81</v>
      </c>
      <c r="CJ6" s="35">
        <f t="shared" si="9"/>
        <v>230.02</v>
      </c>
      <c r="CK6" s="35">
        <f t="shared" si="9"/>
        <v>228.47</v>
      </c>
      <c r="CL6" s="34" t="str">
        <f>IF(CL7="","",IF(CL7="-","【-】","【"&amp;SUBSTITUTE(TEXT(CL7,"#,##0.00"),"-","△")&amp;"】"))</f>
        <v>【218.56】</v>
      </c>
      <c r="CM6" s="35">
        <f>IF(CM7="",NA(),CM7)</f>
        <v>50.04</v>
      </c>
      <c r="CN6" s="35">
        <f t="shared" ref="CN6:CV6" si="10">IF(CN7="",NA(),CN7)</f>
        <v>48.5</v>
      </c>
      <c r="CO6" s="35">
        <f t="shared" si="10"/>
        <v>64.849999999999994</v>
      </c>
      <c r="CP6" s="35">
        <f t="shared" si="10"/>
        <v>57.5</v>
      </c>
      <c r="CQ6" s="35">
        <f t="shared" si="10"/>
        <v>55.75</v>
      </c>
      <c r="CR6" s="35">
        <f t="shared" si="10"/>
        <v>41.35</v>
      </c>
      <c r="CS6" s="35">
        <f t="shared" si="10"/>
        <v>42.9</v>
      </c>
      <c r="CT6" s="35">
        <f t="shared" si="10"/>
        <v>43.36</v>
      </c>
      <c r="CU6" s="35">
        <f t="shared" si="10"/>
        <v>42.56</v>
      </c>
      <c r="CV6" s="35">
        <f t="shared" si="10"/>
        <v>42.47</v>
      </c>
      <c r="CW6" s="34" t="str">
        <f>IF(CW7="","",IF(CW7="-","【-】","【"&amp;SUBSTITUTE(TEXT(CW7,"#,##0.00"),"-","△")&amp;"】"))</f>
        <v>【42.86】</v>
      </c>
      <c r="CX6" s="35">
        <f>IF(CX7="",NA(),CX7)</f>
        <v>94.48</v>
      </c>
      <c r="CY6" s="35">
        <f t="shared" ref="CY6:DG6" si="11">IF(CY7="",NA(),CY7)</f>
        <v>94.35</v>
      </c>
      <c r="CZ6" s="35">
        <f t="shared" si="11"/>
        <v>95.18</v>
      </c>
      <c r="DA6" s="35">
        <f t="shared" si="11"/>
        <v>94.98</v>
      </c>
      <c r="DB6" s="35">
        <f t="shared" si="11"/>
        <v>93.97</v>
      </c>
      <c r="DC6" s="35">
        <f t="shared" si="11"/>
        <v>82.9</v>
      </c>
      <c r="DD6" s="35">
        <f t="shared" si="11"/>
        <v>83.5</v>
      </c>
      <c r="DE6" s="35">
        <f t="shared" si="11"/>
        <v>83.06</v>
      </c>
      <c r="DF6" s="35">
        <f t="shared" si="11"/>
        <v>83.32</v>
      </c>
      <c r="DG6" s="35">
        <f t="shared" si="11"/>
        <v>83.75</v>
      </c>
      <c r="DH6" s="34" t="str">
        <f>IF(DH7="","",IF(DH7="-","【-】","【"&amp;SUBSTITUTE(TEXT(DH7,"#,##0.00"),"-","△")&amp;"】"))</f>
        <v>【84.20】</v>
      </c>
      <c r="DI6" s="35">
        <f>IF(DI7="",NA(),DI7)</f>
        <v>27.63</v>
      </c>
      <c r="DJ6" s="35">
        <f t="shared" ref="DJ6:DR6" si="12">IF(DJ7="",NA(),DJ7)</f>
        <v>30.5</v>
      </c>
      <c r="DK6" s="35">
        <f t="shared" si="12"/>
        <v>32.19</v>
      </c>
      <c r="DL6" s="35">
        <f t="shared" si="12"/>
        <v>33.65</v>
      </c>
      <c r="DM6" s="35">
        <f t="shared" si="12"/>
        <v>36.049999999999997</v>
      </c>
      <c r="DN6" s="35">
        <f t="shared" si="12"/>
        <v>22.79</v>
      </c>
      <c r="DO6" s="35">
        <f t="shared" si="12"/>
        <v>22.77</v>
      </c>
      <c r="DP6" s="35">
        <f t="shared" si="12"/>
        <v>23.93</v>
      </c>
      <c r="DQ6" s="35">
        <f t="shared" si="12"/>
        <v>24.68</v>
      </c>
      <c r="DR6" s="35">
        <f t="shared" si="12"/>
        <v>24.68</v>
      </c>
      <c r="DS6" s="34" t="str">
        <f>IF(DS7="","",IF(DS7="-","【-】","【"&amp;SUBSTITUTE(TEXT(DS7,"#,##0.00"),"-","△")&amp;"】"))</f>
        <v>【25.37】</v>
      </c>
      <c r="DT6" s="34">
        <f>IF(DT7="",NA(),DT7)</f>
        <v>0</v>
      </c>
      <c r="DU6" s="34">
        <f t="shared" ref="DU6:EC6" si="13">IF(DU7="",NA(),DU7)</f>
        <v>0</v>
      </c>
      <c r="DV6" s="34">
        <f t="shared" si="13"/>
        <v>0</v>
      </c>
      <c r="DW6" s="34">
        <f t="shared" si="13"/>
        <v>0</v>
      </c>
      <c r="DX6" s="34">
        <f t="shared" si="13"/>
        <v>0</v>
      </c>
      <c r="DY6" s="35">
        <f t="shared" si="13"/>
        <v>0.04</v>
      </c>
      <c r="DZ6" s="34">
        <f t="shared" si="13"/>
        <v>0</v>
      </c>
      <c r="EA6" s="34">
        <f t="shared" si="13"/>
        <v>0</v>
      </c>
      <c r="EB6" s="35">
        <f t="shared" si="13"/>
        <v>0.01</v>
      </c>
      <c r="EC6" s="35">
        <f t="shared" si="13"/>
        <v>8.6199999999999992</v>
      </c>
      <c r="ED6" s="34" t="str">
        <f>IF(ED7="","",IF(ED7="-","【-】","【"&amp;SUBSTITUTE(TEXT(ED7,"#,##0.00"),"-","△")&amp;"】"))</f>
        <v>【6.20】</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8" s="36" customFormat="1" x14ac:dyDescent="0.15">
      <c r="A7" s="28"/>
      <c r="B7" s="37">
        <v>2019</v>
      </c>
      <c r="C7" s="37">
        <v>352012</v>
      </c>
      <c r="D7" s="37">
        <v>46</v>
      </c>
      <c r="E7" s="37">
        <v>17</v>
      </c>
      <c r="F7" s="37">
        <v>4</v>
      </c>
      <c r="G7" s="37">
        <v>0</v>
      </c>
      <c r="H7" s="37" t="s">
        <v>96</v>
      </c>
      <c r="I7" s="37" t="s">
        <v>97</v>
      </c>
      <c r="J7" s="37" t="s">
        <v>98</v>
      </c>
      <c r="K7" s="37" t="s">
        <v>99</v>
      </c>
      <c r="L7" s="37" t="s">
        <v>100</v>
      </c>
      <c r="M7" s="37" t="s">
        <v>101</v>
      </c>
      <c r="N7" s="38" t="s">
        <v>102</v>
      </c>
      <c r="O7" s="38">
        <v>82.96</v>
      </c>
      <c r="P7" s="38">
        <v>1.18</v>
      </c>
      <c r="Q7" s="38">
        <v>95.06</v>
      </c>
      <c r="R7" s="38">
        <v>3336</v>
      </c>
      <c r="S7" s="38">
        <v>260897</v>
      </c>
      <c r="T7" s="38">
        <v>716.1</v>
      </c>
      <c r="U7" s="38">
        <v>364.33</v>
      </c>
      <c r="V7" s="38">
        <v>3053</v>
      </c>
      <c r="W7" s="38">
        <v>1.71</v>
      </c>
      <c r="X7" s="38">
        <v>1785.38</v>
      </c>
      <c r="Y7" s="38">
        <v>70.23</v>
      </c>
      <c r="Z7" s="38">
        <v>152.22</v>
      </c>
      <c r="AA7" s="38">
        <v>118.71</v>
      </c>
      <c r="AB7" s="38">
        <v>119.1</v>
      </c>
      <c r="AC7" s="38">
        <v>103.74</v>
      </c>
      <c r="AD7" s="38">
        <v>100.94</v>
      </c>
      <c r="AE7" s="38">
        <v>100.85</v>
      </c>
      <c r="AF7" s="38">
        <v>102.13</v>
      </c>
      <c r="AG7" s="38">
        <v>101.72</v>
      </c>
      <c r="AH7" s="38">
        <v>102.73</v>
      </c>
      <c r="AI7" s="38">
        <v>102.87</v>
      </c>
      <c r="AJ7" s="38">
        <v>118.42</v>
      </c>
      <c r="AK7" s="38">
        <v>0</v>
      </c>
      <c r="AL7" s="38">
        <v>0</v>
      </c>
      <c r="AM7" s="38">
        <v>0</v>
      </c>
      <c r="AN7" s="38">
        <v>0</v>
      </c>
      <c r="AO7" s="38">
        <v>101.85</v>
      </c>
      <c r="AP7" s="38">
        <v>110.77</v>
      </c>
      <c r="AQ7" s="38">
        <v>109.51</v>
      </c>
      <c r="AR7" s="38">
        <v>112.88</v>
      </c>
      <c r="AS7" s="38">
        <v>94.97</v>
      </c>
      <c r="AT7" s="38">
        <v>76.63</v>
      </c>
      <c r="AU7" s="38">
        <v>224.14</v>
      </c>
      <c r="AV7" s="38">
        <v>459.3</v>
      </c>
      <c r="AW7" s="38">
        <v>227.67</v>
      </c>
      <c r="AX7" s="38">
        <v>464.91</v>
      </c>
      <c r="AY7" s="38">
        <v>366.25</v>
      </c>
      <c r="AZ7" s="38">
        <v>49.07</v>
      </c>
      <c r="BA7" s="38">
        <v>46.78</v>
      </c>
      <c r="BB7" s="38">
        <v>47.44</v>
      </c>
      <c r="BC7" s="38">
        <v>49.18</v>
      </c>
      <c r="BD7" s="38">
        <v>47.72</v>
      </c>
      <c r="BE7" s="38">
        <v>49.61</v>
      </c>
      <c r="BF7" s="38">
        <v>464.54</v>
      </c>
      <c r="BG7" s="38">
        <v>434.57</v>
      </c>
      <c r="BH7" s="38">
        <v>464.01</v>
      </c>
      <c r="BI7" s="38">
        <v>442.47</v>
      </c>
      <c r="BJ7" s="38">
        <v>399.81</v>
      </c>
      <c r="BK7" s="38">
        <v>1434.89</v>
      </c>
      <c r="BL7" s="38">
        <v>1298.9100000000001</v>
      </c>
      <c r="BM7" s="38">
        <v>1243.71</v>
      </c>
      <c r="BN7" s="38">
        <v>1194.1500000000001</v>
      </c>
      <c r="BO7" s="38">
        <v>1206.79</v>
      </c>
      <c r="BP7" s="38">
        <v>1218.7</v>
      </c>
      <c r="BQ7" s="38">
        <v>40.96</v>
      </c>
      <c r="BR7" s="38">
        <v>41.37</v>
      </c>
      <c r="BS7" s="38">
        <v>55.72</v>
      </c>
      <c r="BT7" s="38">
        <v>45.85</v>
      </c>
      <c r="BU7" s="38">
        <v>39.979999999999997</v>
      </c>
      <c r="BV7" s="38">
        <v>66.22</v>
      </c>
      <c r="BW7" s="38">
        <v>69.87</v>
      </c>
      <c r="BX7" s="38">
        <v>74.3</v>
      </c>
      <c r="BY7" s="38">
        <v>72.260000000000005</v>
      </c>
      <c r="BZ7" s="38">
        <v>71.84</v>
      </c>
      <c r="CA7" s="38">
        <v>74.17</v>
      </c>
      <c r="CB7" s="38">
        <v>423.54</v>
      </c>
      <c r="CC7" s="38">
        <v>420.34</v>
      </c>
      <c r="CD7" s="38">
        <v>288.91000000000003</v>
      </c>
      <c r="CE7" s="38">
        <v>344.75</v>
      </c>
      <c r="CF7" s="38">
        <v>391.64</v>
      </c>
      <c r="CG7" s="38">
        <v>246.72</v>
      </c>
      <c r="CH7" s="38">
        <v>234.96</v>
      </c>
      <c r="CI7" s="38">
        <v>221.81</v>
      </c>
      <c r="CJ7" s="38">
        <v>230.02</v>
      </c>
      <c r="CK7" s="38">
        <v>228.47</v>
      </c>
      <c r="CL7" s="38">
        <v>218.56</v>
      </c>
      <c r="CM7" s="38">
        <v>50.04</v>
      </c>
      <c r="CN7" s="38">
        <v>48.5</v>
      </c>
      <c r="CO7" s="38">
        <v>64.849999999999994</v>
      </c>
      <c r="CP7" s="38">
        <v>57.5</v>
      </c>
      <c r="CQ7" s="38">
        <v>55.75</v>
      </c>
      <c r="CR7" s="38">
        <v>41.35</v>
      </c>
      <c r="CS7" s="38">
        <v>42.9</v>
      </c>
      <c r="CT7" s="38">
        <v>43.36</v>
      </c>
      <c r="CU7" s="38">
        <v>42.56</v>
      </c>
      <c r="CV7" s="38">
        <v>42.47</v>
      </c>
      <c r="CW7" s="38">
        <v>42.86</v>
      </c>
      <c r="CX7" s="38">
        <v>94.48</v>
      </c>
      <c r="CY7" s="38">
        <v>94.35</v>
      </c>
      <c r="CZ7" s="38">
        <v>95.18</v>
      </c>
      <c r="DA7" s="38">
        <v>94.98</v>
      </c>
      <c r="DB7" s="38">
        <v>93.97</v>
      </c>
      <c r="DC7" s="38">
        <v>82.9</v>
      </c>
      <c r="DD7" s="38">
        <v>83.5</v>
      </c>
      <c r="DE7" s="38">
        <v>83.06</v>
      </c>
      <c r="DF7" s="38">
        <v>83.32</v>
      </c>
      <c r="DG7" s="38">
        <v>83.75</v>
      </c>
      <c r="DH7" s="38">
        <v>84.2</v>
      </c>
      <c r="DI7" s="38">
        <v>27.63</v>
      </c>
      <c r="DJ7" s="38">
        <v>30.5</v>
      </c>
      <c r="DK7" s="38">
        <v>32.19</v>
      </c>
      <c r="DL7" s="38">
        <v>33.65</v>
      </c>
      <c r="DM7" s="38">
        <v>36.049999999999997</v>
      </c>
      <c r="DN7" s="38">
        <v>22.79</v>
      </c>
      <c r="DO7" s="38">
        <v>22.77</v>
      </c>
      <c r="DP7" s="38">
        <v>23.93</v>
      </c>
      <c r="DQ7" s="38">
        <v>24.68</v>
      </c>
      <c r="DR7" s="38">
        <v>24.68</v>
      </c>
      <c r="DS7" s="38">
        <v>25.37</v>
      </c>
      <c r="DT7" s="38">
        <v>0</v>
      </c>
      <c r="DU7" s="38">
        <v>0</v>
      </c>
      <c r="DV7" s="38">
        <v>0</v>
      </c>
      <c r="DW7" s="38">
        <v>0</v>
      </c>
      <c r="DX7" s="38">
        <v>0</v>
      </c>
      <c r="DY7" s="38">
        <v>0.04</v>
      </c>
      <c r="DZ7" s="38">
        <v>0</v>
      </c>
      <c r="EA7" s="38">
        <v>0</v>
      </c>
      <c r="EB7" s="38">
        <v>0.01</v>
      </c>
      <c r="EC7" s="38">
        <v>8.6199999999999992</v>
      </c>
      <c r="ED7" s="38">
        <v>6.2</v>
      </c>
      <c r="EE7" s="38">
        <v>0</v>
      </c>
      <c r="EF7" s="38">
        <v>0</v>
      </c>
      <c r="EG7" s="38">
        <v>0</v>
      </c>
      <c r="EH7" s="38">
        <v>0</v>
      </c>
      <c r="EI7" s="38">
        <v>0</v>
      </c>
      <c r="EJ7" s="38">
        <v>7.0000000000000007E-2</v>
      </c>
      <c r="EK7" s="38">
        <v>0.09</v>
      </c>
      <c r="EL7" s="38">
        <v>0.09</v>
      </c>
      <c r="EM7" s="38">
        <v>0.13</v>
      </c>
      <c r="EN7" s="38">
        <v>0.36</v>
      </c>
      <c r="EO7" s="38">
        <v>0.28000000000000003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山本 大介</cp:lastModifiedBy>
  <dcterms:created xsi:type="dcterms:W3CDTF">2020-12-04T02:34:40Z</dcterms:created>
  <dcterms:modified xsi:type="dcterms:W3CDTF">2021-01-19T05:19:45Z</dcterms:modified>
  <cp:category/>
</cp:coreProperties>
</file>