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457\Desktop\R1経営比較分析\02 様式01【水道・簡易水道・工業用水道・下水道】\07 【法適】下水道事業\03 山口市\"/>
    </mc:Choice>
  </mc:AlternateContent>
  <workbookProtection workbookAlgorithmName="SHA-512" workbookHashValue="Lkz8C+4Vp0FJeCjJCODNanI8w1Qm7+vep+647AxQApMp5vJtV85aSnLuLuEWgHU12DxEoYj/pQh3iNYcNsyeeg==" workbookSaltValue="v77vSuTHzD64/KUHORcHF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<sst xmlns="http://schemas.openxmlformats.org/spreadsheetml/2006/main" count="299" uniqueCount="118">
  <si>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</si>
  <si>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</si>
  <si>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</si>
  <si>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</si>
  <si>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</si>
  <si>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</si>
  <si>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</si>
  <si>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</si>
  <si>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</si>
  <si>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</si>
  <si>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</si>
  <si>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</si>
  <si>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</si>
  <si>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</si>
  <si>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</si>
  <si>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</si>
  <si>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</si>
  <si>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</si>
  <si>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</si>
  <si>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</si>
  <si>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</si>
  <si>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</si>
  <si>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</si>
  <si>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</si>
  <si>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</si>
  <si>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</si>
  <si>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</si>
  <si>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</si>
  <si>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</si>
  <si>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</si>
  <si>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</si>
  <si>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</si>
  <si>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</si>
  <si>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</si>
  <si>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</si>
  <si>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</si>
  <si>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</si>
  <si>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</si>
  <si>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</si>
  <si>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</si>
  <si>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</si>
  <si>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</si>
  <si>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</si>
  <si>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</si>
  <si>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</si>
  <si>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</si>
  <si>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</si>
  <si>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</si>
  <si>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</si>
  <si>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</si>
  <si>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</si>
  <si>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</si>
  <si>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</si>
  <si>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</si>
  <si>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</si>
  <si>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</si>
  <si>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</si>
  <si>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</si>
  <si>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</si>
  <si>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</si>
  <si>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</si>
  <si>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</si>
  <si>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</si>
  <si>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</si>
  <si>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</si>
  <si>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</si>
  <si>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</si>
  <si>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</si>
  <si>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</si>
  <si>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</si>
  <si>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</si>
  <si>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</si>
  <si>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</si>
  <si>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</si>
  <si>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</si>
  <si>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</si>
  <si>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</si>
  <si>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</si>
  <si>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</si>
  <si>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</si>
  <si>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</si>
  <si>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</si>
  <si>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</si>
  <si>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</si>
  <si>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</si>
  <si>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</si>
  <si>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</si>
  <si>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</si>
  <si>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</si>
  <si>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</si>
  <si>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</si>
  <si>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</si>
  <si>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</si>
  <si>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</si>
  <si>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</si>
  <si>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</si>
  <si>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</si>
  <si>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</si>
  <si>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</si>
  <si>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漁業集落排水</t>
  </si>
  <si>
    <t>H3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</si>
  <si>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</si>
  <si>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</si>
  <si>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</si>
  <si>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</si>
  <si>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</si>
  <si>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</si>
  <si>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</si>
  <si>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</si>
  <si>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</si>
  <si>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</si>
  <si>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</si>
  <si>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</si>
  <si>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</si>
  <si>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</si>
  <si>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　経常収支比率は一般会計からの繰入金により収益的収支を均衡させていることから、100.31％となっている。
②　累積欠損金は発生していない。
③　流動比率は一般的に望ましいといわれる100％を下回っており、短期的な債務に対する支払能力が不十分な状態である。
④　企業債残高対事業規模比率は分流式汚水資本費をすべて基準内繰入金として分類しており、当該値は0となっている。
⑤　経費回収率は類似団体平均値より高くなっているが、100%を下回っており、使用料で回収すべき経費が使用料収入で賄えていない。
⑥　汚水処理原価は類似団体平均値より低くなっており、類似団体よりも少ない経費で汚水処理が行えている。
⑦　施設利用率は公共下水道と同一の処理場で共同処理を行っているため、数値化されていない。　　
⑧　水洗化率は類似団体平均値より高くなっており、類似団体よりも集落排水施設への接続が進んでいる。</t>
    <phoneticPr fontId="4"/>
  </si>
  <si>
    <t>①　有形固定資産減価償却率は類似団体平均値より低くなっている。これは平成17年に供用開始された事業であり、施設の老朽化が進んでいないためである。
②③　管渠老朽化率及び管渠改善率は定耐用年数50年を経過した管渠がないことから、計画的な更新を行っていないため、数値は0となっている。</t>
    <phoneticPr fontId="4"/>
  </si>
  <si>
    <t>　現在の経営状況は、事業の成り立ちや地理的条件などにより、一般会計からの繰り入れに頼らざるを得ず、独立採算とはなっていない。厳しい経営状況ではあるが、経営戦略に基づき、引き続き適切な汚水処理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</si>
</sst>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A77-4D27-9C75-E5054929B0E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0.26</c:v>
                </c:pt>
                <c:pt idx="4">
                  <c:v>0.04</c:v>
                </c:pt>
              </c:numCache>
            </c:numRef>
          </c:val>
          <c:smooth val="0"/>
          <c:extLst>
            <c:ext xmlns:c16="http://schemas.microsoft.com/office/drawing/2014/chart" uri="{C3380CC4-5D6E-409C-BE32-E72D297353CC}">
              <c16:uniqueId val="{00000001-4A77-4D27-9C75-E5054929B0E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8E-465D-BEC0-B4D06D268DC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29.43</c:v>
                </c:pt>
                <c:pt idx="4">
                  <c:v>26.7</c:v>
                </c:pt>
              </c:numCache>
            </c:numRef>
          </c:val>
          <c:smooth val="0"/>
          <c:extLst>
            <c:ext xmlns:c16="http://schemas.microsoft.com/office/drawing/2014/chart" uri="{C3380CC4-5D6E-409C-BE32-E72D297353CC}">
              <c16:uniqueId val="{00000001-628E-465D-BEC0-B4D06D268DC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86.12</c:v>
                </c:pt>
                <c:pt idx="4">
                  <c:v>86.42</c:v>
                </c:pt>
              </c:numCache>
            </c:numRef>
          </c:val>
          <c:extLst>
            <c:ext xmlns:c16="http://schemas.microsoft.com/office/drawing/2014/chart" uri="{C3380CC4-5D6E-409C-BE32-E72D297353CC}">
              <c16:uniqueId val="{00000000-B5CD-4A2C-A5CB-8CFE2F13F53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66.33</c:v>
                </c:pt>
                <c:pt idx="4">
                  <c:v>66.459999999999994</c:v>
                </c:pt>
              </c:numCache>
            </c:numRef>
          </c:val>
          <c:smooth val="0"/>
          <c:extLst>
            <c:ext xmlns:c16="http://schemas.microsoft.com/office/drawing/2014/chart" uri="{C3380CC4-5D6E-409C-BE32-E72D297353CC}">
              <c16:uniqueId val="{00000001-B5CD-4A2C-A5CB-8CFE2F13F53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100.09</c:v>
                </c:pt>
                <c:pt idx="4">
                  <c:v>100.31</c:v>
                </c:pt>
              </c:numCache>
            </c:numRef>
          </c:val>
          <c:extLst>
            <c:ext xmlns:c16="http://schemas.microsoft.com/office/drawing/2014/chart" uri="{C3380CC4-5D6E-409C-BE32-E72D297353CC}">
              <c16:uniqueId val="{00000000-0CFE-4D2A-8325-58553AAC8C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97.53</c:v>
                </c:pt>
                <c:pt idx="4">
                  <c:v>99.89</c:v>
                </c:pt>
              </c:numCache>
            </c:numRef>
          </c:val>
          <c:smooth val="0"/>
          <c:extLst>
            <c:ext xmlns:c16="http://schemas.microsoft.com/office/drawing/2014/chart" uri="{C3380CC4-5D6E-409C-BE32-E72D297353CC}">
              <c16:uniqueId val="{00000001-0CFE-4D2A-8325-58553AAC8C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3.99</c:v>
                </c:pt>
                <c:pt idx="4">
                  <c:v>7.85</c:v>
                </c:pt>
              </c:numCache>
            </c:numRef>
          </c:val>
          <c:extLst>
            <c:ext xmlns:c16="http://schemas.microsoft.com/office/drawing/2014/chart" uri="{C3380CC4-5D6E-409C-BE32-E72D297353CC}">
              <c16:uniqueId val="{00000000-8351-4054-8477-5BBA4EF5334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9.15</c:v>
                </c:pt>
                <c:pt idx="4">
                  <c:v>11.59</c:v>
                </c:pt>
              </c:numCache>
            </c:numRef>
          </c:val>
          <c:smooth val="0"/>
          <c:extLst>
            <c:ext xmlns:c16="http://schemas.microsoft.com/office/drawing/2014/chart" uri="{C3380CC4-5D6E-409C-BE32-E72D297353CC}">
              <c16:uniqueId val="{00000001-8351-4054-8477-5BBA4EF5334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952-4E83-B04D-454F23594FC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952-4E83-B04D-454F23594FC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0C2-4F12-A106-AFB3F14EF1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94.75</c:v>
                </c:pt>
                <c:pt idx="4">
                  <c:v>89.95</c:v>
                </c:pt>
              </c:numCache>
            </c:numRef>
          </c:val>
          <c:smooth val="0"/>
          <c:extLst>
            <c:ext xmlns:c16="http://schemas.microsoft.com/office/drawing/2014/chart" uri="{C3380CC4-5D6E-409C-BE32-E72D297353CC}">
              <c16:uniqueId val="{00000001-60C2-4F12-A106-AFB3F14EF1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80.62</c:v>
                </c:pt>
                <c:pt idx="4">
                  <c:v>76.430000000000007</c:v>
                </c:pt>
              </c:numCache>
            </c:numRef>
          </c:val>
          <c:extLst>
            <c:ext xmlns:c16="http://schemas.microsoft.com/office/drawing/2014/chart" uri="{C3380CC4-5D6E-409C-BE32-E72D297353CC}">
              <c16:uniqueId val="{00000000-D103-40F7-977C-77A0B1CC4C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178.05</c:v>
                </c:pt>
                <c:pt idx="4">
                  <c:v>138.87</c:v>
                </c:pt>
              </c:numCache>
            </c:numRef>
          </c:val>
          <c:smooth val="0"/>
          <c:extLst>
            <c:ext xmlns:c16="http://schemas.microsoft.com/office/drawing/2014/chart" uri="{C3380CC4-5D6E-409C-BE32-E72D297353CC}">
              <c16:uniqueId val="{00000001-D103-40F7-977C-77A0B1CC4C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4B9-4BFA-B176-EE1EDD1A674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1756.26</c:v>
                </c:pt>
                <c:pt idx="4">
                  <c:v>1864.29</c:v>
                </c:pt>
              </c:numCache>
            </c:numRef>
          </c:val>
          <c:smooth val="0"/>
          <c:extLst>
            <c:ext xmlns:c16="http://schemas.microsoft.com/office/drawing/2014/chart" uri="{C3380CC4-5D6E-409C-BE32-E72D297353CC}">
              <c16:uniqueId val="{00000001-44B9-4BFA-B176-EE1EDD1A674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75.11</c:v>
                </c:pt>
                <c:pt idx="4">
                  <c:v>99.5</c:v>
                </c:pt>
              </c:numCache>
            </c:numRef>
          </c:val>
          <c:extLst>
            <c:ext xmlns:c16="http://schemas.microsoft.com/office/drawing/2014/chart" uri="{C3380CC4-5D6E-409C-BE32-E72D297353CC}">
              <c16:uniqueId val="{00000000-E87F-465B-B952-7F81B95E2B4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45.78</c:v>
                </c:pt>
                <c:pt idx="4">
                  <c:v>51.32</c:v>
                </c:pt>
              </c:numCache>
            </c:numRef>
          </c:val>
          <c:smooth val="0"/>
          <c:extLst>
            <c:ext xmlns:c16="http://schemas.microsoft.com/office/drawing/2014/chart" uri="{C3380CC4-5D6E-409C-BE32-E72D297353CC}">
              <c16:uniqueId val="{00000001-E87F-465B-B952-7F81B95E2B4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226.22</c:v>
                </c:pt>
                <c:pt idx="4">
                  <c:v>186.56</c:v>
                </c:pt>
              </c:numCache>
            </c:numRef>
          </c:val>
          <c:extLst>
            <c:ext xmlns:c16="http://schemas.microsoft.com/office/drawing/2014/chart" uri="{C3380CC4-5D6E-409C-BE32-E72D297353CC}">
              <c16:uniqueId val="{00000000-E8C8-4326-87FA-4999E0BF6CA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367.7</c:v>
                </c:pt>
                <c:pt idx="4">
                  <c:v>329.91</c:v>
                </c:pt>
              </c:numCache>
            </c:numRef>
          </c:val>
          <c:smooth val="0"/>
          <c:extLst>
            <c:ext xmlns:c16="http://schemas.microsoft.com/office/drawing/2014/chart" uri="{C3380CC4-5D6E-409C-BE32-E72D297353CC}">
              <c16:uniqueId val="{00000001-E8C8-4326-87FA-4999E0BF6CA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3" zoomScaleNormal="100" workbookViewId="0">
      <selection activeCell="AO66" sqref="AO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山口市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H3</v>
      </c>
      <c r="X8" s="72"/>
      <c r="Y8" s="72"/>
      <c r="Z8" s="72"/>
      <c r="AA8" s="72"/>
      <c r="AB8" s="72"/>
      <c r="AC8" s="72"/>
      <c r="AD8" s="73" t="str">
        <f>データ!$M$6</f>
        <v>自治体職員</v>
      </c>
      <c r="AE8" s="73"/>
      <c r="AF8" s="73"/>
      <c r="AG8" s="73"/>
      <c r="AH8" s="73"/>
      <c r="AI8" s="73"/>
      <c r="AJ8" s="73"/>
      <c r="AK8" s="3"/>
      <c r="AL8" s="69">
        <f>データ!S6</f>
        <v>191529</v>
      </c>
      <c r="AM8" s="69"/>
      <c r="AN8" s="69"/>
      <c r="AO8" s="69"/>
      <c r="AP8" s="69"/>
      <c r="AQ8" s="69"/>
      <c r="AR8" s="69"/>
      <c r="AS8" s="69"/>
      <c r="AT8" s="68">
        <f>データ!T6</f>
        <v>1023.23</v>
      </c>
      <c r="AU8" s="68"/>
      <c r="AV8" s="68"/>
      <c r="AW8" s="68"/>
      <c r="AX8" s="68"/>
      <c r="AY8" s="68"/>
      <c r="AZ8" s="68"/>
      <c r="BA8" s="68"/>
      <c r="BB8" s="68">
        <f>データ!U6</f>
        <v>187.18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74.540000000000006</v>
      </c>
      <c r="J10" s="68"/>
      <c r="K10" s="68"/>
      <c r="L10" s="68"/>
      <c r="M10" s="68"/>
      <c r="N10" s="68"/>
      <c r="O10" s="68"/>
      <c r="P10" s="68">
        <f>データ!P6</f>
        <v>0.2</v>
      </c>
      <c r="Q10" s="68"/>
      <c r="R10" s="68"/>
      <c r="S10" s="68"/>
      <c r="T10" s="68"/>
      <c r="U10" s="68"/>
      <c r="V10" s="68"/>
      <c r="W10" s="68">
        <f>データ!Q6</f>
        <v>100</v>
      </c>
      <c r="X10" s="68"/>
      <c r="Y10" s="68"/>
      <c r="Z10" s="68"/>
      <c r="AA10" s="68"/>
      <c r="AB10" s="68"/>
      <c r="AC10" s="68"/>
      <c r="AD10" s="69">
        <f>データ!R6</f>
        <v>3804</v>
      </c>
      <c r="AE10" s="69"/>
      <c r="AF10" s="69"/>
      <c r="AG10" s="69"/>
      <c r="AH10" s="69"/>
      <c r="AI10" s="69"/>
      <c r="AJ10" s="69"/>
      <c r="AK10" s="2"/>
      <c r="AL10" s="69">
        <f>データ!V6</f>
        <v>383</v>
      </c>
      <c r="AM10" s="69"/>
      <c r="AN10" s="69"/>
      <c r="AO10" s="69"/>
      <c r="AP10" s="69"/>
      <c r="AQ10" s="69"/>
      <c r="AR10" s="69"/>
      <c r="AS10" s="69"/>
      <c r="AT10" s="68">
        <f>データ!W6</f>
        <v>0.17</v>
      </c>
      <c r="AU10" s="68"/>
      <c r="AV10" s="68"/>
      <c r="AW10" s="68"/>
      <c r="AX10" s="68"/>
      <c r="AY10" s="68"/>
      <c r="AZ10" s="68"/>
      <c r="BA10" s="68"/>
      <c r="BB10" s="68">
        <f>データ!X6</f>
        <v>2252.94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YRrn2/Ywxlw4oo8M5+EbyI9oVjlAoDLz6vx7g+QXcHZPyY+ABQ42tOwLg+lSkmApbNxb1w4jHXWdHxnVNqD6IA==" saltValue="X5erCi1WzPOOOZYx305s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352039</v>
      </c>
      <c r="D6" s="33">
        <f t="shared" si="3"/>
        <v>46</v>
      </c>
      <c r="E6" s="33">
        <f t="shared" si="3"/>
        <v>17</v>
      </c>
      <c r="F6" s="33">
        <f t="shared" si="3"/>
        <v>6</v>
      </c>
      <c r="G6" s="33">
        <f t="shared" si="3"/>
        <v>0</v>
      </c>
      <c r="H6" s="33" t="str">
        <f t="shared" si="3"/>
        <v>山口県　山口市</v>
      </c>
      <c r="I6" s="33" t="str">
        <f t="shared" si="3"/>
        <v>法適用</v>
      </c>
      <c r="J6" s="33" t="str">
        <f t="shared" si="3"/>
        <v>下水道事業</v>
      </c>
      <c r="K6" s="33" t="str">
        <f t="shared" si="3"/>
        <v>漁業集落排水</v>
      </c>
      <c r="L6" s="33" t="str">
        <f t="shared" si="3"/>
        <v>H3</v>
      </c>
      <c r="M6" s="33" t="str">
        <f t="shared" si="3"/>
        <v>自治体職員</v>
      </c>
      <c r="N6" s="34" t="str">
        <f t="shared" si="3"/>
        <v>-</v>
      </c>
      <c r="O6" s="34">
        <f t="shared" si="3"/>
        <v>74.540000000000006</v>
      </c>
      <c r="P6" s="34">
        <f t="shared" si="3"/>
        <v>0.2</v>
      </c>
      <c r="Q6" s="34">
        <f t="shared" si="3"/>
        <v>100</v>
      </c>
      <c r="R6" s="34">
        <f t="shared" si="3"/>
        <v>3804</v>
      </c>
      <c r="S6" s="34">
        <f t="shared" si="3"/>
        <v>191529</v>
      </c>
      <c r="T6" s="34">
        <f t="shared" si="3"/>
        <v>1023.23</v>
      </c>
      <c r="U6" s="34">
        <f t="shared" si="3"/>
        <v>187.18</v>
      </c>
      <c r="V6" s="34">
        <f t="shared" si="3"/>
        <v>383</v>
      </c>
      <c r="W6" s="34">
        <f t="shared" si="3"/>
        <v>0.17</v>
      </c>
      <c r="X6" s="34">
        <f t="shared" si="3"/>
        <v>2252.94</v>
      </c>
      <c r="Y6" s="35" t="str">
        <f>IF(Y7="",NA(),Y7)</f>
        <v>-</v>
      </c>
      <c r="Z6" s="35" t="str">
        <f t="shared" ref="Z6:AH6" si="4">IF(Z7="",NA(),Z7)</f>
        <v>-</v>
      </c>
      <c r="AA6" s="35" t="str">
        <f t="shared" si="4"/>
        <v>-</v>
      </c>
      <c r="AB6" s="35">
        <f t="shared" si="4"/>
        <v>100.09</v>
      </c>
      <c r="AC6" s="35">
        <f t="shared" si="4"/>
        <v>100.31</v>
      </c>
      <c r="AD6" s="35" t="str">
        <f t="shared" si="4"/>
        <v>-</v>
      </c>
      <c r="AE6" s="35" t="str">
        <f t="shared" si="4"/>
        <v>-</v>
      </c>
      <c r="AF6" s="35" t="str">
        <f t="shared" si="4"/>
        <v>-</v>
      </c>
      <c r="AG6" s="35">
        <f t="shared" si="4"/>
        <v>97.53</v>
      </c>
      <c r="AH6" s="35">
        <f t="shared" si="4"/>
        <v>99.89</v>
      </c>
      <c r="AI6" s="34" t="str">
        <f>IF(AI7="","",IF(AI7="-","【-】","【"&amp;SUBSTITUTE(TEXT(AI7,"#,##0.00"),"-","△")&amp;"】"))</f>
        <v>【99.73】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94.75</v>
      </c>
      <c r="AS6" s="35">
        <f t="shared" si="5"/>
        <v>89.95</v>
      </c>
      <c r="AT6" s="34" t="str">
        <f>IF(AT7="","",IF(AT7="-","【-】","【"&amp;SUBSTITUTE(TEXT(AT7,"#,##0.00"),"-","△")&amp;"】"))</f>
        <v>【98.62】</v>
      </c>
      <c r="AU6" s="35" t="str">
        <f>IF(AU7="",NA(),AU7)</f>
        <v>-</v>
      </c>
      <c r="AV6" s="35" t="str">
        <f t="shared" ref="AV6:BD6" si="6">IF(AV7="",NA(),AV7)</f>
        <v>-</v>
      </c>
      <c r="AW6" s="35" t="str">
        <f t="shared" si="6"/>
        <v>-</v>
      </c>
      <c r="AX6" s="35">
        <f t="shared" si="6"/>
        <v>80.62</v>
      </c>
      <c r="AY6" s="35">
        <f t="shared" si="6"/>
        <v>76.430000000000007</v>
      </c>
      <c r="AZ6" s="35" t="str">
        <f t="shared" si="6"/>
        <v>-</v>
      </c>
      <c r="BA6" s="35" t="str">
        <f t="shared" si="6"/>
        <v>-</v>
      </c>
      <c r="BB6" s="35" t="str">
        <f t="shared" si="6"/>
        <v>-</v>
      </c>
      <c r="BC6" s="35">
        <f t="shared" si="6"/>
        <v>178.05</v>
      </c>
      <c r="BD6" s="35">
        <f t="shared" si="6"/>
        <v>138.87</v>
      </c>
      <c r="BE6" s="34" t="str">
        <f>IF(BE7="","",IF(BE7="-","【-】","【"&amp;SUBSTITUTE(TEXT(BE7,"#,##0.00"),"-","△")&amp;"】"))</f>
        <v>【55.53】</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1756.26</v>
      </c>
      <c r="BO6" s="35">
        <f t="shared" si="7"/>
        <v>1864.29</v>
      </c>
      <c r="BP6" s="34" t="str">
        <f>IF(BP7="","",IF(BP7="-","【-】","【"&amp;SUBSTITUTE(TEXT(BP7,"#,##0.00"),"-","△")&amp;"】"))</f>
        <v>【953.26】</v>
      </c>
      <c r="BQ6" s="35" t="str">
        <f>IF(BQ7="",NA(),BQ7)</f>
        <v>-</v>
      </c>
      <c r="BR6" s="35" t="str">
        <f t="shared" ref="BR6:BZ6" si="8">IF(BR7="",NA(),BR7)</f>
        <v>-</v>
      </c>
      <c r="BS6" s="35" t="str">
        <f t="shared" si="8"/>
        <v>-</v>
      </c>
      <c r="BT6" s="35">
        <f t="shared" si="8"/>
        <v>75.11</v>
      </c>
      <c r="BU6" s="35">
        <f t="shared" si="8"/>
        <v>99.5</v>
      </c>
      <c r="BV6" s="35" t="str">
        <f t="shared" si="8"/>
        <v>-</v>
      </c>
      <c r="BW6" s="35" t="str">
        <f t="shared" si="8"/>
        <v>-</v>
      </c>
      <c r="BX6" s="35" t="str">
        <f t="shared" si="8"/>
        <v>-</v>
      </c>
      <c r="BY6" s="35">
        <f t="shared" si="8"/>
        <v>45.78</v>
      </c>
      <c r="BZ6" s="35">
        <f t="shared" si="8"/>
        <v>51.32</v>
      </c>
      <c r="CA6" s="34" t="str">
        <f>IF(CA7="","",IF(CA7="-","【-】","【"&amp;SUBSTITUTE(TEXT(CA7,"#,##0.00"),"-","△")&amp;"】"))</f>
        <v>【45.31】</v>
      </c>
      <c r="CB6" s="35" t="str">
        <f>IF(CB7="",NA(),CB7)</f>
        <v>-</v>
      </c>
      <c r="CC6" s="35" t="str">
        <f t="shared" ref="CC6:CK6" si="9">IF(CC7="",NA(),CC7)</f>
        <v>-</v>
      </c>
      <c r="CD6" s="35" t="str">
        <f t="shared" si="9"/>
        <v>-</v>
      </c>
      <c r="CE6" s="35">
        <f t="shared" si="9"/>
        <v>226.22</v>
      </c>
      <c r="CF6" s="35">
        <f t="shared" si="9"/>
        <v>186.56</v>
      </c>
      <c r="CG6" s="35" t="str">
        <f t="shared" si="9"/>
        <v>-</v>
      </c>
      <c r="CH6" s="35" t="str">
        <f t="shared" si="9"/>
        <v>-</v>
      </c>
      <c r="CI6" s="35" t="str">
        <f t="shared" si="9"/>
        <v>-</v>
      </c>
      <c r="CJ6" s="35">
        <f t="shared" si="9"/>
        <v>367.7</v>
      </c>
      <c r="CK6" s="35">
        <f t="shared" si="9"/>
        <v>329.91</v>
      </c>
      <c r="CL6" s="34" t="str">
        <f>IF(CL7="","",IF(CL7="-","【-】","【"&amp;SUBSTITUTE(TEXT(CL7,"#,##0.00"),"-","△")&amp;"】"))</f>
        <v>【379.91】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29.43</v>
      </c>
      <c r="CV6" s="35">
        <f t="shared" si="10"/>
        <v>26.7</v>
      </c>
      <c r="CW6" s="34" t="str">
        <f>IF(CW7="","",IF(CW7="-","【-】","【"&amp;SUBSTITUTE(TEXT(CW7,"#,##0.00"),"-","△")&amp;"】"))</f>
        <v>【33.67】</v>
      </c>
      <c r="CX6" s="35" t="str">
        <f>IF(CX7="",NA(),CX7)</f>
        <v>-</v>
      </c>
      <c r="CY6" s="35" t="str">
        <f t="shared" ref="CY6:DG6" si="11">IF(CY7="",NA(),CY7)</f>
        <v>-</v>
      </c>
      <c r="CZ6" s="35" t="str">
        <f t="shared" si="11"/>
        <v>-</v>
      </c>
      <c r="DA6" s="35">
        <f t="shared" si="11"/>
        <v>86.12</v>
      </c>
      <c r="DB6" s="35">
        <f t="shared" si="11"/>
        <v>86.42</v>
      </c>
      <c r="DC6" s="35" t="str">
        <f t="shared" si="11"/>
        <v>-</v>
      </c>
      <c r="DD6" s="35" t="str">
        <f t="shared" si="11"/>
        <v>-</v>
      </c>
      <c r="DE6" s="35" t="str">
        <f t="shared" si="11"/>
        <v>-</v>
      </c>
      <c r="DF6" s="35">
        <f t="shared" si="11"/>
        <v>66.33</v>
      </c>
      <c r="DG6" s="35">
        <f t="shared" si="11"/>
        <v>66.459999999999994</v>
      </c>
      <c r="DH6" s="34" t="str">
        <f>IF(DH7="","",IF(DH7="-","【-】","【"&amp;SUBSTITUTE(TEXT(DH7,"#,##0.00"),"-","△")&amp;"】"))</f>
        <v>【79.94】</v>
      </c>
      <c r="DI6" s="35" t="str">
        <f>IF(DI7="",NA(),DI7)</f>
        <v>-</v>
      </c>
      <c r="DJ6" s="35" t="str">
        <f t="shared" ref="DJ6:DR6" si="12">IF(DJ7="",NA(),DJ7)</f>
        <v>-</v>
      </c>
      <c r="DK6" s="35" t="str">
        <f t="shared" si="12"/>
        <v>-</v>
      </c>
      <c r="DL6" s="35">
        <f t="shared" si="12"/>
        <v>3.99</v>
      </c>
      <c r="DM6" s="35">
        <f t="shared" si="12"/>
        <v>7.85</v>
      </c>
      <c r="DN6" s="35" t="str">
        <f t="shared" si="12"/>
        <v>-</v>
      </c>
      <c r="DO6" s="35" t="str">
        <f t="shared" si="12"/>
        <v>-</v>
      </c>
      <c r="DP6" s="35" t="str">
        <f t="shared" si="12"/>
        <v>-</v>
      </c>
      <c r="DQ6" s="35">
        <f t="shared" si="12"/>
        <v>9.15</v>
      </c>
      <c r="DR6" s="35">
        <f t="shared" si="12"/>
        <v>11.59</v>
      </c>
      <c r="DS6" s="34" t="str">
        <f>IF(DS7="","",IF(DS7="-","【-】","【"&amp;SUBSTITUTE(TEXT(DS7,"#,##0.00"),"-","△")&amp;"】"))</f>
        <v>【29.16】</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0.26</v>
      </c>
      <c r="EN6" s="35">
        <f t="shared" si="14"/>
        <v>0.04</v>
      </c>
      <c r="EO6" s="34" t="str">
        <f>IF(EO7="","",IF(EO7="-","【-】","【"&amp;SUBSTITUTE(TEXT(EO7,"#,##0.00"),"-","△")&amp;"】"))</f>
        <v>【0.01】</v>
      </c>
    </row>
    <row r="7" spans="1:148" s="36" customFormat="1" x14ac:dyDescent="0.15">
      <c r="A7" s="28"/>
      <c r="B7" s="37">
        <v>2019</v>
      </c>
      <c r="C7" s="37">
        <v>352039</v>
      </c>
      <c r="D7" s="37">
        <v>46</v>
      </c>
      <c r="E7" s="37">
        <v>17</v>
      </c>
      <c r="F7" s="37">
        <v>6</v>
      </c>
      <c r="G7" s="37">
        <v>0</v>
      </c>
      <c r="H7" s="37" t="s">
        <v>96</v>
      </c>
      <c r="I7" s="37" t="s">
        <v>97</v>
      </c>
      <c r="J7" s="37" t="s">
        <v>98</v>
      </c>
      <c r="K7" s="37" t="s">
        <v>99</v>
      </c>
      <c r="L7" s="37" t="s">
        <v>100</v>
      </c>
      <c r="M7" s="37" t="s">
        <v>101</v>
      </c>
      <c r="N7" s="38" t="s">
        <v>102</v>
      </c>
      <c r="O7" s="38">
        <v>74.540000000000006</v>
      </c>
      <c r="P7" s="38">
        <v>0.2</v>
      </c>
      <c r="Q7" s="38">
        <v>100</v>
      </c>
      <c r="R7" s="38">
        <v>3804</v>
      </c>
      <c r="S7" s="38">
        <v>191529</v>
      </c>
      <c r="T7" s="38">
        <v>1023.23</v>
      </c>
      <c r="U7" s="38">
        <v>187.18</v>
      </c>
      <c r="V7" s="38">
        <v>383</v>
      </c>
      <c r="W7" s="38">
        <v>0.17</v>
      </c>
      <c r="X7" s="38">
        <v>2252.94</v>
      </c>
      <c r="Y7" s="38" t="s">
        <v>102</v>
      </c>
      <c r="Z7" s="38" t="s">
        <v>102</v>
      </c>
      <c r="AA7" s="38" t="s">
        <v>102</v>
      </c>
      <c r="AB7" s="38">
        <v>100.09</v>
      </c>
      <c r="AC7" s="38">
        <v>100.31</v>
      </c>
      <c r="AD7" s="38" t="s">
        <v>102</v>
      </c>
      <c r="AE7" s="38" t="s">
        <v>102</v>
      </c>
      <c r="AF7" s="38" t="s">
        <v>102</v>
      </c>
      <c r="AG7" s="38">
        <v>97.53</v>
      </c>
      <c r="AH7" s="38">
        <v>99.89</v>
      </c>
      <c r="AI7" s="38">
        <v>99.73</v>
      </c>
      <c r="AJ7" s="38" t="s">
        <v>102</v>
      </c>
      <c r="AK7" s="38" t="s">
        <v>102</v>
      </c>
      <c r="AL7" s="38" t="s">
        <v>102</v>
      </c>
      <c r="AM7" s="38">
        <v>0</v>
      </c>
      <c r="AN7" s="38">
        <v>0</v>
      </c>
      <c r="AO7" s="38" t="s">
        <v>102</v>
      </c>
      <c r="AP7" s="38" t="s">
        <v>102</v>
      </c>
      <c r="AQ7" s="38" t="s">
        <v>102</v>
      </c>
      <c r="AR7" s="38">
        <v>94.75</v>
      </c>
      <c r="AS7" s="38">
        <v>89.95</v>
      </c>
      <c r="AT7" s="38">
        <v>98.62</v>
      </c>
      <c r="AU7" s="38" t="s">
        <v>102</v>
      </c>
      <c r="AV7" s="38" t="s">
        <v>102</v>
      </c>
      <c r="AW7" s="38" t="s">
        <v>102</v>
      </c>
      <c r="AX7" s="38">
        <v>80.62</v>
      </c>
      <c r="AY7" s="38">
        <v>76.430000000000007</v>
      </c>
      <c r="AZ7" s="38" t="s">
        <v>102</v>
      </c>
      <c r="BA7" s="38" t="s">
        <v>102</v>
      </c>
      <c r="BB7" s="38" t="s">
        <v>102</v>
      </c>
      <c r="BC7" s="38">
        <v>178.05</v>
      </c>
      <c r="BD7" s="38">
        <v>138.87</v>
      </c>
      <c r="BE7" s="38">
        <v>55.53</v>
      </c>
      <c r="BF7" s="38" t="s">
        <v>102</v>
      </c>
      <c r="BG7" s="38" t="s">
        <v>102</v>
      </c>
      <c r="BH7" s="38" t="s">
        <v>102</v>
      </c>
      <c r="BI7" s="38">
        <v>0</v>
      </c>
      <c r="BJ7" s="38">
        <v>0</v>
      </c>
      <c r="BK7" s="38" t="s">
        <v>102</v>
      </c>
      <c r="BL7" s="38" t="s">
        <v>102</v>
      </c>
      <c r="BM7" s="38" t="s">
        <v>102</v>
      </c>
      <c r="BN7" s="38">
        <v>1756.26</v>
      </c>
      <c r="BO7" s="38">
        <v>1864.29</v>
      </c>
      <c r="BP7" s="38">
        <v>953.26</v>
      </c>
      <c r="BQ7" s="38" t="s">
        <v>102</v>
      </c>
      <c r="BR7" s="38" t="s">
        <v>102</v>
      </c>
      <c r="BS7" s="38" t="s">
        <v>102</v>
      </c>
      <c r="BT7" s="38">
        <v>75.11</v>
      </c>
      <c r="BU7" s="38">
        <v>99.5</v>
      </c>
      <c r="BV7" s="38" t="s">
        <v>102</v>
      </c>
      <c r="BW7" s="38" t="s">
        <v>102</v>
      </c>
      <c r="BX7" s="38" t="s">
        <v>102</v>
      </c>
      <c r="BY7" s="38">
        <v>45.78</v>
      </c>
      <c r="BZ7" s="38">
        <v>51.32</v>
      </c>
      <c r="CA7" s="38">
        <v>45.31</v>
      </c>
      <c r="CB7" s="38" t="s">
        <v>102</v>
      </c>
      <c r="CC7" s="38" t="s">
        <v>102</v>
      </c>
      <c r="CD7" s="38" t="s">
        <v>102</v>
      </c>
      <c r="CE7" s="38">
        <v>226.22</v>
      </c>
      <c r="CF7" s="38">
        <v>186.56</v>
      </c>
      <c r="CG7" s="38" t="s">
        <v>102</v>
      </c>
      <c r="CH7" s="38" t="s">
        <v>102</v>
      </c>
      <c r="CI7" s="38" t="s">
        <v>102</v>
      </c>
      <c r="CJ7" s="38">
        <v>367.7</v>
      </c>
      <c r="CK7" s="38">
        <v>329.91</v>
      </c>
      <c r="CL7" s="38">
        <v>379.91</v>
      </c>
      <c r="CM7" s="38" t="s">
        <v>102</v>
      </c>
      <c r="CN7" s="38" t="s">
        <v>102</v>
      </c>
      <c r="CO7" s="38" t="s">
        <v>102</v>
      </c>
      <c r="CP7" s="38" t="s">
        <v>102</v>
      </c>
      <c r="CQ7" s="38" t="s">
        <v>102</v>
      </c>
      <c r="CR7" s="38" t="s">
        <v>102</v>
      </c>
      <c r="CS7" s="38" t="s">
        <v>102</v>
      </c>
      <c r="CT7" s="38" t="s">
        <v>102</v>
      </c>
      <c r="CU7" s="38">
        <v>29.43</v>
      </c>
      <c r="CV7" s="38">
        <v>26.7</v>
      </c>
      <c r="CW7" s="38">
        <v>33.67</v>
      </c>
      <c r="CX7" s="38" t="s">
        <v>102</v>
      </c>
      <c r="CY7" s="38" t="s">
        <v>102</v>
      </c>
      <c r="CZ7" s="38" t="s">
        <v>102</v>
      </c>
      <c r="DA7" s="38">
        <v>86.12</v>
      </c>
      <c r="DB7" s="38">
        <v>86.42</v>
      </c>
      <c r="DC7" s="38" t="s">
        <v>102</v>
      </c>
      <c r="DD7" s="38" t="s">
        <v>102</v>
      </c>
      <c r="DE7" s="38" t="s">
        <v>102</v>
      </c>
      <c r="DF7" s="38">
        <v>66.33</v>
      </c>
      <c r="DG7" s="38">
        <v>66.459999999999994</v>
      </c>
      <c r="DH7" s="38">
        <v>79.94</v>
      </c>
      <c r="DI7" s="38" t="s">
        <v>102</v>
      </c>
      <c r="DJ7" s="38" t="s">
        <v>102</v>
      </c>
      <c r="DK7" s="38" t="s">
        <v>102</v>
      </c>
      <c r="DL7" s="38">
        <v>3.99</v>
      </c>
      <c r="DM7" s="38">
        <v>7.85</v>
      </c>
      <c r="DN7" s="38" t="s">
        <v>102</v>
      </c>
      <c r="DO7" s="38" t="s">
        <v>102</v>
      </c>
      <c r="DP7" s="38" t="s">
        <v>102</v>
      </c>
      <c r="DQ7" s="38">
        <v>9.15</v>
      </c>
      <c r="DR7" s="38">
        <v>11.59</v>
      </c>
      <c r="DS7" s="38">
        <v>29.16</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0.26</v>
      </c>
      <c r="EN7" s="38">
        <v>0.04</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110</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1457</cp:lastModifiedBy>
  <cp:lastPrinted>2021-01-28T00:09:17Z</cp:lastPrinted>
  <dcterms:created xsi:type="dcterms:W3CDTF">2020-12-04T02:38:53Z</dcterms:created>
  <dcterms:modified xsi:type="dcterms:W3CDTF">2021-01-28T00:09:19Z</dcterms:modified>
  <cp:category/>
</cp:coreProperties>
</file>