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26\財政課ｎａｓ\財政課（下水道担当）\H23～下水道財政課\●下水道政策係\13平成32年度\02　下水　照会回答・通知\下水　照会回答・通知　13月\20210114 公営企業に係る「経営比較分析表」（令和元年度決算）の分析等について\依頼\12 周南市\"/>
    </mc:Choice>
  </mc:AlternateContent>
  <xr:revisionPtr revIDLastSave="0" documentId="13_ncr:1_{FE6C5654-9413-4F62-B729-F64426E8C85E}" xr6:coauthVersionLast="45" xr6:coauthVersionMax="45" xr10:uidLastSave="{00000000-0000-0000-0000-000000000000}"/>
  <workbookProtection workbookAlgorithmName="SHA-512" workbookHashValue="T6QQ0v6wps30gsiKbPRnzfWRXhRQt13jUJuK8u4kcsdqrZg4ByZzPh71OCy/hDUyecyIpat7oktPGhrCDphC9w==" workbookSaltValue="91DiLDGAVZeoyEvtZVc49A==" workbookSpinCount="100000" lockStructure="1"/>
  <bookViews>
    <workbookView xWindow="750" yWindow="225" windowWidth="27165" windowHeight="142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<sst xmlns="http://schemas.openxmlformats.org/spreadsheetml/2006/main" count="231" uniqueCount="117">
  <si>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</si>
  <si>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</si>
  <si>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</si>
  <si>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</si>
  <si>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</si>
  <si>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</si>
  <si>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</si>
  <si>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</si>
  <si>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</si>
  <si>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</si>
  <si>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</si>
  <si>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</si>
  <si>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</si>
  <si>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</si>
  <si>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</si>
  <si>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</si>
  <si>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</si>
  <si>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</si>
  <si>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</si>
  <si>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</si>
  <si>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</si>
  <si>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</si>
  <si>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</si>
  <si>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</si>
  <si>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</si>
  <si>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</si>
  <si>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</si>
  <si>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</si>
  <si>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</si>
  <si>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</si>
  <si>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</si>
  <si>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</si>
  <si>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</si>
  <si>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</si>
  <si>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</si>
  <si>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</si>
  <si>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</si>
  <si>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</si>
  <si>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</si>
  <si>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</si>
  <si>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</si>
  <si>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</si>
  <si>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</si>
  <si>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</si>
  <si>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</si>
  <si>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</si>
  <si>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</si>
  <si>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</si>
  <si>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</si>
  <si>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</si>
  <si>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</si>
  <si>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</si>
  <si>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</si>
  <si>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</si>
  <si>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</si>
  <si>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</si>
  <si>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</si>
  <si>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</si>
  <si>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</si>
  <si>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</si>
  <si>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</si>
  <si>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</si>
  <si>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</si>
  <si>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</si>
  <si>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</si>
  <si>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</si>
  <si>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</si>
  <si>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</si>
  <si>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</si>
  <si>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</si>
  <si>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</si>
  <si>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</si>
  <si>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</si>
  <si>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</si>
  <si>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</si>
  <si>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</si>
  <si>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</si>
  <si>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</si>
  <si>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</si>
  <si>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</si>
  <si>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</si>
  <si>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</si>
  <si>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</si>
  <si>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</si>
  <si>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</si>
  <si>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</si>
  <si>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</si>
  <si>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</si>
  <si>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</si>
  <si>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</si>
  <si>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</si>
  <si>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</si>
  <si>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</si>
  <si>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</si>
  <si>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</si>
  <si>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</si>
  <si>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</si>
  <si>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</si>
  <si>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</si>
  <si>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</si>
  <si>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</si>
  <si>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</si>
  <si>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</si>
  <si>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</si>
  <si>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</si>
  <si>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</si>
  <si>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</si>
  <si>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</si>
  <si>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</si>
  <si>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</si>
  <si>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</si>
  <si>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</si>
  <si>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</si>
  <si>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</si>
  <si>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と比較すると低い。しかしながら、企業会計へ平成23年度に移行した際、減価償却が終わっていない部分のみを固定資産に計上したことによる影響であり、必ずしも類似団体に比較して施設の老朽化が進んでいないということではない。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長寿命化の調査結果により管渠改善を行っており、マンホールふた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21">
      <t>ルイジダンタイヘイキンチ</t>
    </rPh>
    <rPh sb="22" eb="24">
      <t>ヒカク</t>
    </rPh>
    <rPh sb="27" eb="28">
      <t>ヒク</t>
    </rPh>
    <rPh sb="37" eb="39">
      <t>キギョウ</t>
    </rPh>
    <rPh sb="39" eb="41">
      <t>カイケイ</t>
    </rPh>
    <rPh sb="42" eb="44">
      <t>ヘイセイ</t>
    </rPh>
    <rPh sb="46" eb="48">
      <t>ネンド</t>
    </rPh>
    <rPh sb="49" eb="51">
      <t>イコウ</t>
    </rPh>
    <rPh sb="53" eb="54">
      <t>サイ</t>
    </rPh>
    <rPh sb="55" eb="57">
      <t>ゲンカ</t>
    </rPh>
    <rPh sb="57" eb="59">
      <t>ショウキャク</t>
    </rPh>
    <rPh sb="60" eb="61">
      <t>オ</t>
    </rPh>
    <rPh sb="67" eb="69">
      <t>ブブン</t>
    </rPh>
    <rPh sb="72" eb="74">
      <t>コテイ</t>
    </rPh>
    <rPh sb="74" eb="76">
      <t>シサン</t>
    </rPh>
    <rPh sb="77" eb="79">
      <t>ケイジョウ</t>
    </rPh>
    <rPh sb="86" eb="88">
      <t>エイキョウ</t>
    </rPh>
    <rPh sb="92" eb="93">
      <t>カナラ</t>
    </rPh>
    <rPh sb="96" eb="98">
      <t>ルイジ</t>
    </rPh>
    <rPh sb="98" eb="100">
      <t>ダンタイ</t>
    </rPh>
    <rPh sb="101" eb="103">
      <t>ヒカク</t>
    </rPh>
    <rPh sb="105" eb="107">
      <t>シセツ</t>
    </rPh>
    <rPh sb="108" eb="111">
      <t>ロウキュウカ</t>
    </rPh>
    <rPh sb="112" eb="113">
      <t>スス</t>
    </rPh>
    <rPh sb="130" eb="132">
      <t>カンキョ</t>
    </rPh>
    <rPh sb="132" eb="135">
      <t>ロウキュウカ</t>
    </rPh>
    <rPh sb="135" eb="136">
      <t>リツ</t>
    </rPh>
    <rPh sb="138" eb="145">
      <t>ルイジダンタイヘイキンチ</t>
    </rPh>
    <rPh sb="146" eb="148">
      <t>ヒカク</t>
    </rPh>
    <rPh sb="151" eb="152">
      <t>タカ</t>
    </rPh>
    <rPh sb="154" eb="155">
      <t>ホン</t>
    </rPh>
    <rPh sb="155" eb="156">
      <t>シ</t>
    </rPh>
    <rPh sb="159" eb="161">
      <t>ショウワ</t>
    </rPh>
    <rPh sb="163" eb="165">
      <t>ネンダイ</t>
    </rPh>
    <rPh sb="167" eb="170">
      <t>ゲスイドウ</t>
    </rPh>
    <rPh sb="212" eb="214">
      <t>カンキョ</t>
    </rPh>
    <rPh sb="214" eb="216">
      <t>カイゼン</t>
    </rPh>
    <rPh sb="216" eb="217">
      <t>リツ</t>
    </rPh>
    <rPh sb="219" eb="226">
      <t>ルイジダンタイヘイキンチ</t>
    </rPh>
    <rPh sb="227" eb="229">
      <t>ヒカク</t>
    </rPh>
    <rPh sb="232" eb="233">
      <t>ヒク</t>
    </rPh>
    <rPh sb="235" eb="236">
      <t>チョウ</t>
    </rPh>
    <rPh sb="236" eb="239">
      <t>ジュミョウカ</t>
    </rPh>
    <rPh sb="240" eb="242">
      <t>チョウサ</t>
    </rPh>
    <rPh sb="242" eb="244">
      <t>ケッカ</t>
    </rPh>
    <rPh sb="247" eb="249">
      <t>カンキョ</t>
    </rPh>
    <rPh sb="249" eb="251">
      <t>カイゼン</t>
    </rPh>
    <rPh sb="252" eb="253">
      <t>オコナ</t>
    </rPh>
    <rPh sb="266" eb="268">
      <t>カイシュウ</t>
    </rPh>
    <rPh sb="271" eb="272">
      <t>フク</t>
    </rPh>
    <rPh sb="273" eb="275">
      <t>ユウセン</t>
    </rPh>
    <rPh sb="275" eb="277">
      <t>ジュンイ</t>
    </rPh>
    <rPh sb="281" eb="283">
      <t>ジッシ</t>
    </rPh>
    <rPh sb="289" eb="291">
      <t>カンロ</t>
    </rPh>
    <rPh sb="292" eb="295">
      <t>ソウエンチョウ</t>
    </rPh>
    <rPh sb="296" eb="297">
      <t>ナガ</t>
    </rPh>
    <rPh sb="301" eb="303">
      <t>カイゼン</t>
    </rPh>
    <rPh sb="303" eb="304">
      <t>リツ</t>
    </rPh>
    <rPh sb="306" eb="308">
      <t>ハンエイ</t>
    </rPh>
    <phoneticPr fontId="2"/>
  </si>
  <si>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1" eb="23">
      <t>ヒリツ</t>
    </rPh>
    <rPh sb="24" eb="26">
      <t>クロジ</t>
    </rPh>
    <rPh sb="27" eb="29">
      <t>スイイ</t>
    </rPh>
    <rPh sb="34" eb="36">
      <t>リュウドウ</t>
    </rPh>
    <rPh sb="36" eb="38">
      <t>ヒリツ</t>
    </rPh>
    <rPh sb="38" eb="39">
      <t>トウ</t>
    </rPh>
    <rPh sb="40" eb="42">
      <t>シヒョウ</t>
    </rPh>
    <rPh sb="47" eb="49">
      <t>ルイジ</t>
    </rPh>
    <rPh sb="49" eb="51">
      <t>ダンタイ</t>
    </rPh>
    <rPh sb="52" eb="54">
      <t>ヒカク</t>
    </rPh>
    <rPh sb="56" eb="58">
      <t>リョウコウ</t>
    </rPh>
    <rPh sb="59" eb="61">
      <t>ジョウキョウ</t>
    </rPh>
    <rPh sb="74" eb="76">
      <t>カンキョ</t>
    </rPh>
    <rPh sb="76" eb="79">
      <t>ロウキュウカ</t>
    </rPh>
    <rPh sb="79" eb="80">
      <t>リツ</t>
    </rPh>
    <rPh sb="82" eb="83">
      <t>ミ</t>
    </rPh>
    <rPh sb="90" eb="92">
      <t>シセツ</t>
    </rPh>
    <rPh sb="93" eb="96">
      <t>ロウキュウカ</t>
    </rPh>
    <rPh sb="97" eb="98">
      <t>スス</t>
    </rPh>
    <rPh sb="113" eb="115">
      <t>ケイカク</t>
    </rPh>
    <rPh sb="116" eb="117">
      <t>モト</t>
    </rPh>
    <rPh sb="120" eb="122">
      <t>シセツ</t>
    </rPh>
    <rPh sb="123" eb="124">
      <t>チョウ</t>
    </rPh>
    <rPh sb="124" eb="127">
      <t>ジュミョウカ</t>
    </rPh>
    <rPh sb="128" eb="130">
      <t>タイシン</t>
    </rPh>
    <rPh sb="130" eb="131">
      <t>カ</t>
    </rPh>
    <rPh sb="132" eb="133">
      <t>スス</t>
    </rPh>
    <rPh sb="135" eb="137">
      <t>ヒツヨウ</t>
    </rPh>
    <rPh sb="146" eb="148">
      <t>キギョウ</t>
    </rPh>
    <rPh sb="148" eb="149">
      <t>サイ</t>
    </rPh>
    <rPh sb="149" eb="151">
      <t>ザンダカ</t>
    </rPh>
    <rPh sb="157" eb="160">
      <t>ハッコウガク</t>
    </rPh>
    <rPh sb="161" eb="163">
      <t>ヨクセイ</t>
    </rPh>
    <rPh sb="164" eb="166">
      <t>カイチク</t>
    </rPh>
    <rPh sb="166" eb="168">
      <t>シセツ</t>
    </rPh>
    <rPh sb="169" eb="171">
      <t>タイヨウ</t>
    </rPh>
    <rPh sb="171" eb="173">
      <t>ネンスウ</t>
    </rPh>
    <rPh sb="174" eb="175">
      <t>オウ</t>
    </rPh>
    <rPh sb="177" eb="179">
      <t>テキセツ</t>
    </rPh>
    <rPh sb="180" eb="182">
      <t>カリイレ</t>
    </rPh>
    <rPh sb="182" eb="184">
      <t>ネンスウ</t>
    </rPh>
    <rPh sb="185" eb="187">
      <t>セッテイ</t>
    </rPh>
    <rPh sb="192" eb="195">
      <t>ケイカクテキ</t>
    </rPh>
    <rPh sb="196" eb="198">
      <t>サクゲン</t>
    </rPh>
    <rPh sb="199" eb="200">
      <t>ツト</t>
    </rPh>
    <rPh sb="202" eb="204">
      <t>ケイエイ</t>
    </rPh>
    <rPh sb="205" eb="208">
      <t>アンテイカ</t>
    </rPh>
    <rPh sb="209" eb="210">
      <t>ハカ</t>
    </rPh>
    <phoneticPr fontId="2"/>
  </si>
  <si>
    <r>
      <t>　経常収支比率は、類似団体平均値と比較すると低いが、100％を上回っており、101.81となった。
　累積欠損金は、発生していない。
　流動比率は、100％を上回っており、類似団体と比較しても高い。
　企業債残高対事業規模比率は、</t>
    </r>
    <r>
      <rPr>
        <sz val="11"/>
        <rFont val="ＭＳ ゴシック"/>
        <family val="3"/>
        <charset val="128"/>
      </rPr>
      <t>料金収入に対し、約8倍の企業債残高があるが、類似団体平均値と比較すると低くなっている。</t>
    </r>
    <r>
      <rPr>
        <sz val="11"/>
        <color indexed="8"/>
        <rFont val="ＭＳ ゴシック"/>
        <family val="3"/>
        <charset val="128"/>
      </rPr>
      <t xml:space="preserve">
　経費回収率は、100％を上回り、使用料で回収すべき経費は使用料で賄えている。
　汚水処理原価は、類似団体平均値と比較すると高く、167.87円となった。</t>
    </r>
    <r>
      <rPr>
        <sz val="11"/>
        <color indexed="8"/>
        <rFont val="ＭＳ ゴシック"/>
        <family val="3"/>
        <charset val="128"/>
      </rPr>
      <t xml:space="preserve">
　施設利用率は、類似団体平均値と比較すると高く、73.6％となった。
　水洗化率は、類似団体平均値と同程度の数値である。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</si>
</sst>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indexed="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0.02</c:v>
                </c:pt>
                <c:pt idx="1">
                  <c:v>0.01</c:v>
                </c:pt>
                <c:pt idx="2">
                  <c:v>0.03</c:v>
                </c:pt>
                <c:pt idx="3" formatCode="#,##0.00;&quot;△&quot;#,##0.00">
                  <c:v>0</c:v>
                </c:pt>
                <c:pt idx="4">
                  <c:v>0.05</c:v>
                </c:pt>
              </c:numCache>
            </c:numRef>
          </c:val>
          <c:extLst>
            <c:ext xmlns:c16="http://schemas.microsoft.com/office/drawing/2014/chart" uri="{C3380CC4-5D6E-409C-BE32-E72D297353CC}">
              <c16:uniqueId val="{00000000-C93C-491B-8EB3-DF9FF1C69C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C93C-491B-8EB3-DF9FF1C69C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104.13</c:v>
                </c:pt>
                <c:pt idx="1">
                  <c:v>104.82</c:v>
                </c:pt>
                <c:pt idx="2">
                  <c:v>103.23</c:v>
                </c:pt>
                <c:pt idx="3">
                  <c:v>100.35</c:v>
                </c:pt>
                <c:pt idx="4">
                  <c:v>101.81</c:v>
                </c:pt>
              </c:numCache>
            </c:numRef>
          </c:val>
          <c:extLst>
            <c:ext xmlns:c16="http://schemas.microsoft.com/office/drawing/2014/chart" uri="{C3380CC4-5D6E-409C-BE32-E72D297353CC}">
              <c16:uniqueId val="{00000000-8741-4237-A695-8F066B236A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8741-4237-A695-8F066B236A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16.920000000000002</c:v>
                </c:pt>
                <c:pt idx="1">
                  <c:v>20</c:v>
                </c:pt>
                <c:pt idx="2">
                  <c:v>22.88</c:v>
                </c:pt>
                <c:pt idx="3">
                  <c:v>25.81</c:v>
                </c:pt>
                <c:pt idx="4">
                  <c:v>28.66</c:v>
                </c:pt>
              </c:numCache>
            </c:numRef>
          </c:val>
          <c:extLst>
            <c:ext xmlns:c16="http://schemas.microsoft.com/office/drawing/2014/chart" uri="{C3380CC4-5D6E-409C-BE32-E72D297353CC}">
              <c16:uniqueId val="{00000000-2874-46AF-9BBC-78443BB5E1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2874-46AF-9BBC-78443BB5E1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9.43</c:v>
                </c:pt>
                <c:pt idx="1">
                  <c:v>10.68</c:v>
                </c:pt>
                <c:pt idx="2">
                  <c:v>12.37</c:v>
                </c:pt>
                <c:pt idx="3">
                  <c:v>13.49</c:v>
                </c:pt>
                <c:pt idx="4">
                  <c:v>15.31</c:v>
                </c:pt>
              </c:numCache>
            </c:numRef>
          </c:val>
          <c:extLst>
            <c:ext xmlns:c16="http://schemas.microsoft.com/office/drawing/2014/chart" uri="{C3380CC4-5D6E-409C-BE32-E72D297353CC}">
              <c16:uniqueId val="{00000000-5F42-4980-A950-ECCFB3B7D5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5F42-4980-A950-ECCFB3B7D5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3-496D-B85B-866FF4D604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82A3-496D-B85B-866FF4D604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67.87</c:v>
                </c:pt>
                <c:pt idx="1">
                  <c:v>83.16</c:v>
                </c:pt>
                <c:pt idx="2">
                  <c:v>103.28</c:v>
                </c:pt>
                <c:pt idx="3">
                  <c:v>100.09</c:v>
                </c:pt>
                <c:pt idx="4">
                  <c:v>121.91</c:v>
                </c:pt>
              </c:numCache>
            </c:numRef>
          </c:val>
          <c:extLst>
            <c:ext xmlns:c16="http://schemas.microsoft.com/office/drawing/2014/chart" uri="{C3380CC4-5D6E-409C-BE32-E72D297353CC}">
              <c16:uniqueId val="{00000000-57D3-488C-A239-BCC049650C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57D3-488C-A239-BCC049650C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883.85</c:v>
                </c:pt>
                <c:pt idx="1">
                  <c:v>833.57</c:v>
                </c:pt>
                <c:pt idx="2">
                  <c:v>805.62</c:v>
                </c:pt>
                <c:pt idx="3">
                  <c:v>781.76</c:v>
                </c:pt>
                <c:pt idx="4">
                  <c:v>760.13</c:v>
                </c:pt>
              </c:numCache>
            </c:numRef>
          </c:val>
          <c:extLst>
            <c:ext xmlns:c16="http://schemas.microsoft.com/office/drawing/2014/chart" uri="{C3380CC4-5D6E-409C-BE32-E72D297353CC}">
              <c16:uniqueId val="{00000000-B490-432C-BFE6-9FCBB560BC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B490-432C-BFE6-9FCBB560BC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108.4</c:v>
                </c:pt>
                <c:pt idx="1">
                  <c:v>110.93</c:v>
                </c:pt>
                <c:pt idx="2">
                  <c:v>104.62</c:v>
                </c:pt>
                <c:pt idx="3">
                  <c:v>100.36</c:v>
                </c:pt>
                <c:pt idx="4">
                  <c:v>100.22</c:v>
                </c:pt>
              </c:numCache>
            </c:numRef>
          </c:val>
          <c:extLst>
            <c:ext xmlns:c16="http://schemas.microsoft.com/office/drawing/2014/chart" uri="{C3380CC4-5D6E-409C-BE32-E72D297353CC}">
              <c16:uniqueId val="{00000000-8CEE-4BDA-B930-47546BF265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8CEE-4BDA-B930-47546BF265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152.80000000000001</c:v>
                </c:pt>
                <c:pt idx="1">
                  <c:v>149.61000000000001</c:v>
                </c:pt>
                <c:pt idx="2">
                  <c:v>158.44999999999999</c:v>
                </c:pt>
                <c:pt idx="3">
                  <c:v>167.49</c:v>
                </c:pt>
                <c:pt idx="4">
                  <c:v>167.87</c:v>
                </c:pt>
              </c:numCache>
            </c:numRef>
          </c:val>
          <c:extLst>
            <c:ext xmlns:c16="http://schemas.microsoft.com/office/drawing/2014/chart" uri="{C3380CC4-5D6E-409C-BE32-E72D297353CC}">
              <c16:uniqueId val="{00000000-D4C6-4513-928E-7609AB2743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D4C6-4513-928E-7609AB2743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71.48</c:v>
                </c:pt>
                <c:pt idx="1">
                  <c:v>72.88</c:v>
                </c:pt>
                <c:pt idx="2">
                  <c:v>73.680000000000007</c:v>
                </c:pt>
                <c:pt idx="3">
                  <c:v>72.48</c:v>
                </c:pt>
                <c:pt idx="4">
                  <c:v>73.599999999999994</c:v>
                </c:pt>
              </c:numCache>
            </c:numRef>
          </c:val>
          <c:extLst>
            <c:ext xmlns:c16="http://schemas.microsoft.com/office/drawing/2014/chart" uri="{C3380CC4-5D6E-409C-BE32-E72D297353CC}">
              <c16:uniqueId val="{00000000-24A4-4098-9091-4182DAFED2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24A4-4098-9091-4182DAFED2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94.33</c:v>
                </c:pt>
                <c:pt idx="1">
                  <c:v>94.4</c:v>
                </c:pt>
                <c:pt idx="2">
                  <c:v>94.47</c:v>
                </c:pt>
                <c:pt idx="3">
                  <c:v>94.54</c:v>
                </c:pt>
                <c:pt idx="4">
                  <c:v>94.6</c:v>
                </c:pt>
              </c:numCache>
            </c:numRef>
          </c:val>
          <c:extLst>
            <c:ext xmlns:c16="http://schemas.microsoft.com/office/drawing/2014/chart" uri="{C3380CC4-5D6E-409C-BE32-E72D297353CC}">
              <c16:uniqueId val="{00000000-5A8F-44C0-BC9E-F8BE10025A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5A8F-44C0-BC9E-F8BE10025A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142482</v>
      </c>
      <c r="AM8" s="51"/>
      <c r="AN8" s="51"/>
      <c r="AO8" s="51"/>
      <c r="AP8" s="51"/>
      <c r="AQ8" s="51"/>
      <c r="AR8" s="51"/>
      <c r="AS8" s="51"/>
      <c r="AT8" s="46">
        <f>データ!T6</f>
        <v>656.29</v>
      </c>
      <c r="AU8" s="46"/>
      <c r="AV8" s="46"/>
      <c r="AW8" s="46"/>
      <c r="AX8" s="46"/>
      <c r="AY8" s="46"/>
      <c r="AZ8" s="46"/>
      <c r="BA8" s="46"/>
      <c r="BB8" s="46">
        <f>データ!U6</f>
        <v>217.1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72.569999999999993</v>
      </c>
      <c r="J10" s="46"/>
      <c r="K10" s="46"/>
      <c r="L10" s="46"/>
      <c r="M10" s="46"/>
      <c r="N10" s="46"/>
      <c r="O10" s="46"/>
      <c r="P10" s="46">
        <f>データ!P6</f>
        <v>84.58</v>
      </c>
      <c r="Q10" s="46"/>
      <c r="R10" s="46"/>
      <c r="S10" s="46"/>
      <c r="T10" s="46"/>
      <c r="U10" s="46"/>
      <c r="V10" s="46"/>
      <c r="W10" s="46">
        <f>データ!Q6</f>
        <v>60.82</v>
      </c>
      <c r="X10" s="46"/>
      <c r="Y10" s="46"/>
      <c r="Z10" s="46"/>
      <c r="AA10" s="46"/>
      <c r="AB10" s="46"/>
      <c r="AC10" s="46"/>
      <c r="AD10" s="51">
        <f>データ!R6</f>
        <v>3275</v>
      </c>
      <c r="AE10" s="51"/>
      <c r="AF10" s="51"/>
      <c r="AG10" s="51"/>
      <c r="AH10" s="51"/>
      <c r="AI10" s="51"/>
      <c r="AJ10" s="51"/>
      <c r="AK10" s="2"/>
      <c r="AL10" s="51">
        <f>データ!V6</f>
        <v>119943</v>
      </c>
      <c r="AM10" s="51"/>
      <c r="AN10" s="51"/>
      <c r="AO10" s="51"/>
      <c r="AP10" s="51"/>
      <c r="AQ10" s="51"/>
      <c r="AR10" s="51"/>
      <c r="AS10" s="51"/>
      <c r="AT10" s="46">
        <f>データ!W6</f>
        <v>28.94</v>
      </c>
      <c r="AU10" s="46"/>
      <c r="AV10" s="46"/>
      <c r="AW10" s="46"/>
      <c r="AX10" s="46"/>
      <c r="AY10" s="46"/>
      <c r="AZ10" s="46"/>
      <c r="BA10" s="46"/>
      <c r="BB10" s="46">
        <f>データ!X6</f>
        <v>4144.54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vGPGbAHypNoq5Z3XktQJ0W5QklcwucukpJVGVig0uJjM3ZNH2k2Khyrw06hPEmUqoMPTYREhS+9/2C5QVohPw==" saltValue="6PTPxPP60ZBGUIX9EIJR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352152</v>
      </c>
      <c r="D6" s="33">
        <f t="shared" si="3"/>
        <v>46</v>
      </c>
      <c r="E6" s="33">
        <f t="shared" si="3"/>
        <v>17</v>
      </c>
      <c r="F6" s="33">
        <f t="shared" si="3"/>
        <v>1</v>
      </c>
      <c r="G6" s="33">
        <f t="shared" si="3"/>
        <v>0</v>
      </c>
      <c r="H6" s="33" t="str">
        <f t="shared" si="3"/>
        <v>山口県　周南市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72.569999999999993</v>
      </c>
      <c r="P6" s="34">
        <f t="shared" si="3"/>
        <v>84.58</v>
      </c>
      <c r="Q6" s="34">
        <f t="shared" si="3"/>
        <v>60.82</v>
      </c>
      <c r="R6" s="34">
        <f t="shared" si="3"/>
        <v>3275</v>
      </c>
      <c r="S6" s="34">
        <f t="shared" si="3"/>
        <v>142482</v>
      </c>
      <c r="T6" s="34">
        <f t="shared" si="3"/>
        <v>656.29</v>
      </c>
      <c r="U6" s="34">
        <f t="shared" si="3"/>
        <v>217.1</v>
      </c>
      <c r="V6" s="34">
        <f t="shared" si="3"/>
        <v>119943</v>
      </c>
      <c r="W6" s="34">
        <f t="shared" si="3"/>
        <v>28.94</v>
      </c>
      <c r="X6" s="34">
        <f t="shared" si="3"/>
        <v>4144.54</v>
      </c>
      <c r="Y6" s="35">
        <f>IF(Y7="",NA(),Y7)</f>
        <v>104.13</v>
      </c>
      <c r="Z6" s="35">
        <f t="shared" ref="Z6:AH6" si="4">IF(Z7="",NA(),Z7)</f>
        <v>104.82</v>
      </c>
      <c r="AA6" s="35">
        <f t="shared" si="4"/>
        <v>103.23</v>
      </c>
      <c r="AB6" s="35">
        <f t="shared" si="4"/>
        <v>100.35</v>
      </c>
      <c r="AC6" s="35">
        <f t="shared" si="4"/>
        <v>101.81</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67.87</v>
      </c>
      <c r="AV6" s="35">
        <f t="shared" ref="AV6:BD6" si="6">IF(AV7="",NA(),AV7)</f>
        <v>83.16</v>
      </c>
      <c r="AW6" s="35">
        <f t="shared" si="6"/>
        <v>103.28</v>
      </c>
      <c r="AX6" s="35">
        <f t="shared" si="6"/>
        <v>100.09</v>
      </c>
      <c r="AY6" s="35">
        <f t="shared" si="6"/>
        <v>121.91</v>
      </c>
      <c r="AZ6" s="35">
        <f t="shared" si="6"/>
        <v>47.32</v>
      </c>
      <c r="BA6" s="35">
        <f t="shared" si="6"/>
        <v>49.96</v>
      </c>
      <c r="BB6" s="35">
        <f t="shared" si="6"/>
        <v>58.04</v>
      </c>
      <c r="BC6" s="35">
        <f t="shared" si="6"/>
        <v>62.12</v>
      </c>
      <c r="BD6" s="35">
        <f t="shared" si="6"/>
        <v>61.57</v>
      </c>
      <c r="BE6" s="34" t="str">
        <f>IF(BE7="","",IF(BE7="-","【-】","【"&amp;SUBSTITUTE(TEXT(BE7,"#,##0.00"),"-","△")&amp;"】"))</f>
        <v>【69.54】</v>
      </c>
      <c r="BF6" s="35">
        <f>IF(BF7="",NA(),BF7)</f>
        <v>883.85</v>
      </c>
      <c r="BG6" s="35">
        <f t="shared" ref="BG6:BO6" si="7">IF(BG7="",NA(),BG7)</f>
        <v>833.57</v>
      </c>
      <c r="BH6" s="35">
        <f t="shared" si="7"/>
        <v>805.62</v>
      </c>
      <c r="BI6" s="35">
        <f t="shared" si="7"/>
        <v>781.76</v>
      </c>
      <c r="BJ6" s="35">
        <f t="shared" si="7"/>
        <v>760.13</v>
      </c>
      <c r="BK6" s="35">
        <f t="shared" si="7"/>
        <v>1017.47</v>
      </c>
      <c r="BL6" s="35">
        <f t="shared" si="7"/>
        <v>970.35</v>
      </c>
      <c r="BM6" s="35">
        <f t="shared" si="7"/>
        <v>917.29</v>
      </c>
      <c r="BN6" s="35">
        <f t="shared" si="7"/>
        <v>875.53</v>
      </c>
      <c r="BO6" s="35">
        <f t="shared" si="7"/>
        <v>867.39</v>
      </c>
      <c r="BP6" s="34" t="str">
        <f>IF(BP7="","",IF(BP7="-","【-】","【"&amp;SUBSTITUTE(TEXT(BP7,"#,##0.00"),"-","△")&amp;"】"))</f>
        <v>【682.51】</v>
      </c>
      <c r="BQ6" s="35">
        <f>IF(BQ7="",NA(),BQ7)</f>
        <v>108.4</v>
      </c>
      <c r="BR6" s="35">
        <f t="shared" ref="BR6:BZ6" si="8">IF(BR7="",NA(),BR7)</f>
        <v>110.93</v>
      </c>
      <c r="BS6" s="35">
        <f t="shared" si="8"/>
        <v>104.62</v>
      </c>
      <c r="BT6" s="35">
        <f t="shared" si="8"/>
        <v>100.36</v>
      </c>
      <c r="BU6" s="35">
        <f t="shared" si="8"/>
        <v>100.22</v>
      </c>
      <c r="BV6" s="35">
        <f t="shared" si="8"/>
        <v>96.37</v>
      </c>
      <c r="BW6" s="35">
        <f t="shared" si="8"/>
        <v>99.26</v>
      </c>
      <c r="BX6" s="35">
        <f t="shared" si="8"/>
        <v>99.67</v>
      </c>
      <c r="BY6" s="35">
        <f t="shared" si="8"/>
        <v>99.83</v>
      </c>
      <c r="BZ6" s="35">
        <f t="shared" si="8"/>
        <v>100.91</v>
      </c>
      <c r="CA6" s="34" t="str">
        <f>IF(CA7="","",IF(CA7="-","【-】","【"&amp;SUBSTITUTE(TEXT(CA7,"#,##0.00"),"-","△")&amp;"】"))</f>
        <v>【100.34】</v>
      </c>
      <c r="CB6" s="35">
        <f>IF(CB7="",NA(),CB7)</f>
        <v>152.80000000000001</v>
      </c>
      <c r="CC6" s="35">
        <f t="shared" ref="CC6:CK6" si="9">IF(CC7="",NA(),CC7)</f>
        <v>149.61000000000001</v>
      </c>
      <c r="CD6" s="35">
        <f t="shared" si="9"/>
        <v>158.44999999999999</v>
      </c>
      <c r="CE6" s="35">
        <f t="shared" si="9"/>
        <v>167.49</v>
      </c>
      <c r="CF6" s="35">
        <f t="shared" si="9"/>
        <v>167.87</v>
      </c>
      <c r="CG6" s="35">
        <f t="shared" si="9"/>
        <v>162.65</v>
      </c>
      <c r="CH6" s="35">
        <f t="shared" si="9"/>
        <v>159.53</v>
      </c>
      <c r="CI6" s="35">
        <f t="shared" si="9"/>
        <v>159.6</v>
      </c>
      <c r="CJ6" s="35">
        <f t="shared" si="9"/>
        <v>158.94</v>
      </c>
      <c r="CK6" s="35">
        <f t="shared" si="9"/>
        <v>158.04</v>
      </c>
      <c r="CL6" s="34" t="str">
        <f>IF(CL7="","",IF(CL7="-","【-】","【"&amp;SUBSTITUTE(TEXT(CL7,"#,##0.00"),"-","△")&amp;"】"))</f>
        <v>【136.15】</v>
      </c>
      <c r="CM6" s="35">
        <f>IF(CM7="",NA(),CM7)</f>
        <v>71.48</v>
      </c>
      <c r="CN6" s="35">
        <f t="shared" ref="CN6:CV6" si="10">IF(CN7="",NA(),CN7)</f>
        <v>72.88</v>
      </c>
      <c r="CO6" s="35">
        <f t="shared" si="10"/>
        <v>73.680000000000007</v>
      </c>
      <c r="CP6" s="35">
        <f t="shared" si="10"/>
        <v>72.48</v>
      </c>
      <c r="CQ6" s="35">
        <f t="shared" si="10"/>
        <v>73.599999999999994</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94.33</v>
      </c>
      <c r="CY6" s="35">
        <f t="shared" ref="CY6:DG6" si="11">IF(CY7="",NA(),CY7)</f>
        <v>94.4</v>
      </c>
      <c r="CZ6" s="35">
        <f t="shared" si="11"/>
        <v>94.47</v>
      </c>
      <c r="DA6" s="35">
        <f t="shared" si="11"/>
        <v>94.54</v>
      </c>
      <c r="DB6" s="35">
        <f t="shared" si="11"/>
        <v>94.6</v>
      </c>
      <c r="DC6" s="35">
        <f t="shared" si="11"/>
        <v>93.38</v>
      </c>
      <c r="DD6" s="35">
        <f t="shared" si="11"/>
        <v>93.5</v>
      </c>
      <c r="DE6" s="35">
        <f t="shared" si="11"/>
        <v>93.86</v>
      </c>
      <c r="DF6" s="35">
        <f t="shared" si="11"/>
        <v>93.96</v>
      </c>
      <c r="DG6" s="35">
        <f t="shared" si="11"/>
        <v>94.06</v>
      </c>
      <c r="DH6" s="34" t="str">
        <f>IF(DH7="","",IF(DH7="-","【-】","【"&amp;SUBSTITUTE(TEXT(DH7,"#,##0.00"),"-","△")&amp;"】"))</f>
        <v>【95.35】</v>
      </c>
      <c r="DI6" s="35">
        <f>IF(DI7="",NA(),DI7)</f>
        <v>16.920000000000002</v>
      </c>
      <c r="DJ6" s="35">
        <f t="shared" ref="DJ6:DR6" si="12">IF(DJ7="",NA(),DJ7)</f>
        <v>20</v>
      </c>
      <c r="DK6" s="35">
        <f t="shared" si="12"/>
        <v>22.88</v>
      </c>
      <c r="DL6" s="35">
        <f t="shared" si="12"/>
        <v>25.81</v>
      </c>
      <c r="DM6" s="35">
        <f t="shared" si="12"/>
        <v>28.66</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9.43</v>
      </c>
      <c r="DU6" s="35">
        <f t="shared" ref="DU6:EC6" si="13">IF(DU7="",NA(),DU7)</f>
        <v>10.68</v>
      </c>
      <c r="DV6" s="35">
        <f t="shared" si="13"/>
        <v>12.37</v>
      </c>
      <c r="DW6" s="35">
        <f t="shared" si="13"/>
        <v>13.49</v>
      </c>
      <c r="DX6" s="35">
        <f t="shared" si="13"/>
        <v>15.31</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0.02</v>
      </c>
      <c r="EF6" s="35">
        <f t="shared" ref="EF6:EN6" si="14">IF(EF7="",NA(),EF7)</f>
        <v>0.01</v>
      </c>
      <c r="EG6" s="35">
        <f t="shared" si="14"/>
        <v>0.03</v>
      </c>
      <c r="EH6" s="34">
        <f t="shared" si="14"/>
        <v>0</v>
      </c>
      <c r="EI6" s="35">
        <f t="shared" si="14"/>
        <v>0.05</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352152</v>
      </c>
      <c r="D7" s="37">
        <v>46</v>
      </c>
      <c r="E7" s="37">
        <v>17</v>
      </c>
      <c r="F7" s="37">
        <v>1</v>
      </c>
      <c r="G7" s="37">
        <v>0</v>
      </c>
      <c r="H7" s="37" t="s">
        <v>96</v>
      </c>
      <c r="I7" s="37" t="s">
        <v>97</v>
      </c>
      <c r="J7" s="37" t="s">
        <v>98</v>
      </c>
      <c r="K7" s="37" t="s">
        <v>99</v>
      </c>
      <c r="L7" s="37" t="s">
        <v>100</v>
      </c>
      <c r="M7" s="37" t="s">
        <v>101</v>
      </c>
      <c r="N7" s="38" t="s">
        <v>102</v>
      </c>
      <c r="O7" s="38">
        <v>72.569999999999993</v>
      </c>
      <c r="P7" s="38">
        <v>84.58</v>
      </c>
      <c r="Q7" s="38">
        <v>60.82</v>
      </c>
      <c r="R7" s="38">
        <v>3275</v>
      </c>
      <c r="S7" s="38">
        <v>142482</v>
      </c>
      <c r="T7" s="38">
        <v>656.29</v>
      </c>
      <c r="U7" s="38">
        <v>217.1</v>
      </c>
      <c r="V7" s="38">
        <v>119943</v>
      </c>
      <c r="W7" s="38">
        <v>28.94</v>
      </c>
      <c r="X7" s="38">
        <v>4144.54</v>
      </c>
      <c r="Y7" s="38">
        <v>104.13</v>
      </c>
      <c r="Z7" s="38">
        <v>104.82</v>
      </c>
      <c r="AA7" s="38">
        <v>103.23</v>
      </c>
      <c r="AB7" s="38">
        <v>100.35</v>
      </c>
      <c r="AC7" s="38">
        <v>101.81</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67.87</v>
      </c>
      <c r="AV7" s="38">
        <v>83.16</v>
      </c>
      <c r="AW7" s="38">
        <v>103.28</v>
      </c>
      <c r="AX7" s="38">
        <v>100.09</v>
      </c>
      <c r="AY7" s="38">
        <v>121.91</v>
      </c>
      <c r="AZ7" s="38">
        <v>47.32</v>
      </c>
      <c r="BA7" s="38">
        <v>49.96</v>
      </c>
      <c r="BB7" s="38">
        <v>58.04</v>
      </c>
      <c r="BC7" s="38">
        <v>62.12</v>
      </c>
      <c r="BD7" s="38">
        <v>61.57</v>
      </c>
      <c r="BE7" s="38">
        <v>69.540000000000006</v>
      </c>
      <c r="BF7" s="38">
        <v>883.85</v>
      </c>
      <c r="BG7" s="38">
        <v>833.57</v>
      </c>
      <c r="BH7" s="38">
        <v>805.62</v>
      </c>
      <c r="BI7" s="38">
        <v>781.76</v>
      </c>
      <c r="BJ7" s="38">
        <v>760.13</v>
      </c>
      <c r="BK7" s="38">
        <v>1017.47</v>
      </c>
      <c r="BL7" s="38">
        <v>970.35</v>
      </c>
      <c r="BM7" s="38">
        <v>917.29</v>
      </c>
      <c r="BN7" s="38">
        <v>875.53</v>
      </c>
      <c r="BO7" s="38">
        <v>867.39</v>
      </c>
      <c r="BP7" s="38">
        <v>682.51</v>
      </c>
      <c r="BQ7" s="38">
        <v>108.4</v>
      </c>
      <c r="BR7" s="38">
        <v>110.93</v>
      </c>
      <c r="BS7" s="38">
        <v>104.62</v>
      </c>
      <c r="BT7" s="38">
        <v>100.36</v>
      </c>
      <c r="BU7" s="38">
        <v>100.22</v>
      </c>
      <c r="BV7" s="38">
        <v>96.37</v>
      </c>
      <c r="BW7" s="38">
        <v>99.26</v>
      </c>
      <c r="BX7" s="38">
        <v>99.67</v>
      </c>
      <c r="BY7" s="38">
        <v>99.83</v>
      </c>
      <c r="BZ7" s="38">
        <v>100.91</v>
      </c>
      <c r="CA7" s="38">
        <v>100.34</v>
      </c>
      <c r="CB7" s="38">
        <v>152.80000000000001</v>
      </c>
      <c r="CC7" s="38">
        <v>149.61000000000001</v>
      </c>
      <c r="CD7" s="38">
        <v>158.44999999999999</v>
      </c>
      <c r="CE7" s="38">
        <v>167.49</v>
      </c>
      <c r="CF7" s="38">
        <v>167.87</v>
      </c>
      <c r="CG7" s="38">
        <v>162.65</v>
      </c>
      <c r="CH7" s="38">
        <v>159.53</v>
      </c>
      <c r="CI7" s="38">
        <v>159.6</v>
      </c>
      <c r="CJ7" s="38">
        <v>158.94</v>
      </c>
      <c r="CK7" s="38">
        <v>158.04</v>
      </c>
      <c r="CL7" s="38">
        <v>136.15</v>
      </c>
      <c r="CM7" s="38">
        <v>71.48</v>
      </c>
      <c r="CN7" s="38">
        <v>72.88</v>
      </c>
      <c r="CO7" s="38">
        <v>73.680000000000007</v>
      </c>
      <c r="CP7" s="38">
        <v>72.48</v>
      </c>
      <c r="CQ7" s="38">
        <v>73.599999999999994</v>
      </c>
      <c r="CR7" s="38">
        <v>66.63</v>
      </c>
      <c r="CS7" s="38">
        <v>67.040000000000006</v>
      </c>
      <c r="CT7" s="38">
        <v>66.34</v>
      </c>
      <c r="CU7" s="38">
        <v>67.069999999999993</v>
      </c>
      <c r="CV7" s="38">
        <v>66.78</v>
      </c>
      <c r="CW7" s="38">
        <v>59.64</v>
      </c>
      <c r="CX7" s="38">
        <v>94.33</v>
      </c>
      <c r="CY7" s="38">
        <v>94.4</v>
      </c>
      <c r="CZ7" s="38">
        <v>94.47</v>
      </c>
      <c r="DA7" s="38">
        <v>94.54</v>
      </c>
      <c r="DB7" s="38">
        <v>94.6</v>
      </c>
      <c r="DC7" s="38">
        <v>93.38</v>
      </c>
      <c r="DD7" s="38">
        <v>93.5</v>
      </c>
      <c r="DE7" s="38">
        <v>93.86</v>
      </c>
      <c r="DF7" s="38">
        <v>93.96</v>
      </c>
      <c r="DG7" s="38">
        <v>94.06</v>
      </c>
      <c r="DH7" s="38">
        <v>95.35</v>
      </c>
      <c r="DI7" s="38">
        <v>16.920000000000002</v>
      </c>
      <c r="DJ7" s="38">
        <v>20</v>
      </c>
      <c r="DK7" s="38">
        <v>22.88</v>
      </c>
      <c r="DL7" s="38">
        <v>25.81</v>
      </c>
      <c r="DM7" s="38">
        <v>28.66</v>
      </c>
      <c r="DN7" s="38">
        <v>27.96</v>
      </c>
      <c r="DO7" s="38">
        <v>28.81</v>
      </c>
      <c r="DP7" s="38">
        <v>31.19</v>
      </c>
      <c r="DQ7" s="38">
        <v>33.090000000000003</v>
      </c>
      <c r="DR7" s="38">
        <v>34.33</v>
      </c>
      <c r="DS7" s="38">
        <v>38.57</v>
      </c>
      <c r="DT7" s="38">
        <v>9.43</v>
      </c>
      <c r="DU7" s="38">
        <v>10.68</v>
      </c>
      <c r="DV7" s="38">
        <v>12.37</v>
      </c>
      <c r="DW7" s="38">
        <v>13.49</v>
      </c>
      <c r="DX7" s="38">
        <v>15.31</v>
      </c>
      <c r="DY7" s="38">
        <v>3.4</v>
      </c>
      <c r="DZ7" s="38">
        <v>3.84</v>
      </c>
      <c r="EA7" s="38">
        <v>4.3099999999999996</v>
      </c>
      <c r="EB7" s="38">
        <v>5.04</v>
      </c>
      <c r="EC7" s="38">
        <v>5.1100000000000003</v>
      </c>
      <c r="ED7" s="38">
        <v>5.9</v>
      </c>
      <c r="EE7" s="38">
        <v>0.02</v>
      </c>
      <c r="EF7" s="38">
        <v>0.01</v>
      </c>
      <c r="EG7" s="38">
        <v>0.03</v>
      </c>
      <c r="EH7" s="38">
        <v>0</v>
      </c>
      <c r="EI7" s="38">
        <v>0.05</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zaima</cp:lastModifiedBy>
  <cp:lastPrinted>2021-01-29T08:30:24Z</cp:lastPrinted>
  <dcterms:created xsi:type="dcterms:W3CDTF">2020-12-04T02:29:52Z</dcterms:created>
  <dcterms:modified xsi:type="dcterms:W3CDTF">2021-01-29T08:42:52Z</dcterms:modified>
  <cp:category/>
</cp:coreProperties>
</file>