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153000_財政課\業務データ\07_市町課一件\05_公営企業関係\R2\0115公営企業に係る「経営比較分析表」の分析等について\02回答\水道事業・簡易水道事業\"/>
    </mc:Choice>
  </mc:AlternateContent>
  <workbookProtection workbookAlgorithmName="SHA-512" workbookHashValue="YzvlKl0Feiiu8hEvjIcJAziI7ZtdONBjdUvzx3fkiv5oUwrt965ksxNXg7/vBo1jttR2zkZrJI9xlanuEEMbCw==" workbookSaltValue="uhcE71SgJ5FHnIKvAY7t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<sst xmlns="http://schemas.openxmlformats.org/spreadsheetml/2006/main" count="236" uniqueCount="119">
  <si>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</si>
  <si>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</si>
  <si>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</si>
  <si>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</si>
  <si>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</si>
  <si>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</si>
  <si>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</si>
  <si>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</si>
  <si>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</si>
  <si>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</si>
  <si>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</si>
  <si>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</si>
  <si>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</si>
  <si>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</si>
  <si>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</si>
  <si>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</si>
  <si>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</si>
  <si>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</si>
  <si>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</si>
  <si>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</si>
  <si>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</si>
  <si>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</si>
  <si>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</si>
  <si>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</si>
  <si>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</si>
  <si>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</si>
  <si>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</si>
  <si>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</si>
  <si>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</si>
  <si>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</si>
  <si>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</si>
  <si>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</si>
  <si>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</si>
  <si>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</si>
  <si>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</si>
  <si>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</si>
  <si>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</si>
  <si>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</si>
  <si>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</si>
  <si>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</si>
  <si>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</si>
  <si>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</si>
  <si>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</si>
  <si>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</si>
  <si>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</si>
  <si>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</si>
  <si>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</si>
  <si>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</si>
  <si>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</si>
  <si>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</si>
  <si>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</si>
  <si>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</si>
  <si>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</si>
  <si>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</si>
  <si>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</si>
  <si>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</si>
  <si>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</si>
  <si>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</si>
  <si>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</si>
  <si>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</si>
  <si>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</si>
  <si>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</si>
  <si>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</si>
  <si>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</si>
  <si>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</si>
  <si>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</si>
  <si>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</si>
  <si>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</si>
  <si>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</si>
  <si>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</si>
  <si>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</si>
  <si>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</si>
  <si>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</si>
  <si>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</si>
  <si>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</si>
  <si>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</si>
  <si>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</si>
  <si>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</si>
  <si>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</si>
  <si>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</si>
  <si>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</si>
  <si>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</si>
  <si>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</si>
  <si>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</si>
  <si>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</si>
  <si>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</si>
  <si>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</si>
  <si>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</si>
  <si>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</si>
  <si>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</si>
  <si>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</si>
  <si>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</si>
  <si>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</si>
  <si>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</si>
  <si>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</si>
  <si>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</si>
  <si>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</si>
  <si>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</si>
  <si>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</si>
  <si>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</si>
  <si>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</si>
  <si>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</si>
  <si>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</si>
  <si>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</si>
  <si>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</si>
  <si>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</si>
  <si>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</si>
  <si>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</si>
  <si>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</si>
  <si>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</si>
  <si>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</si>
  <si>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</si>
  <si>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</si>
  <si>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</si>
  <si>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</si>
  <si>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</si>
  <si>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施設の稼働開始から30年以上経過しているが、管渠の老朽化調査等は行っておらず、毎年、施設の検査で修繕の必要性を指摘された箇所について対応している状況である。
　また、人口増加を見込むことが困難な状況であることから、管渠の更新や老朽化対策の投資が難しい状況である。</t>
    <rPh sb="1" eb="3">
      <t>シセツ</t>
    </rPh>
    <rPh sb="4" eb="6">
      <t>カドウ</t>
    </rPh>
    <rPh sb="6" eb="8">
      <t>カイシ</t>
    </rPh>
    <rPh sb="12" eb="13">
      <t>ネン</t>
    </rPh>
    <rPh sb="13" eb="15">
      <t>イジョウ</t>
    </rPh>
    <rPh sb="15" eb="17">
      <t>ケイカ</t>
    </rPh>
    <phoneticPr fontId="4"/>
  </si>
  <si>
    <t>　収益収支比率については、一般会計からの繰入金により、収益的収支を均衡させており、100％となった。
　経費回収率については、類似団体平均より低く、利用料金で回収すべき経費を利用料金で賄えていない状況である。本来であれば経費に応じた適切な料金に改定すべきであるが、離島振興の観点から利用料金を上げることは難しいため増収が望めない。
　また、離島という特殊性から処理区域内人口の増加が見込めず、施設利用率や水洗化率の向上が困難である。
　</t>
    <rPh sb="1" eb="3">
      <t>シュウエキ</t>
    </rPh>
    <rPh sb="3" eb="5">
      <t>シュウシ</t>
    </rPh>
    <rPh sb="5" eb="7">
      <t>ヒリツ</t>
    </rPh>
    <rPh sb="13" eb="15">
      <t>イッパン</t>
    </rPh>
    <rPh sb="15" eb="17">
      <t>カイケイ</t>
    </rPh>
    <rPh sb="20" eb="22">
      <t>クリイレ</t>
    </rPh>
    <rPh sb="22" eb="23">
      <t>キン</t>
    </rPh>
    <rPh sb="27" eb="29">
      <t>シュウエキ</t>
    </rPh>
    <rPh sb="29" eb="30">
      <t>テキ</t>
    </rPh>
    <rPh sb="30" eb="32">
      <t>シュウシ</t>
    </rPh>
    <rPh sb="33" eb="35">
      <t>キンコウ</t>
    </rPh>
    <rPh sb="52" eb="54">
      <t>ケイヒ</t>
    </rPh>
    <rPh sb="54" eb="56">
      <t>カイシュウ</t>
    </rPh>
    <rPh sb="56" eb="57">
      <t>リツ</t>
    </rPh>
    <rPh sb="63" eb="65">
      <t>ルイジ</t>
    </rPh>
    <rPh sb="65" eb="67">
      <t>ダンタイ</t>
    </rPh>
    <rPh sb="67" eb="69">
      <t>ヘイキン</t>
    </rPh>
    <rPh sb="71" eb="72">
      <t>ヒク</t>
    </rPh>
    <rPh sb="74" eb="76">
      <t>リヨウ</t>
    </rPh>
    <rPh sb="76" eb="78">
      <t>リョウキン</t>
    </rPh>
    <rPh sb="79" eb="81">
      <t>カイシュウ</t>
    </rPh>
    <rPh sb="84" eb="86">
      <t>ケイヒ</t>
    </rPh>
    <rPh sb="87" eb="89">
      <t>リヨウ</t>
    </rPh>
    <rPh sb="89" eb="91">
      <t>リョウキン</t>
    </rPh>
    <rPh sb="92" eb="93">
      <t>マカナ</t>
    </rPh>
    <rPh sb="98" eb="100">
      <t>ジョウキョウ</t>
    </rPh>
    <rPh sb="104" eb="106">
      <t>ホンライ</t>
    </rPh>
    <rPh sb="110" eb="112">
      <t>ケイヒ</t>
    </rPh>
    <rPh sb="113" eb="114">
      <t>オウ</t>
    </rPh>
    <rPh sb="116" eb="118">
      <t>テキセツ</t>
    </rPh>
    <rPh sb="119" eb="121">
      <t>リョウキン</t>
    </rPh>
    <rPh sb="122" eb="124">
      <t>カイテイ</t>
    </rPh>
    <rPh sb="132" eb="134">
      <t>リトウ</t>
    </rPh>
    <rPh sb="134" eb="136">
      <t>シンコウ</t>
    </rPh>
    <rPh sb="137" eb="139">
      <t>カンテン</t>
    </rPh>
    <rPh sb="141" eb="143">
      <t>リヨウ</t>
    </rPh>
    <rPh sb="143" eb="145">
      <t>リョウキン</t>
    </rPh>
    <rPh sb="146" eb="147">
      <t>ア</t>
    </rPh>
    <rPh sb="152" eb="153">
      <t>ムズカ</t>
    </rPh>
    <rPh sb="157" eb="159">
      <t>ゾウシュウ</t>
    </rPh>
    <rPh sb="160" eb="161">
      <t>ノゾ</t>
    </rPh>
    <rPh sb="170" eb="172">
      <t>リトウ</t>
    </rPh>
    <rPh sb="175" eb="178">
      <t>トクシュセイ</t>
    </rPh>
    <rPh sb="180" eb="182">
      <t>ショリ</t>
    </rPh>
    <rPh sb="182" eb="185">
      <t>クイキナイ</t>
    </rPh>
    <rPh sb="185" eb="187">
      <t>ジンコウ</t>
    </rPh>
    <rPh sb="188" eb="190">
      <t>ゾウカ</t>
    </rPh>
    <rPh sb="191" eb="193">
      <t>ミコ</t>
    </rPh>
    <rPh sb="196" eb="198">
      <t>シセツ</t>
    </rPh>
    <rPh sb="198" eb="200">
      <t>リヨウ</t>
    </rPh>
    <rPh sb="200" eb="201">
      <t>リツ</t>
    </rPh>
    <rPh sb="202" eb="205">
      <t>スイセンカ</t>
    </rPh>
    <rPh sb="205" eb="206">
      <t>リツ</t>
    </rPh>
    <rPh sb="207" eb="209">
      <t>コウジョウ</t>
    </rPh>
    <rPh sb="210" eb="212">
      <t>コンナン</t>
    </rPh>
    <phoneticPr fontId="4"/>
  </si>
  <si>
    <t>　離島における衛生的で快適な生活環境を確保するためにこの施設は必要不可欠であるが、島の人口が年々減少していることから使用料収入の増加は見込めず、施設利用率の向上も見込めない。また、この施設は島内で下水処理を完結しているため、事業の広域化は困難であると考えられる。従って、現在の施設の適切な維持管理を行うため、長寿命化計画を策定し、計画的な施設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</si>
</sst>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AA-4905-8B06-A4FF6786DE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4AA-4905-8B06-A4FF6786DE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42.67</c:v>
                </c:pt>
                <c:pt idx="1">
                  <c:v>41.33</c:v>
                </c:pt>
                <c:pt idx="2">
                  <c:v>44.67</c:v>
                </c:pt>
                <c:pt idx="3">
                  <c:v>41.33</c:v>
                </c:pt>
                <c:pt idx="4">
                  <c:v>37.33</c:v>
                </c:pt>
              </c:numCache>
            </c:numRef>
          </c:val>
          <c:extLst>
            <c:ext xmlns:c16="http://schemas.microsoft.com/office/drawing/2014/chart" uri="{C3380CC4-5D6E-409C-BE32-E72D297353CC}">
              <c16:uniqueId val="{00000000-FA84-4A5F-B465-33FF2DE327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39.9</c:v>
                </c:pt>
                <c:pt idx="2">
                  <c:v>39.799999999999997</c:v>
                </c:pt>
                <c:pt idx="3">
                  <c:v>40.83</c:v>
                </c:pt>
                <c:pt idx="4">
                  <c:v>39.130000000000003</c:v>
                </c:pt>
              </c:numCache>
            </c:numRef>
          </c:val>
          <c:smooth val="0"/>
          <c:extLst>
            <c:ext xmlns:c16="http://schemas.microsoft.com/office/drawing/2014/chart" uri="{C3380CC4-5D6E-409C-BE32-E72D297353CC}">
              <c16:uniqueId val="{00000001-FA84-4A5F-B465-33FF2DE327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96.33</c:v>
                </c:pt>
                <c:pt idx="1">
                  <c:v>96.08</c:v>
                </c:pt>
                <c:pt idx="2">
                  <c:v>95.96</c:v>
                </c:pt>
                <c:pt idx="3">
                  <c:v>95.6</c:v>
                </c:pt>
                <c:pt idx="4">
                  <c:v>95.24</c:v>
                </c:pt>
              </c:numCache>
            </c:numRef>
          </c:val>
          <c:extLst>
            <c:ext xmlns:c16="http://schemas.microsoft.com/office/drawing/2014/chart" uri="{C3380CC4-5D6E-409C-BE32-E72D297353CC}">
              <c16:uniqueId val="{00000000-8381-4579-9B05-44C29E6A4B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85.72</c:v>
                </c:pt>
                <c:pt idx="2">
                  <c:v>85.32</c:v>
                </c:pt>
                <c:pt idx="3">
                  <c:v>86</c:v>
                </c:pt>
                <c:pt idx="4">
                  <c:v>86.33</c:v>
                </c:pt>
              </c:numCache>
            </c:numRef>
          </c:val>
          <c:smooth val="0"/>
          <c:extLst>
            <c:ext xmlns:c16="http://schemas.microsoft.com/office/drawing/2014/chart" uri="{C3380CC4-5D6E-409C-BE32-E72D297353CC}">
              <c16:uniqueId val="{00000001-8381-4579-9B05-44C29E6A4B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D4D-46C1-96BF-7ACC237E68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D-46C1-96BF-7ACC237E68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31-4F7A-AF78-E3582CA172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1-4F7A-AF78-E3582CA172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6F-4B00-8C48-79D8FE34A4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6F-4B00-8C48-79D8FE34A4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7-46F9-AB48-60A867F154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7-46F9-AB48-60A867F154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6E-4B2C-8709-8D0ACE5043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6E-4B2C-8709-8D0ACE5043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E7-4EB9-B9A4-753C6234D9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238.95</c:v>
                </c:pt>
                <c:pt idx="2">
                  <c:v>169.47</c:v>
                </c:pt>
                <c:pt idx="3">
                  <c:v>512.88</c:v>
                </c:pt>
                <c:pt idx="4">
                  <c:v>641.42999999999995</c:v>
                </c:pt>
              </c:numCache>
            </c:numRef>
          </c:val>
          <c:smooth val="0"/>
          <c:extLst>
            <c:ext xmlns:c16="http://schemas.microsoft.com/office/drawing/2014/chart" uri="{C3380CC4-5D6E-409C-BE32-E72D297353CC}">
              <c16:uniqueId val="{00000001-CBE7-4EB9-B9A4-753C6234D9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30.27</c:v>
                </c:pt>
                <c:pt idx="1">
                  <c:v>29.31</c:v>
                </c:pt>
                <c:pt idx="2">
                  <c:v>28.37</c:v>
                </c:pt>
                <c:pt idx="3">
                  <c:v>28.36</c:v>
                </c:pt>
                <c:pt idx="4">
                  <c:v>25.79</c:v>
                </c:pt>
              </c:numCache>
            </c:numRef>
          </c:val>
          <c:extLst>
            <c:ext xmlns:c16="http://schemas.microsoft.com/office/drawing/2014/chart" uri="{C3380CC4-5D6E-409C-BE32-E72D297353CC}">
              <c16:uniqueId val="{00000000-66EC-4120-8301-A40A6A05BC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53.57</c:v>
                </c:pt>
                <c:pt idx="2">
                  <c:v>53.03</c:v>
                </c:pt>
                <c:pt idx="3">
                  <c:v>51.07</c:v>
                </c:pt>
                <c:pt idx="4">
                  <c:v>56.93</c:v>
                </c:pt>
              </c:numCache>
            </c:numRef>
          </c:val>
          <c:smooth val="0"/>
          <c:extLst>
            <c:ext xmlns:c16="http://schemas.microsoft.com/office/drawing/2014/chart" uri="{C3380CC4-5D6E-409C-BE32-E72D297353CC}">
              <c16:uniqueId val="{00000001-66EC-4120-8301-A40A6A05BC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683.59</c:v>
                </c:pt>
                <c:pt idx="1">
                  <c:v>738.86</c:v>
                </c:pt>
                <c:pt idx="2">
                  <c:v>790.4</c:v>
                </c:pt>
                <c:pt idx="3">
                  <c:v>795.1</c:v>
                </c:pt>
                <c:pt idx="4">
                  <c:v>889.23</c:v>
                </c:pt>
              </c:numCache>
            </c:numRef>
          </c:val>
          <c:extLst>
            <c:ext xmlns:c16="http://schemas.microsoft.com/office/drawing/2014/chart" uri="{C3380CC4-5D6E-409C-BE32-E72D297353CC}">
              <c16:uniqueId val="{00000000-608B-4D0E-9E7D-36D9CF953C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310.41000000000003</c:v>
                </c:pt>
                <c:pt idx="2">
                  <c:v>301.77</c:v>
                </c:pt>
                <c:pt idx="3">
                  <c:v>314.68</c:v>
                </c:pt>
                <c:pt idx="4">
                  <c:v>300.17</c:v>
                </c:pt>
              </c:numCache>
            </c:numRef>
          </c:val>
          <c:smooth val="0"/>
          <c:extLst>
            <c:ext xmlns:c16="http://schemas.microsoft.com/office/drawing/2014/chart" uri="{C3380CC4-5D6E-409C-BE32-E72D297353CC}">
              <c16:uniqueId val="{00000001-608B-4D0E-9E7D-36D9CF953C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0" zoomScale="70" zoomScaleNormal="70" workbookViewId="0">
      <selection activeCell="CM63" sqref="CM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115888</v>
      </c>
      <c r="AM8" s="51"/>
      <c r="AN8" s="51"/>
      <c r="AO8" s="51"/>
      <c r="AP8" s="51"/>
      <c r="AQ8" s="51"/>
      <c r="AR8" s="51"/>
      <c r="AS8" s="51"/>
      <c r="AT8" s="46">
        <f>データ!T6</f>
        <v>189.37</v>
      </c>
      <c r="AU8" s="46"/>
      <c r="AV8" s="46"/>
      <c r="AW8" s="46"/>
      <c r="AX8" s="46"/>
      <c r="AY8" s="46"/>
      <c r="AZ8" s="46"/>
      <c r="BA8" s="46"/>
      <c r="BB8" s="46">
        <f>データ!U6</f>
        <v>611.97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7.0000000000000007E-2</v>
      </c>
      <c r="Q10" s="46"/>
      <c r="R10" s="46"/>
      <c r="S10" s="46"/>
      <c r="T10" s="46"/>
      <c r="U10" s="46"/>
      <c r="V10" s="46"/>
      <c r="W10" s="46">
        <f>データ!Q6</f>
        <v>42.15</v>
      </c>
      <c r="X10" s="46"/>
      <c r="Y10" s="46"/>
      <c r="Z10" s="46"/>
      <c r="AA10" s="46"/>
      <c r="AB10" s="46"/>
      <c r="AC10" s="46"/>
      <c r="AD10" s="51">
        <f>データ!R6</f>
        <v>2750</v>
      </c>
      <c r="AE10" s="51"/>
      <c r="AF10" s="51"/>
      <c r="AG10" s="51"/>
      <c r="AH10" s="51"/>
      <c r="AI10" s="51"/>
      <c r="AJ10" s="51"/>
      <c r="AK10" s="2"/>
      <c r="AL10" s="51">
        <f>データ!V6</f>
        <v>84</v>
      </c>
      <c r="AM10" s="51"/>
      <c r="AN10" s="51"/>
      <c r="AO10" s="51"/>
      <c r="AP10" s="51"/>
      <c r="AQ10" s="51"/>
      <c r="AR10" s="51"/>
      <c r="AS10" s="51"/>
      <c r="AT10" s="46">
        <f>データ!W6</f>
        <v>0.09</v>
      </c>
      <c r="AU10" s="46"/>
      <c r="AV10" s="46"/>
      <c r="AW10" s="46"/>
      <c r="AX10" s="46"/>
      <c r="AY10" s="46"/>
      <c r="AZ10" s="46"/>
      <c r="BA10" s="46"/>
      <c r="BB10" s="46">
        <f>データ!X6</f>
        <v>933.33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dMcw0I62jdFdkFJN6CP40snaJEdq5bsGvUdaDgOgob5zCCZADzWCJUvc+sIEh1GMppXyjQMvsEUC6nubxToIUQ==" saltValue="pY0v/YMNn5lzxgbqJ6LU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352063</v>
      </c>
      <c r="D6" s="33">
        <f t="shared" si="3"/>
        <v>47</v>
      </c>
      <c r="E6" s="33">
        <f t="shared" si="3"/>
        <v>17</v>
      </c>
      <c r="F6" s="33">
        <f t="shared" si="3"/>
        <v>6</v>
      </c>
      <c r="G6" s="33">
        <f t="shared" si="3"/>
        <v>0</v>
      </c>
      <c r="H6" s="33" t="str">
        <f t="shared" si="3"/>
        <v>山口県　防府市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7.0000000000000007E-2</v>
      </c>
      <c r="Q6" s="34">
        <f t="shared" si="3"/>
        <v>42.15</v>
      </c>
      <c r="R6" s="34">
        <f t="shared" si="3"/>
        <v>2750</v>
      </c>
      <c r="S6" s="34">
        <f t="shared" si="3"/>
        <v>115888</v>
      </c>
      <c r="T6" s="34">
        <f t="shared" si="3"/>
        <v>189.37</v>
      </c>
      <c r="U6" s="34">
        <f t="shared" si="3"/>
        <v>611.97</v>
      </c>
      <c r="V6" s="34">
        <f t="shared" si="3"/>
        <v>84</v>
      </c>
      <c r="W6" s="34">
        <f t="shared" si="3"/>
        <v>0.09</v>
      </c>
      <c r="X6" s="34">
        <f t="shared" si="3"/>
        <v>933.33</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238.95</v>
      </c>
      <c r="BM6" s="35">
        <f t="shared" si="7"/>
        <v>169.47</v>
      </c>
      <c r="BN6" s="35">
        <f t="shared" si="7"/>
        <v>512.88</v>
      </c>
      <c r="BO6" s="35">
        <f t="shared" si="7"/>
        <v>641.42999999999995</v>
      </c>
      <c r="BP6" s="34" t="str">
        <f>IF(BP7="","",IF(BP7="-","【-】","【"&amp;SUBSTITUTE(TEXT(BP7,"#,##0.00"),"-","△")&amp;"】"))</f>
        <v>【953.26】</v>
      </c>
      <c r="BQ6" s="35">
        <f>IF(BQ7="",NA(),BQ7)</f>
        <v>30.27</v>
      </c>
      <c r="BR6" s="35">
        <f t="shared" ref="BR6:BZ6" si="8">IF(BR7="",NA(),BR7)</f>
        <v>29.31</v>
      </c>
      <c r="BS6" s="35">
        <f t="shared" si="8"/>
        <v>28.37</v>
      </c>
      <c r="BT6" s="35">
        <f t="shared" si="8"/>
        <v>28.36</v>
      </c>
      <c r="BU6" s="35">
        <f t="shared" si="8"/>
        <v>25.79</v>
      </c>
      <c r="BV6" s="35">
        <f t="shared" si="8"/>
        <v>43.13</v>
      </c>
      <c r="BW6" s="35">
        <f t="shared" si="8"/>
        <v>53.57</v>
      </c>
      <c r="BX6" s="35">
        <f t="shared" si="8"/>
        <v>53.03</v>
      </c>
      <c r="BY6" s="35">
        <f t="shared" si="8"/>
        <v>51.07</v>
      </c>
      <c r="BZ6" s="35">
        <f t="shared" si="8"/>
        <v>56.93</v>
      </c>
      <c r="CA6" s="34" t="str">
        <f>IF(CA7="","",IF(CA7="-","【-】","【"&amp;SUBSTITUTE(TEXT(CA7,"#,##0.00"),"-","△")&amp;"】"))</f>
        <v>【45.31】</v>
      </c>
      <c r="CB6" s="35">
        <f>IF(CB7="",NA(),CB7)</f>
        <v>683.59</v>
      </c>
      <c r="CC6" s="35">
        <f t="shared" ref="CC6:CK6" si="9">IF(CC7="",NA(),CC7)</f>
        <v>738.86</v>
      </c>
      <c r="CD6" s="35">
        <f t="shared" si="9"/>
        <v>790.4</v>
      </c>
      <c r="CE6" s="35">
        <f t="shared" si="9"/>
        <v>795.1</v>
      </c>
      <c r="CF6" s="35">
        <f t="shared" si="9"/>
        <v>889.23</v>
      </c>
      <c r="CG6" s="35">
        <f t="shared" si="9"/>
        <v>392.03</v>
      </c>
      <c r="CH6" s="35">
        <f t="shared" si="9"/>
        <v>310.41000000000003</v>
      </c>
      <c r="CI6" s="35">
        <f t="shared" si="9"/>
        <v>301.77</v>
      </c>
      <c r="CJ6" s="35">
        <f t="shared" si="9"/>
        <v>314.68</v>
      </c>
      <c r="CK6" s="35">
        <f t="shared" si="9"/>
        <v>300.17</v>
      </c>
      <c r="CL6" s="34" t="str">
        <f>IF(CL7="","",IF(CL7="-","【-】","【"&amp;SUBSTITUTE(TEXT(CL7,"#,##0.00"),"-","△")&amp;"】"))</f>
        <v>【379.91】</v>
      </c>
      <c r="CM6" s="35">
        <f>IF(CM7="",NA(),CM7)</f>
        <v>42.67</v>
      </c>
      <c r="CN6" s="35">
        <f t="shared" ref="CN6:CV6" si="10">IF(CN7="",NA(),CN7)</f>
        <v>41.33</v>
      </c>
      <c r="CO6" s="35">
        <f t="shared" si="10"/>
        <v>44.67</v>
      </c>
      <c r="CP6" s="35">
        <f t="shared" si="10"/>
        <v>41.33</v>
      </c>
      <c r="CQ6" s="35">
        <f t="shared" si="10"/>
        <v>37.33</v>
      </c>
      <c r="CR6" s="35">
        <f t="shared" si="10"/>
        <v>35.64</v>
      </c>
      <c r="CS6" s="35">
        <f t="shared" si="10"/>
        <v>39.9</v>
      </c>
      <c r="CT6" s="35">
        <f t="shared" si="10"/>
        <v>39.799999999999997</v>
      </c>
      <c r="CU6" s="35">
        <f t="shared" si="10"/>
        <v>40.83</v>
      </c>
      <c r="CV6" s="35">
        <f t="shared" si="10"/>
        <v>39.130000000000003</v>
      </c>
      <c r="CW6" s="34" t="str">
        <f>IF(CW7="","",IF(CW7="-","【-】","【"&amp;SUBSTITUTE(TEXT(CW7,"#,##0.00"),"-","△")&amp;"】"))</f>
        <v>【33.67】</v>
      </c>
      <c r="CX6" s="35">
        <f>IF(CX7="",NA(),CX7)</f>
        <v>96.33</v>
      </c>
      <c r="CY6" s="35">
        <f t="shared" ref="CY6:DG6" si="11">IF(CY7="",NA(),CY7)</f>
        <v>96.08</v>
      </c>
      <c r="CZ6" s="35">
        <f t="shared" si="11"/>
        <v>95.96</v>
      </c>
      <c r="DA6" s="35">
        <f t="shared" si="11"/>
        <v>95.6</v>
      </c>
      <c r="DB6" s="35">
        <f t="shared" si="11"/>
        <v>95.24</v>
      </c>
      <c r="DC6" s="35">
        <f t="shared" si="11"/>
        <v>82.92</v>
      </c>
      <c r="DD6" s="35">
        <f t="shared" si="11"/>
        <v>85.72</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0.12</v>
      </c>
      <c r="EL6" s="34">
        <f t="shared" si="14"/>
        <v>0</v>
      </c>
      <c r="EM6" s="34">
        <f t="shared" si="14"/>
        <v>0</v>
      </c>
      <c r="EN6" s="34">
        <f t="shared" si="14"/>
        <v>0</v>
      </c>
      <c r="EO6" s="34" t="str">
        <f>IF(EO7="","",IF(EO7="-","【-】","【"&amp;SUBSTITUTE(TEXT(EO7,"#,##0.00"),"-","△")&amp;"】"))</f>
        <v>【0.01】</v>
      </c>
    </row>
    <row r="7" spans="1:145" s="36" customFormat="1" x14ac:dyDescent="0.15">
      <c r="A7" s="28"/>
      <c r="B7" s="37">
        <v>2019</v>
      </c>
      <c r="C7" s="37">
        <v>352063</v>
      </c>
      <c r="D7" s="37">
        <v>47</v>
      </c>
      <c r="E7" s="37">
        <v>17</v>
      </c>
      <c r="F7" s="37">
        <v>6</v>
      </c>
      <c r="G7" s="37">
        <v>0</v>
      </c>
      <c r="H7" s="37" t="s">
        <v>98</v>
      </c>
      <c r="I7" s="37" t="s">
        <v>99</v>
      </c>
      <c r="J7" s="37" t="s">
        <v>100</v>
      </c>
      <c r="K7" s="37" t="s">
        <v>101</v>
      </c>
      <c r="L7" s="37" t="s">
        <v>102</v>
      </c>
      <c r="M7" s="37" t="s">
        <v>103</v>
      </c>
      <c r="N7" s="38" t="s">
        <v>104</v>
      </c>
      <c r="O7" s="38" t="s">
        <v>105</v>
      </c>
      <c r="P7" s="38">
        <v>7.0000000000000007E-2</v>
      </c>
      <c r="Q7" s="38">
        <v>42.15</v>
      </c>
      <c r="R7" s="38">
        <v>2750</v>
      </c>
      <c r="S7" s="38">
        <v>115888</v>
      </c>
      <c r="T7" s="38">
        <v>189.37</v>
      </c>
      <c r="U7" s="38">
        <v>611.97</v>
      </c>
      <c r="V7" s="38">
        <v>84</v>
      </c>
      <c r="W7" s="38">
        <v>0.09</v>
      </c>
      <c r="X7" s="38">
        <v>933.33</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238.95</v>
      </c>
      <c r="BM7" s="38">
        <v>169.47</v>
      </c>
      <c r="BN7" s="38">
        <v>512.88</v>
      </c>
      <c r="BO7" s="38">
        <v>641.42999999999995</v>
      </c>
      <c r="BP7" s="38">
        <v>953.26</v>
      </c>
      <c r="BQ7" s="38">
        <v>30.27</v>
      </c>
      <c r="BR7" s="38">
        <v>29.31</v>
      </c>
      <c r="BS7" s="38">
        <v>28.37</v>
      </c>
      <c r="BT7" s="38">
        <v>28.36</v>
      </c>
      <c r="BU7" s="38">
        <v>25.79</v>
      </c>
      <c r="BV7" s="38">
        <v>43.13</v>
      </c>
      <c r="BW7" s="38">
        <v>53.57</v>
      </c>
      <c r="BX7" s="38">
        <v>53.03</v>
      </c>
      <c r="BY7" s="38">
        <v>51.07</v>
      </c>
      <c r="BZ7" s="38">
        <v>56.93</v>
      </c>
      <c r="CA7" s="38">
        <v>45.31</v>
      </c>
      <c r="CB7" s="38">
        <v>683.59</v>
      </c>
      <c r="CC7" s="38">
        <v>738.86</v>
      </c>
      <c r="CD7" s="38">
        <v>790.4</v>
      </c>
      <c r="CE7" s="38">
        <v>795.1</v>
      </c>
      <c r="CF7" s="38">
        <v>889.23</v>
      </c>
      <c r="CG7" s="38">
        <v>392.03</v>
      </c>
      <c r="CH7" s="38">
        <v>310.41000000000003</v>
      </c>
      <c r="CI7" s="38">
        <v>301.77</v>
      </c>
      <c r="CJ7" s="38">
        <v>314.68</v>
      </c>
      <c r="CK7" s="38">
        <v>300.17</v>
      </c>
      <c r="CL7" s="38">
        <v>379.91</v>
      </c>
      <c r="CM7" s="38">
        <v>42.67</v>
      </c>
      <c r="CN7" s="38">
        <v>41.33</v>
      </c>
      <c r="CO7" s="38">
        <v>44.67</v>
      </c>
      <c r="CP7" s="38">
        <v>41.33</v>
      </c>
      <c r="CQ7" s="38">
        <v>37.33</v>
      </c>
      <c r="CR7" s="38">
        <v>35.64</v>
      </c>
      <c r="CS7" s="38">
        <v>39.9</v>
      </c>
      <c r="CT7" s="38">
        <v>39.799999999999997</v>
      </c>
      <c r="CU7" s="38">
        <v>40.83</v>
      </c>
      <c r="CV7" s="38">
        <v>39.130000000000003</v>
      </c>
      <c r="CW7" s="38">
        <v>33.67</v>
      </c>
      <c r="CX7" s="38">
        <v>96.33</v>
      </c>
      <c r="CY7" s="38">
        <v>96.08</v>
      </c>
      <c r="CZ7" s="38">
        <v>95.96</v>
      </c>
      <c r="DA7" s="38">
        <v>95.6</v>
      </c>
      <c r="DB7" s="38">
        <v>95.24</v>
      </c>
      <c r="DC7" s="38">
        <v>82.92</v>
      </c>
      <c r="DD7" s="38">
        <v>85.72</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0.12</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2021-01-18T14:34:02Z</cp:lastPrinted>
  <dcterms:created xsi:type="dcterms:W3CDTF">2020-12-04T03:12:02Z</dcterms:created>
  <dcterms:modified xsi:type="dcterms:W3CDTF">2021-01-23T12:56:16Z</dcterms:modified>
  <cp:category/>
</cp:coreProperties>
</file>