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統計等調査もの\R02年度\R030114公営企業に係る「経営比較分析表」（令和元年度決算）の分析等について\提出用\10 柳井市\"/>
    </mc:Choice>
  </mc:AlternateContent>
  <workbookProtection workbookAlgorithmName="SHA-512" workbookHashValue="M0nDxzkIrbb9J2KfYiDDcSuczagvJiKygQUQ5ln2OoDyPBAn9LWUmMq/+t4EQomzFKUxmL36q1zvt0Pj14A7jA==" workbookSaltValue="JzA/OMlAYDBAOIGYRCcX4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<sst xmlns="http://schemas.openxmlformats.org/spreadsheetml/2006/main" count="236" uniqueCount="120">
  <si>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</si>
  <si>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</si>
  <si>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</si>
  <si>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</si>
  <si>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</si>
  <si>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</si>
  <si>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</si>
  <si>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</si>
  <si>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</si>
  <si>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</si>
  <si>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</si>
  <si>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</si>
  <si>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</si>
  <si>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</si>
  <si>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</si>
  <si>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</si>
  <si>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</si>
  <si>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</si>
  <si>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</si>
  <si>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</si>
  <si>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</si>
  <si>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</si>
  <si>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</si>
  <si>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</si>
  <si>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</si>
  <si>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</si>
  <si>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</si>
  <si>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</si>
  <si>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</si>
  <si>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</si>
  <si>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</si>
  <si>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</si>
  <si>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</si>
  <si>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</si>
  <si>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</si>
  <si>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</si>
  <si>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</si>
  <si>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</si>
  <si>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</si>
  <si>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</si>
  <si>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</si>
  <si>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</si>
  <si>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</si>
  <si>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</si>
  <si>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</si>
  <si>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</si>
  <si>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</si>
  <si>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</si>
  <si>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</si>
  <si>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</si>
  <si>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</si>
  <si>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</si>
  <si>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</si>
  <si>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</si>
  <si>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</si>
  <si>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</si>
  <si>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</si>
  <si>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</si>
  <si>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</si>
  <si>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</si>
  <si>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</si>
  <si>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</si>
  <si>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</si>
  <si>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</si>
  <si>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</si>
  <si>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</si>
  <si>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</si>
  <si>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</si>
  <si>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</si>
  <si>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</si>
  <si>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</si>
  <si>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</si>
  <si>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</si>
  <si>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</si>
  <si>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</si>
  <si>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</si>
  <si>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</si>
  <si>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</si>
  <si>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</si>
  <si>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</si>
  <si>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</si>
  <si>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</si>
  <si>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</si>
  <si>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</si>
  <si>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</si>
  <si>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</si>
  <si>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</si>
  <si>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</si>
  <si>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</si>
  <si>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</si>
  <si>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</si>
  <si>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</si>
  <si>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</si>
  <si>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</si>
  <si>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</si>
  <si>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</si>
  <si>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</si>
  <si>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</si>
  <si>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</si>
  <si>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</si>
  <si>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</si>
  <si>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</si>
  <si>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</si>
  <si>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</si>
  <si>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</si>
  <si>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</si>
  <si>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</si>
  <si>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</si>
  <si>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</si>
  <si>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</si>
  <si>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</si>
  <si>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</si>
  <si>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</si>
  <si>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</si>
  <si>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</si>
  <si>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</si>
  <si>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</si>
  <si>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平成５年度末の供用開始から24年目に入り、施設の老朽化対策が課題となっている。平成27年度に各施設及び管路施設を対象として機能診断調査を行い、平成28年度に最適整備構想を策定した。
　同構想に基づき、令和４年度まで機能強化対策事業を行う予定である。</t>
    <rPh sb="1" eb="3">
      <t>ヘイセイ</t>
    </rPh>
    <rPh sb="4" eb="7">
      <t>ネンドマツ</t>
    </rPh>
    <rPh sb="8" eb="10">
      <t>キョウヨウ</t>
    </rPh>
    <rPh sb="10" eb="12">
      <t>カイシ</t>
    </rPh>
    <rPh sb="16" eb="18">
      <t>ネンメ</t>
    </rPh>
    <rPh sb="19" eb="20">
      <t>ハイ</t>
    </rPh>
    <rPh sb="22" eb="24">
      <t>シセツ</t>
    </rPh>
    <rPh sb="25" eb="28">
      <t>ロウキュウカ</t>
    </rPh>
    <rPh sb="28" eb="30">
      <t>タイサク</t>
    </rPh>
    <rPh sb="31" eb="33">
      <t>カダイ</t>
    </rPh>
    <rPh sb="40" eb="42">
      <t>ヘイセイ</t>
    </rPh>
    <rPh sb="44" eb="46">
      <t>ネンド</t>
    </rPh>
    <rPh sb="47" eb="50">
      <t>カクシセツ</t>
    </rPh>
    <rPh sb="50" eb="51">
      <t>オヨ</t>
    </rPh>
    <rPh sb="52" eb="54">
      <t>カンロ</t>
    </rPh>
    <rPh sb="54" eb="56">
      <t>シセツ</t>
    </rPh>
    <rPh sb="57" eb="59">
      <t>タイショウ</t>
    </rPh>
    <rPh sb="62" eb="64">
      <t>キノウ</t>
    </rPh>
    <rPh sb="64" eb="66">
      <t>シンダン</t>
    </rPh>
    <rPh sb="66" eb="68">
      <t>チョウサ</t>
    </rPh>
    <rPh sb="69" eb="70">
      <t>オコナ</t>
    </rPh>
    <rPh sb="72" eb="74">
      <t>ヘイセイ</t>
    </rPh>
    <rPh sb="76" eb="78">
      <t>ネンド</t>
    </rPh>
    <rPh sb="79" eb="81">
      <t>サイテキ</t>
    </rPh>
    <rPh sb="81" eb="83">
      <t>セイビ</t>
    </rPh>
    <rPh sb="83" eb="85">
      <t>コウソウ</t>
    </rPh>
    <rPh sb="86" eb="88">
      <t>サクテイ</t>
    </rPh>
    <rPh sb="93" eb="96">
      <t>ドウコウソウ</t>
    </rPh>
    <rPh sb="97" eb="98">
      <t>モト</t>
    </rPh>
    <rPh sb="101" eb="103">
      <t>レイワ</t>
    </rPh>
    <rPh sb="104" eb="106">
      <t>ネンド</t>
    </rPh>
    <rPh sb="108" eb="110">
      <t>キノウ</t>
    </rPh>
    <rPh sb="110" eb="112">
      <t>キョウカ</t>
    </rPh>
    <rPh sb="112" eb="114">
      <t>タイサク</t>
    </rPh>
    <rPh sb="114" eb="116">
      <t>ジギョウ</t>
    </rPh>
    <rPh sb="117" eb="118">
      <t>オコナ</t>
    </rPh>
    <rPh sb="119" eb="121">
      <t>ヨテイ</t>
    </rPh>
    <phoneticPr fontId="4"/>
  </si>
  <si>
    <t>　農業集落排水事業については、当初の施設整備が完了し、維持管理業務に移行している。また、行政人口の減少割合よりも、処理区域内人口の減少割合が上回る状況である。
　令和元年度については、令和２年４月からの地方公営企業法の適用に伴う打切り決算を行った数値である。
　①収益的収支比率は前年と同水準であり、料金収入や一般会計繰入金で地方債償還金を含めた総費用を賄いきれない状況が続いている。
　④企業債残高対象事業比率は、施設整備の完了により前年と同水準である。
　⑤経費回収率、⑥汚水処理原価は前年を上回る水準であるが、これは令和元年10月からの上下水道料金一括徴収の開始に伴い、使用料の納入期限が約１か月前倒しとなったことが主な要因である。
　⑧水洗化率、⑦施設利用率は、区域内人口よりも現在水洗便所設置済人口の減少率が高く、前年を下回る水準となっている。
　料金収入で総費用を賄いきれず、一般会計からの繰出金に依存した状況が続いており、今後も維持管理費の抑制に努める必要がある。</t>
    <rPh sb="1" eb="3">
      <t>ノウギョウ</t>
    </rPh>
    <rPh sb="3" eb="5">
      <t>シュウラク</t>
    </rPh>
    <rPh sb="5" eb="7">
      <t>ハイスイ</t>
    </rPh>
    <rPh sb="7" eb="9">
      <t>ジギョウ</t>
    </rPh>
    <rPh sb="15" eb="17">
      <t>トウショ</t>
    </rPh>
    <rPh sb="18" eb="20">
      <t>シセツ</t>
    </rPh>
    <rPh sb="20" eb="22">
      <t>セイビ</t>
    </rPh>
    <rPh sb="23" eb="25">
      <t>カンリョウ</t>
    </rPh>
    <rPh sb="27" eb="29">
      <t>イジ</t>
    </rPh>
    <rPh sb="29" eb="31">
      <t>カンリ</t>
    </rPh>
    <rPh sb="31" eb="33">
      <t>ギョウム</t>
    </rPh>
    <rPh sb="34" eb="36">
      <t>イコウ</t>
    </rPh>
    <rPh sb="44" eb="46">
      <t>ギョウセイ</t>
    </rPh>
    <rPh sb="46" eb="48">
      <t>ジンコウ</t>
    </rPh>
    <rPh sb="49" eb="51">
      <t>ゲンショウ</t>
    </rPh>
    <rPh sb="51" eb="53">
      <t>ワリアイ</t>
    </rPh>
    <rPh sb="67" eb="69">
      <t>ワリアイ</t>
    </rPh>
    <rPh sb="70" eb="72">
      <t>ウワマワ</t>
    </rPh>
    <rPh sb="73" eb="75">
      <t>ジョウキョウ</t>
    </rPh>
    <rPh sb="132" eb="135">
      <t>シュウエキテキ</t>
    </rPh>
    <rPh sb="135" eb="137">
      <t>シュウシ</t>
    </rPh>
    <rPh sb="137" eb="139">
      <t>ヒリツ</t>
    </rPh>
    <rPh sb="140" eb="142">
      <t>ゼンネン</t>
    </rPh>
    <rPh sb="143" eb="146">
      <t>ドウスイジュン</t>
    </rPh>
    <rPh sb="150" eb="152">
      <t>リョウキン</t>
    </rPh>
    <rPh sb="152" eb="154">
      <t>シュウニュウ</t>
    </rPh>
    <rPh sb="155" eb="157">
      <t>イッパン</t>
    </rPh>
    <rPh sb="157" eb="159">
      <t>カイケイ</t>
    </rPh>
    <rPh sb="159" eb="161">
      <t>クリイレ</t>
    </rPh>
    <rPh sb="161" eb="162">
      <t>キン</t>
    </rPh>
    <rPh sb="163" eb="165">
      <t>チホウ</t>
    </rPh>
    <rPh sb="165" eb="166">
      <t>サイ</t>
    </rPh>
    <rPh sb="166" eb="168">
      <t>ショウカン</t>
    </rPh>
    <rPh sb="168" eb="169">
      <t>キン</t>
    </rPh>
    <rPh sb="170" eb="171">
      <t>フク</t>
    </rPh>
    <rPh sb="173" eb="174">
      <t>ソウ</t>
    </rPh>
    <rPh sb="174" eb="176">
      <t>ヒヨウ</t>
    </rPh>
    <rPh sb="177" eb="178">
      <t>マカナ</t>
    </rPh>
    <rPh sb="183" eb="185">
      <t>ジョウキョウ</t>
    </rPh>
    <rPh sb="186" eb="187">
      <t>ツヅ</t>
    </rPh>
    <rPh sb="195" eb="197">
      <t>キギョウ</t>
    </rPh>
    <rPh sb="197" eb="198">
      <t>サイ</t>
    </rPh>
    <rPh sb="198" eb="200">
      <t>ザンダカ</t>
    </rPh>
    <rPh sb="200" eb="202">
      <t>タイショウ</t>
    </rPh>
    <rPh sb="202" eb="204">
      <t>ジギョウ</t>
    </rPh>
    <rPh sb="204" eb="206">
      <t>ヒリツ</t>
    </rPh>
    <rPh sb="208" eb="210">
      <t>シセツ</t>
    </rPh>
    <rPh sb="210" eb="212">
      <t>セイビ</t>
    </rPh>
    <rPh sb="213" eb="215">
      <t>カンリョウ</t>
    </rPh>
    <rPh sb="218" eb="220">
      <t>ゼンネン</t>
    </rPh>
    <rPh sb="221" eb="224">
      <t>ドウスイジュン</t>
    </rPh>
    <rPh sb="288" eb="291">
      <t>シヨウリョウ</t>
    </rPh>
    <rPh sb="292" eb="294">
      <t>ノウニュウ</t>
    </rPh>
    <rPh sb="294" eb="296">
      <t>キゲン</t>
    </rPh>
    <rPh sb="297" eb="298">
      <t>ヤク</t>
    </rPh>
    <rPh sb="300" eb="301">
      <t>ゲツ</t>
    </rPh>
    <rPh sb="301" eb="303">
      <t>マエダオ</t>
    </rPh>
    <rPh sb="311" eb="312">
      <t>オモ</t>
    </rPh>
    <rPh sb="313" eb="315">
      <t>ヨウイン</t>
    </rPh>
    <rPh sb="335" eb="337">
      <t>クイキ</t>
    </rPh>
    <rPh sb="337" eb="338">
      <t>ナイ</t>
    </rPh>
    <rPh sb="338" eb="340">
      <t>ジンコウ</t>
    </rPh>
    <rPh sb="343" eb="345">
      <t>ゲンザイ</t>
    </rPh>
    <rPh sb="345" eb="347">
      <t>スイセン</t>
    </rPh>
    <rPh sb="347" eb="349">
      <t>ベンジョ</t>
    </rPh>
    <rPh sb="349" eb="351">
      <t>セッチ</t>
    </rPh>
    <rPh sb="351" eb="352">
      <t>ズ</t>
    </rPh>
    <rPh sb="352" eb="354">
      <t>ジンコウ</t>
    </rPh>
    <rPh sb="355" eb="357">
      <t>ゲンショウ</t>
    </rPh>
    <rPh sb="357" eb="358">
      <t>リツ</t>
    </rPh>
    <rPh sb="359" eb="360">
      <t>タカ</t>
    </rPh>
    <rPh sb="362" eb="364">
      <t>ゼンネン</t>
    </rPh>
    <rPh sb="365" eb="367">
      <t>シタマワ</t>
    </rPh>
    <rPh sb="368" eb="370">
      <t>スイジュン</t>
    </rPh>
    <rPh sb="379" eb="381">
      <t>リョウキン</t>
    </rPh>
    <rPh sb="381" eb="383">
      <t>シュウニュウ</t>
    </rPh>
    <rPh sb="384" eb="387">
      <t>ソウヒヨウ</t>
    </rPh>
    <rPh sb="388" eb="389">
      <t>マカナ</t>
    </rPh>
    <rPh sb="394" eb="396">
      <t>イッパン</t>
    </rPh>
    <rPh sb="396" eb="398">
      <t>カイケイ</t>
    </rPh>
    <rPh sb="401" eb="403">
      <t>クリダ</t>
    </rPh>
    <rPh sb="403" eb="404">
      <t>キン</t>
    </rPh>
    <rPh sb="405" eb="407">
      <t>イゾン</t>
    </rPh>
    <rPh sb="409" eb="411">
      <t>ジョウキョウ</t>
    </rPh>
    <rPh sb="412" eb="413">
      <t>ツヅ</t>
    </rPh>
    <rPh sb="418" eb="420">
      <t>コンゴ</t>
    </rPh>
    <rPh sb="421" eb="423">
      <t>イジ</t>
    </rPh>
    <rPh sb="423" eb="426">
      <t>カンリヒ</t>
    </rPh>
    <rPh sb="427" eb="429">
      <t>ヨクセイ</t>
    </rPh>
    <rPh sb="430" eb="431">
      <t>ツト</t>
    </rPh>
    <rPh sb="433" eb="435">
      <t>ヒツヨウ</t>
    </rPh>
    <phoneticPr fontId="4"/>
  </si>
  <si>
    <t>　令和２年度から公営企業会計へ移行したため、公営企業会計に基づく経営状況の把握に努めたうえで、使用料収入の見通し及び見直しについても検討する。
　</t>
    <rPh sb="1" eb="3">
      <t>レイワ</t>
    </rPh>
    <rPh sb="4" eb="6">
      <t>ネンド</t>
    </rPh>
    <rPh sb="8" eb="10">
      <t>コウエイ</t>
    </rPh>
    <rPh sb="10" eb="12">
      <t>キギョウ</t>
    </rPh>
    <rPh sb="12" eb="14">
      <t>カイケイ</t>
    </rPh>
    <rPh sb="15" eb="17">
      <t>イコウ</t>
    </rPh>
    <rPh sb="22" eb="24">
      <t>コウエイ</t>
    </rPh>
    <rPh sb="24" eb="26">
      <t>キギョウ</t>
    </rPh>
    <rPh sb="26" eb="28">
      <t>カイケイ</t>
    </rPh>
    <rPh sb="29" eb="30">
      <t>モト</t>
    </rPh>
    <rPh sb="32" eb="34">
      <t>ケイエイ</t>
    </rPh>
    <rPh sb="34" eb="36">
      <t>ジョウキョウ</t>
    </rPh>
    <rPh sb="37" eb="39">
      <t>ハアク</t>
    </rPh>
    <rPh sb="40" eb="41">
      <t>ツト</t>
    </rPh>
    <rPh sb="47" eb="50">
      <t>シヨウリョウ</t>
    </rPh>
    <rPh sb="50" eb="52">
      <t>シュウニュウ</t>
    </rPh>
    <rPh sb="53" eb="55">
      <t>ミトオ</t>
    </rPh>
    <rPh sb="56" eb="57">
      <t>オヨ</t>
    </rPh>
    <rPh sb="58" eb="60">
      <t>ミナオ</t>
    </rPh>
    <rPh sb="66" eb="6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</si>
</sst>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0.01</c:v>
                </c:pt>
                <c:pt idx="3">
                  <c:v>0</c:v>
                </c:pt>
                <c:pt idx="4" formatCode="#,##0.00;&quot;△&quot;#,##0.00;&quot;-&quot;">
                  <c:v>0.04</c:v>
                </c:pt>
              </c:numCache>
            </c:numRef>
          </c:val>
          <c:extLst>
            <c:ext xmlns:c16="http://schemas.microsoft.com/office/drawing/2014/chart" uri="{C3380CC4-5D6E-409C-BE32-E72D297353CC}">
              <c16:uniqueId val="{00000000-6F1D-4AC0-9296-89BBF56512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F1D-4AC0-9296-89BBF56512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56.22</c:v>
                </c:pt>
                <c:pt idx="1">
                  <c:v>57.65</c:v>
                </c:pt>
                <c:pt idx="2">
                  <c:v>53.66</c:v>
                </c:pt>
                <c:pt idx="3">
                  <c:v>54.45</c:v>
                </c:pt>
                <c:pt idx="4">
                  <c:v>51.94</c:v>
                </c:pt>
              </c:numCache>
            </c:numRef>
          </c:val>
          <c:extLst>
            <c:ext xmlns:c16="http://schemas.microsoft.com/office/drawing/2014/chart" uri="{C3380CC4-5D6E-409C-BE32-E72D297353CC}">
              <c16:uniqueId val="{00000000-1A64-4DFC-8A4F-2A2BD58D61D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1A64-4DFC-8A4F-2A2BD58D61D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81.81</c:v>
                </c:pt>
                <c:pt idx="1">
                  <c:v>82.65</c:v>
                </c:pt>
                <c:pt idx="2">
                  <c:v>83.55</c:v>
                </c:pt>
                <c:pt idx="3">
                  <c:v>84.91</c:v>
                </c:pt>
                <c:pt idx="4">
                  <c:v>84.6</c:v>
                </c:pt>
              </c:numCache>
            </c:numRef>
          </c:val>
          <c:extLst>
            <c:ext xmlns:c16="http://schemas.microsoft.com/office/drawing/2014/chart" uri="{C3380CC4-5D6E-409C-BE32-E72D297353CC}">
              <c16:uniqueId val="{00000000-9641-4E94-BD1D-3B2FA67801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641-4E94-BD1D-3B2FA67801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62.91</c:v>
                </c:pt>
                <c:pt idx="1">
                  <c:v>62.64</c:v>
                </c:pt>
                <c:pt idx="2">
                  <c:v>97.4</c:v>
                </c:pt>
                <c:pt idx="3">
                  <c:v>96.89</c:v>
                </c:pt>
                <c:pt idx="4">
                  <c:v>97.47</c:v>
                </c:pt>
              </c:numCache>
            </c:numRef>
          </c:val>
          <c:extLst>
            <c:ext xmlns:c16="http://schemas.microsoft.com/office/drawing/2014/chart" uri="{C3380CC4-5D6E-409C-BE32-E72D297353CC}">
              <c16:uniqueId val="{00000000-D7C4-4CBA-904C-1648088762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C4-4CBA-904C-1648088762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FB-45A5-BECF-74CE5C7EC5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FB-45A5-BECF-74CE5C7EC5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06-4DC8-9C9B-E394C1C9A0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06-4DC8-9C9B-E394C1C9A0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21-42E4-B5D7-DD008CBE97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21-42E4-B5D7-DD008CBE97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1C-43B8-9830-C827FD41E9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1C-43B8-9830-C827FD41E9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960.26</c:v>
                </c:pt>
                <c:pt idx="1">
                  <c:v>1.56</c:v>
                </c:pt>
                <c:pt idx="2">
                  <c:v>4.2300000000000004</c:v>
                </c:pt>
                <c:pt idx="3">
                  <c:v>1.26</c:v>
                </c:pt>
                <c:pt idx="4" formatCode="#,##0.00;&quot;△&quot;#,##0.00">
                  <c:v>0</c:v>
                </c:pt>
              </c:numCache>
            </c:numRef>
          </c:val>
          <c:extLst>
            <c:ext xmlns:c16="http://schemas.microsoft.com/office/drawing/2014/chart" uri="{C3380CC4-5D6E-409C-BE32-E72D297353CC}">
              <c16:uniqueId val="{00000000-803F-4978-83D3-3C12753ACD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803F-4978-83D3-3C12753ACD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27.82</c:v>
                </c:pt>
                <c:pt idx="1">
                  <c:v>40.28</c:v>
                </c:pt>
                <c:pt idx="2">
                  <c:v>39.130000000000003</c:v>
                </c:pt>
                <c:pt idx="3">
                  <c:v>37.049999999999997</c:v>
                </c:pt>
                <c:pt idx="4">
                  <c:v>50.12</c:v>
                </c:pt>
              </c:numCache>
            </c:numRef>
          </c:val>
          <c:extLst>
            <c:ext xmlns:c16="http://schemas.microsoft.com/office/drawing/2014/chart" uri="{C3380CC4-5D6E-409C-BE32-E72D297353CC}">
              <c16:uniqueId val="{00000000-706C-4E02-B62F-6255684F283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706C-4E02-B62F-6255684F283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614.94000000000005</c:v>
                </c:pt>
                <c:pt idx="1">
                  <c:v>427.11</c:v>
                </c:pt>
                <c:pt idx="2">
                  <c:v>439.92</c:v>
                </c:pt>
                <c:pt idx="3">
                  <c:v>449.37</c:v>
                </c:pt>
                <c:pt idx="4">
                  <c:v>295.58999999999997</c:v>
                </c:pt>
              </c:numCache>
            </c:numRef>
          </c:val>
          <c:extLst>
            <c:ext xmlns:c16="http://schemas.microsoft.com/office/drawing/2014/chart" uri="{C3380CC4-5D6E-409C-BE32-E72D297353CC}">
              <c16:uniqueId val="{00000000-E719-4350-A220-628A108A59F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E719-4350-A220-628A108A59F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90" zoomScaleNormal="9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柳井市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31635</v>
      </c>
      <c r="AM8" s="69"/>
      <c r="AN8" s="69"/>
      <c r="AO8" s="69"/>
      <c r="AP8" s="69"/>
      <c r="AQ8" s="69"/>
      <c r="AR8" s="69"/>
      <c r="AS8" s="69"/>
      <c r="AT8" s="68">
        <f>データ!T6</f>
        <v>140.05000000000001</v>
      </c>
      <c r="AU8" s="68"/>
      <c r="AV8" s="68"/>
      <c r="AW8" s="68"/>
      <c r="AX8" s="68"/>
      <c r="AY8" s="68"/>
      <c r="AZ8" s="68"/>
      <c r="BA8" s="68"/>
      <c r="BB8" s="68">
        <f>データ!U6</f>
        <v>225.88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13.15</v>
      </c>
      <c r="Q10" s="68"/>
      <c r="R10" s="68"/>
      <c r="S10" s="68"/>
      <c r="T10" s="68"/>
      <c r="U10" s="68"/>
      <c r="V10" s="68"/>
      <c r="W10" s="68">
        <f>データ!Q6</f>
        <v>91.44</v>
      </c>
      <c r="X10" s="68"/>
      <c r="Y10" s="68"/>
      <c r="Z10" s="68"/>
      <c r="AA10" s="68"/>
      <c r="AB10" s="68"/>
      <c r="AC10" s="68"/>
      <c r="AD10" s="69">
        <f>データ!R6</f>
        <v>3190</v>
      </c>
      <c r="AE10" s="69"/>
      <c r="AF10" s="69"/>
      <c r="AG10" s="69"/>
      <c r="AH10" s="69"/>
      <c r="AI10" s="69"/>
      <c r="AJ10" s="69"/>
      <c r="AK10" s="2"/>
      <c r="AL10" s="69">
        <f>データ!V6</f>
        <v>4137</v>
      </c>
      <c r="AM10" s="69"/>
      <c r="AN10" s="69"/>
      <c r="AO10" s="69"/>
      <c r="AP10" s="69"/>
      <c r="AQ10" s="69"/>
      <c r="AR10" s="69"/>
      <c r="AS10" s="69"/>
      <c r="AT10" s="68">
        <f>データ!W6</f>
        <v>1.84</v>
      </c>
      <c r="AU10" s="68"/>
      <c r="AV10" s="68"/>
      <c r="AW10" s="68"/>
      <c r="AX10" s="68"/>
      <c r="AY10" s="68"/>
      <c r="AZ10" s="68"/>
      <c r="BA10" s="68"/>
      <c r="BB10" s="68">
        <f>データ!X6</f>
        <v>2248.37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iSIYYzbbk3mSnaqbWJze4v6LlIbjXQziTc5tAtapD99MnC4UtFNZkkyAOSlM8k/bGV9m7bFqy0uIhxGorYCzSg==" saltValue="Jzryefnn9rR0wsEk149D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352128</v>
      </c>
      <c r="D6" s="33">
        <f t="shared" si="3"/>
        <v>47</v>
      </c>
      <c r="E6" s="33">
        <f t="shared" si="3"/>
        <v>17</v>
      </c>
      <c r="F6" s="33">
        <f t="shared" si="3"/>
        <v>5</v>
      </c>
      <c r="G6" s="33">
        <f t="shared" si="3"/>
        <v>0</v>
      </c>
      <c r="H6" s="33" t="str">
        <f t="shared" si="3"/>
        <v>山口県　柳井市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13.15</v>
      </c>
      <c r="Q6" s="34">
        <f t="shared" si="3"/>
        <v>91.44</v>
      </c>
      <c r="R6" s="34">
        <f t="shared" si="3"/>
        <v>3190</v>
      </c>
      <c r="S6" s="34">
        <f t="shared" si="3"/>
        <v>31635</v>
      </c>
      <c r="T6" s="34">
        <f t="shared" si="3"/>
        <v>140.05000000000001</v>
      </c>
      <c r="U6" s="34">
        <f t="shared" si="3"/>
        <v>225.88</v>
      </c>
      <c r="V6" s="34">
        <f t="shared" si="3"/>
        <v>4137</v>
      </c>
      <c r="W6" s="34">
        <f t="shared" si="3"/>
        <v>1.84</v>
      </c>
      <c r="X6" s="34">
        <f t="shared" si="3"/>
        <v>2248.37</v>
      </c>
      <c r="Y6" s="35">
        <f>IF(Y7="",NA(),Y7)</f>
        <v>62.91</v>
      </c>
      <c r="Z6" s="35">
        <f t="shared" ref="Z6:AH6" si="4">IF(Z7="",NA(),Z7)</f>
        <v>62.64</v>
      </c>
      <c r="AA6" s="35">
        <f t="shared" si="4"/>
        <v>97.4</v>
      </c>
      <c r="AB6" s="35">
        <f t="shared" si="4"/>
        <v>96.89</v>
      </c>
      <c r="AC6" s="35">
        <f t="shared" si="4"/>
        <v>97.47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960.26</v>
      </c>
      <c r="BG6" s="35">
        <f t="shared" ref="BG6:BO6" si="7">IF(BG7="",NA(),BG7)</f>
        <v>1.56</v>
      </c>
      <c r="BH6" s="35">
        <f t="shared" si="7"/>
        <v>4.2300000000000004</v>
      </c>
      <c r="BI6" s="35">
        <f t="shared" si="7"/>
        <v>1.26</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27.82</v>
      </c>
      <c r="BR6" s="35">
        <f t="shared" ref="BR6:BZ6" si="8">IF(BR7="",NA(),BR7)</f>
        <v>40.28</v>
      </c>
      <c r="BS6" s="35">
        <f t="shared" si="8"/>
        <v>39.130000000000003</v>
      </c>
      <c r="BT6" s="35">
        <f t="shared" si="8"/>
        <v>37.049999999999997</v>
      </c>
      <c r="BU6" s="35">
        <f t="shared" si="8"/>
        <v>50.12</v>
      </c>
      <c r="BV6" s="35">
        <f t="shared" si="8"/>
        <v>52.19</v>
      </c>
      <c r="BW6" s="35">
        <f t="shared" si="8"/>
        <v>55.32</v>
      </c>
      <c r="BX6" s="35">
        <f t="shared" si="8"/>
        <v>59.8</v>
      </c>
      <c r="BY6" s="35">
        <f t="shared" si="8"/>
        <v>57.77</v>
      </c>
      <c r="BZ6" s="35">
        <f t="shared" si="8"/>
        <v>57.31</v>
      </c>
      <c r="CA6" s="34" t="str">
        <f>IF(CA7="","",IF(CA7="-","【-】","【"&amp;SUBSTITUTE(TEXT(CA7,"#,##0.00"),"-","△")&amp;"】"))</f>
        <v>【59.59】</v>
      </c>
      <c r="CB6" s="35">
        <f>IF(CB7="",NA(),CB7)</f>
        <v>614.94000000000005</v>
      </c>
      <c r="CC6" s="35">
        <f t="shared" ref="CC6:CK6" si="9">IF(CC7="",NA(),CC7)</f>
        <v>427.11</v>
      </c>
      <c r="CD6" s="35">
        <f t="shared" si="9"/>
        <v>439.92</v>
      </c>
      <c r="CE6" s="35">
        <f t="shared" si="9"/>
        <v>449.37</v>
      </c>
      <c r="CF6" s="35">
        <f t="shared" si="9"/>
        <v>295.58999999999997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56.22</v>
      </c>
      <c r="CN6" s="35">
        <f t="shared" ref="CN6:CV6" si="10">IF(CN7="",NA(),CN7)</f>
        <v>57.65</v>
      </c>
      <c r="CO6" s="35">
        <f t="shared" si="10"/>
        <v>53.66</v>
      </c>
      <c r="CP6" s="35">
        <f t="shared" si="10"/>
        <v>54.45</v>
      </c>
      <c r="CQ6" s="35">
        <f t="shared" si="10"/>
        <v>51.94</v>
      </c>
      <c r="CR6" s="35">
        <f t="shared" si="10"/>
        <v>52.31</v>
      </c>
      <c r="CS6" s="35">
        <f t="shared" si="10"/>
        <v>60.65</v>
      </c>
      <c r="CT6" s="35">
        <f t="shared" si="10"/>
        <v>51.75</v>
      </c>
      <c r="CU6" s="35">
        <f t="shared" si="10"/>
        <v>50.68</v>
      </c>
      <c r="CV6" s="35">
        <f t="shared" si="10"/>
        <v>50.14</v>
      </c>
      <c r="CW6" s="34" t="str">
        <f>IF(CW7="","",IF(CW7="-","【-】","【"&amp;SUBSTITUTE(TEXT(CW7,"#,##0.00"),"-","△")&amp;"】"))</f>
        <v>【51.30】</v>
      </c>
      <c r="CX6" s="35">
        <f>IF(CX7="",NA(),CX7)</f>
        <v>81.81</v>
      </c>
      <c r="CY6" s="35">
        <f t="shared" ref="CY6:DG6" si="11">IF(CY7="",NA(),CY7)</f>
        <v>82.65</v>
      </c>
      <c r="CZ6" s="35">
        <f t="shared" si="11"/>
        <v>83.55</v>
      </c>
      <c r="DA6" s="35">
        <f t="shared" si="11"/>
        <v>84.91</v>
      </c>
      <c r="DB6" s="35">
        <f t="shared" si="11"/>
        <v>84.6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0.01</v>
      </c>
      <c r="EH6" s="34">
        <f t="shared" si="14"/>
        <v>0</v>
      </c>
      <c r="EI6" s="35">
        <f t="shared" si="14"/>
        <v>0.04</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352128</v>
      </c>
      <c r="D7" s="37">
        <v>47</v>
      </c>
      <c r="E7" s="37">
        <v>17</v>
      </c>
      <c r="F7" s="37">
        <v>5</v>
      </c>
      <c r="G7" s="37">
        <v>0</v>
      </c>
      <c r="H7" s="37" t="s">
        <v>98</v>
      </c>
      <c r="I7" s="37" t="s">
        <v>99</v>
      </c>
      <c r="J7" s="37" t="s">
        <v>100</v>
      </c>
      <c r="K7" s="37" t="s">
        <v>101</v>
      </c>
      <c r="L7" s="37" t="s">
        <v>102</v>
      </c>
      <c r="M7" s="37" t="s">
        <v>103</v>
      </c>
      <c r="N7" s="38" t="s">
        <v>104</v>
      </c>
      <c r="O7" s="38" t="s">
        <v>105</v>
      </c>
      <c r="P7" s="38">
        <v>13.15</v>
      </c>
      <c r="Q7" s="38">
        <v>91.44</v>
      </c>
      <c r="R7" s="38">
        <v>3190</v>
      </c>
      <c r="S7" s="38">
        <v>31635</v>
      </c>
      <c r="T7" s="38">
        <v>140.05000000000001</v>
      </c>
      <c r="U7" s="38">
        <v>225.88</v>
      </c>
      <c r="V7" s="38">
        <v>4137</v>
      </c>
      <c r="W7" s="38">
        <v>1.84</v>
      </c>
      <c r="X7" s="38">
        <v>2248.37</v>
      </c>
      <c r="Y7" s="38">
        <v>62.91</v>
      </c>
      <c r="Z7" s="38">
        <v>62.64</v>
      </c>
      <c r="AA7" s="38">
        <v>97.4</v>
      </c>
      <c r="AB7" s="38">
        <v>96.89</v>
      </c>
      <c r="AC7" s="38">
        <v>97.47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960.26</v>
      </c>
      <c r="BG7" s="38">
        <v>1.56</v>
      </c>
      <c r="BH7" s="38">
        <v>4.2300000000000004</v>
      </c>
      <c r="BI7" s="38">
        <v>1.26</v>
      </c>
      <c r="BJ7" s="38">
        <v>0</v>
      </c>
      <c r="BK7" s="38">
        <v>1081.8</v>
      </c>
      <c r="BL7" s="38">
        <v>974.93</v>
      </c>
      <c r="BM7" s="38">
        <v>855.8</v>
      </c>
      <c r="BN7" s="38">
        <v>789.46</v>
      </c>
      <c r="BO7" s="38">
        <v>826.83</v>
      </c>
      <c r="BP7" s="38">
        <v>765.47</v>
      </c>
      <c r="BQ7" s="38">
        <v>27.82</v>
      </c>
      <c r="BR7" s="38">
        <v>40.28</v>
      </c>
      <c r="BS7" s="38">
        <v>39.130000000000003</v>
      </c>
      <c r="BT7" s="38">
        <v>37.049999999999997</v>
      </c>
      <c r="BU7" s="38">
        <v>50.12</v>
      </c>
      <c r="BV7" s="38">
        <v>52.19</v>
      </c>
      <c r="BW7" s="38">
        <v>55.32</v>
      </c>
      <c r="BX7" s="38">
        <v>59.8</v>
      </c>
      <c r="BY7" s="38">
        <v>57.77</v>
      </c>
      <c r="BZ7" s="38">
        <v>57.31</v>
      </c>
      <c r="CA7" s="38">
        <v>59.59</v>
      </c>
      <c r="CB7" s="38">
        <v>614.94000000000005</v>
      </c>
      <c r="CC7" s="38">
        <v>427.11</v>
      </c>
      <c r="CD7" s="38">
        <v>439.92</v>
      </c>
      <c r="CE7" s="38">
        <v>449.37</v>
      </c>
      <c r="CF7" s="38">
        <v>295.58999999999997</v>
      </c>
      <c r="CG7" s="38">
        <v>296.14</v>
      </c>
      <c r="CH7" s="38">
        <v>283.17</v>
      </c>
      <c r="CI7" s="38">
        <v>263.76</v>
      </c>
      <c r="CJ7" s="38">
        <v>274.35000000000002</v>
      </c>
      <c r="CK7" s="38">
        <v>273.52</v>
      </c>
      <c r="CL7" s="38">
        <v>257.86</v>
      </c>
      <c r="CM7" s="38">
        <v>56.22</v>
      </c>
      <c r="CN7" s="38">
        <v>57.65</v>
      </c>
      <c r="CO7" s="38">
        <v>53.66</v>
      </c>
      <c r="CP7" s="38">
        <v>54.45</v>
      </c>
      <c r="CQ7" s="38">
        <v>51.94</v>
      </c>
      <c r="CR7" s="38">
        <v>52.31</v>
      </c>
      <c r="CS7" s="38">
        <v>60.65</v>
      </c>
      <c r="CT7" s="38">
        <v>51.75</v>
      </c>
      <c r="CU7" s="38">
        <v>50.68</v>
      </c>
      <c r="CV7" s="38">
        <v>50.14</v>
      </c>
      <c r="CW7" s="38">
        <v>51.3</v>
      </c>
      <c r="CX7" s="38">
        <v>81.81</v>
      </c>
      <c r="CY7" s="38">
        <v>82.65</v>
      </c>
      <c r="CZ7" s="38">
        <v>83.55</v>
      </c>
      <c r="DA7" s="38">
        <v>84.91</v>
      </c>
      <c r="DB7" s="38">
        <v>84.6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0.01</v>
      </c>
      <c r="EH7" s="38">
        <v>0</v>
      </c>
      <c r="EI7" s="38">
        <v>0.04</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2020-12-04T03:07:30Z</dcterms:created>
  <dcterms:modified xsi:type="dcterms:W3CDTF">2021-01-15T07:23:51Z</dcterms:modified>
  <cp:category/>
</cp:coreProperties>
</file>