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D:\都市計画\決算統計\令和元年度分\公営企業に係る「経営比較分析表」\"/>
    </mc:Choice>
  </mc:AlternateContent>
  <xr:revisionPtr revIDLastSave="0" documentId="13_ncr:1_{30441CC0-E27B-4A4E-AE72-7EF0E67E621C}" xr6:coauthVersionLast="36" xr6:coauthVersionMax="36" xr10:uidLastSave="{00000000-0000-0000-0000-000000000000}"/>
  <workbookProtection workbookAlgorithmName="SHA-512" workbookHashValue="NsCb/IjM3SjDwisgNpRmOpgLPrAV7UY2tYCVAn44e94ZpqUA04t3UxDBR51TQcIl8ERD6DIbBf+XJomI+F42QQ==" workbookSaltValue="dqe/FQitl4OhxFgMtQo6t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<sst xmlns="http://schemas.openxmlformats.org/spreadsheetml/2006/main" count="241" uniqueCount="120">
  <si>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</si>
  <si>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</si>
  <si>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</si>
  <si>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</si>
  <si>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</si>
  <si>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</si>
  <si>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</si>
  <si>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</si>
  <si>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</si>
  <si>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</si>
  <si>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</si>
  <si>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</si>
  <si>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</si>
  <si>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</si>
  <si>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</si>
  <si>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</si>
  <si>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</si>
  <si>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</si>
  <si>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</si>
  <si>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</si>
  <si>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</si>
  <si>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</si>
  <si>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</si>
  <si>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</si>
  <si>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</si>
  <si>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</si>
  <si>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</si>
  <si>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</si>
  <si>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</si>
  <si>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</si>
  <si>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</si>
  <si>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</si>
  <si>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</si>
  <si>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</si>
  <si>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</si>
  <si>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</si>
  <si>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</si>
  <si>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</si>
  <si>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</si>
  <si>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</si>
  <si>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</si>
  <si>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</si>
  <si>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</si>
  <si>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</si>
  <si>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</si>
  <si>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</si>
  <si>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</si>
  <si>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</si>
  <si>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</si>
  <si>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</si>
  <si>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</si>
  <si>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</si>
  <si>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</si>
  <si>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</si>
  <si>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</si>
  <si>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</si>
  <si>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</si>
  <si>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</si>
  <si>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</si>
  <si>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</si>
  <si>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</si>
  <si>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</si>
  <si>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</si>
  <si>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</si>
  <si>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</si>
  <si>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</si>
  <si>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</si>
  <si>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</si>
  <si>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</si>
  <si>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</si>
  <si>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</si>
  <si>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</si>
  <si>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</si>
  <si>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</si>
  <si>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</si>
  <si>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</si>
  <si>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</si>
  <si>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</si>
  <si>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</si>
  <si>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</si>
  <si>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</si>
  <si>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</si>
  <si>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</si>
  <si>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</si>
  <si>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</si>
  <si>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</si>
  <si>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</si>
  <si>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</si>
  <si>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</si>
  <si>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</si>
  <si>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</si>
  <si>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</si>
  <si>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</si>
  <si>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</si>
  <si>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</si>
  <si>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</si>
  <si>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</si>
  <si>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</si>
  <si>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</si>
  <si>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</si>
  <si>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</si>
  <si>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</si>
  <si>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</si>
  <si>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</si>
  <si>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</si>
  <si>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</si>
  <si>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</si>
  <si>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</si>
  <si>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</si>
  <si>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</si>
  <si>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</si>
  <si>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</si>
  <si>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</si>
  <si>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</si>
  <si>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</si>
  <si>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</si>
  <si>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</si>
  <si>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一般会計からの繰入金で賄っている部分もある。工事や業務は、補助金や起債を積極的に利用し、一般会計からの繰入額を減らし、数値を改善していくよう努める。　　　　　　　　　　　　　　　　　　　　　　　　　　　　　　　　　　　　　　　　　　　　　　　　　　　　　　　　　　　　　　　　　　　　　　④企業債残高対給水収益比率　　　　　　　　　　　　　　　　　　　　　　　　　　　　　　　　　　　　　　　　　　　　　　　　　　　　　　　　　　　　　　　　　　　　　　　　　　　　　大型事業の実施により起債の償還額が増加する見込みである。今後も、施設改良のため企業債の発行が考えられるので、平準化するように計画的に進めていく。　　　　　　　　　　　　　　　　　　　　　　　　　　　　　　　　　　　　　　　　　　　　　　　　　　　　　　　　　⑤経費回収比率・⑥汚水処理原価　　　　　　　　　　　　　　　　　　　　　　　　　　　　　　　　　　　　　　　　　　　　　　　　　　　　　　　　　　　　　　　　　　　　　　　　　　　　　　　　　小規模な事業を削減し、大規模改修事業に集中している。大規模事業には補助金や起債を活用しており、単独費の支出については抑制していく。　　　　　　　　　　　　　　　　　　　　　　　　　　　　　　　　　　　　　　　　　　　　　　　　　　　　　　　　　　　　　　　　　　　　　　　　　　　　⑦施設利用率　　　　　　　　　　　　　　　　　　　　　　　　　　　　　　　　　　　　　　　　　　　　　　　　　　　　　　　　　　　　　　　　　　　　　　　　　　　　　　　　　　　　　　処理は大竹市に委託しているため、利用率が0%になっている。　　　　　　　　　　　　　　　　　　　　　　　　　　　　　　　　　　　　⑧水洗化率　　　　　　　　　　　　　　　　　　　　　　　　　　　　　　　　　　　　　排水区域内においては、すでに水洗化率は100%となっている。　　　　　　　　　　　　　　　　　　　　　　　　　　　　　　　　　　　　　　　　　　　　　　　　　　　　　　　　　　　　　　　　　　　　　　　　　　今後、新設住宅等の接続漏れが無いよう注視しながら、現状維持に努める。　　　　　　　　　　　　　　　　　　　　　　　　　　　　</t>
    <rPh sb="1" eb="4">
      <t>シュウエキテキ</t>
    </rPh>
    <rPh sb="4" eb="6">
      <t>シュウシ</t>
    </rPh>
    <rPh sb="6" eb="8">
      <t>ヒリツ</t>
    </rPh>
    <rPh sb="86" eb="88">
      <t>イッパン</t>
    </rPh>
    <rPh sb="88" eb="90">
      <t>カイケイ</t>
    </rPh>
    <rPh sb="93" eb="95">
      <t>クリイレ</t>
    </rPh>
    <rPh sb="95" eb="96">
      <t>キン</t>
    </rPh>
    <rPh sb="97" eb="98">
      <t>マカナ</t>
    </rPh>
    <rPh sb="102" eb="104">
      <t>ブブン</t>
    </rPh>
    <rPh sb="139" eb="140">
      <t>ガク</t>
    </rPh>
    <rPh sb="141" eb="142">
      <t>ヘ</t>
    </rPh>
    <rPh sb="145" eb="147">
      <t>スウチ</t>
    </rPh>
    <rPh sb="148" eb="150">
      <t>カイゼン</t>
    </rPh>
    <rPh sb="156" eb="157">
      <t>ツト</t>
    </rPh>
    <rPh sb="231" eb="233">
      <t>キギョウ</t>
    </rPh>
    <rPh sb="233" eb="234">
      <t>サイ</t>
    </rPh>
    <rPh sb="234" eb="236">
      <t>ザンダカ</t>
    </rPh>
    <rPh sb="236" eb="237">
      <t>タイ</t>
    </rPh>
    <rPh sb="237" eb="239">
      <t>キュウスイ</t>
    </rPh>
    <rPh sb="239" eb="241">
      <t>シュウエキ</t>
    </rPh>
    <rPh sb="241" eb="243">
      <t>ヒリツ</t>
    </rPh>
    <rPh sb="320" eb="322">
      <t>オオガタ</t>
    </rPh>
    <rPh sb="322" eb="324">
      <t>ジギョウ</t>
    </rPh>
    <rPh sb="325" eb="327">
      <t>ジッシ</t>
    </rPh>
    <rPh sb="335" eb="336">
      <t>ガク</t>
    </rPh>
    <rPh sb="337" eb="339">
      <t>ゾウカ</t>
    </rPh>
    <rPh sb="341" eb="343">
      <t>ミコ</t>
    </rPh>
    <rPh sb="366" eb="367">
      <t>カンガ</t>
    </rPh>
    <rPh sb="450" eb="452">
      <t>ケイヒ</t>
    </rPh>
    <rPh sb="452" eb="454">
      <t>カイシュウ</t>
    </rPh>
    <rPh sb="454" eb="456">
      <t>ヒリツ</t>
    </rPh>
    <rPh sb="458" eb="460">
      <t>オスイ</t>
    </rPh>
    <rPh sb="460" eb="462">
      <t>ショリ</t>
    </rPh>
    <rPh sb="462" eb="464">
      <t>ゲンカ</t>
    </rPh>
    <rPh sb="545" eb="548">
      <t>ショウキボ</t>
    </rPh>
    <rPh sb="549" eb="551">
      <t>ジギョウ</t>
    </rPh>
    <rPh sb="552" eb="554">
      <t>サクゲン</t>
    </rPh>
    <rPh sb="556" eb="559">
      <t>ダイキボ</t>
    </rPh>
    <rPh sb="559" eb="561">
      <t>カイシュウ</t>
    </rPh>
    <rPh sb="561" eb="563">
      <t>ジギョウ</t>
    </rPh>
    <rPh sb="564" eb="566">
      <t>シュウチュウ</t>
    </rPh>
    <rPh sb="571" eb="574">
      <t>ダイキボ</t>
    </rPh>
    <rPh sb="574" eb="576">
      <t>ジギョウ</t>
    </rPh>
    <rPh sb="592" eb="594">
      <t>タンドク</t>
    </rPh>
    <rPh sb="594" eb="595">
      <t>ヒ</t>
    </rPh>
    <rPh sb="596" eb="598">
      <t>シシュツ</t>
    </rPh>
    <rPh sb="603" eb="605">
      <t>ヨクセイ</t>
    </rPh>
    <rPh sb="687" eb="689">
      <t>シセツ</t>
    </rPh>
    <rPh sb="689" eb="692">
      <t>リヨウリツ</t>
    </rPh>
    <rPh sb="778" eb="780">
      <t>ショリ</t>
    </rPh>
    <rPh sb="781" eb="784">
      <t>オオタケシ</t>
    </rPh>
    <rPh sb="785" eb="787">
      <t>イタク</t>
    </rPh>
    <rPh sb="794" eb="797">
      <t>リヨウリツ</t>
    </rPh>
    <rPh sb="844" eb="847">
      <t>スイセンカ</t>
    </rPh>
    <rPh sb="847" eb="848">
      <t>リツ</t>
    </rPh>
    <rPh sb="885" eb="887">
      <t>ハイスイ</t>
    </rPh>
    <rPh sb="887" eb="890">
      <t>クイキナイ</t>
    </rPh>
    <rPh sb="989" eb="991">
      <t>コンゴ</t>
    </rPh>
    <rPh sb="992" eb="994">
      <t>シンセツ</t>
    </rPh>
    <rPh sb="994" eb="996">
      <t>ジュウタク</t>
    </rPh>
    <rPh sb="996" eb="997">
      <t>トウ</t>
    </rPh>
    <rPh sb="998" eb="1000">
      <t>セツゾク</t>
    </rPh>
    <rPh sb="1000" eb="1001">
      <t>モ</t>
    </rPh>
    <rPh sb="1003" eb="1004">
      <t>ナ</t>
    </rPh>
    <rPh sb="1007" eb="1009">
      <t>チュウシ</t>
    </rPh>
    <rPh sb="1014" eb="1016">
      <t>ゲンジョウ</t>
    </rPh>
    <rPh sb="1016" eb="1018">
      <t>イジ</t>
    </rPh>
    <rPh sb="1019" eb="1020">
      <t>ツト</t>
    </rPh>
    <phoneticPr fontId="4"/>
  </si>
  <si>
    <t>管路・施設共に老朽化は著しく、社会資本整備総合交付金事業を利用し改築事業を実施予定。今後は、ストックマネジメント計画を策定し、布設替えに対する優先度をはじき出し、優先度が高い箇所については、早急に更新工事を行う必要がある。ポンプ場施設についても管渠と同様にストックマネジメント計画を策定し、設備・機器等の更新工事を実施する予定。</t>
    <rPh sb="0" eb="2">
      <t>カンロ</t>
    </rPh>
    <rPh sb="3" eb="5">
      <t>シセツ</t>
    </rPh>
    <rPh sb="5" eb="6">
      <t>トモ</t>
    </rPh>
    <rPh sb="7" eb="10">
      <t>ロウキュウカ</t>
    </rPh>
    <rPh sb="11" eb="12">
      <t>イチジル</t>
    </rPh>
    <rPh sb="15" eb="17">
      <t>シャカイ</t>
    </rPh>
    <rPh sb="17" eb="19">
      <t>シホン</t>
    </rPh>
    <rPh sb="19" eb="21">
      <t>セイビ</t>
    </rPh>
    <rPh sb="21" eb="23">
      <t>ソウゴウ</t>
    </rPh>
    <rPh sb="23" eb="26">
      <t>コウフキン</t>
    </rPh>
    <rPh sb="26" eb="28">
      <t>ジギョウ</t>
    </rPh>
    <rPh sb="29" eb="31">
      <t>リヨウ</t>
    </rPh>
    <rPh sb="32" eb="34">
      <t>カイチク</t>
    </rPh>
    <rPh sb="34" eb="36">
      <t>ジギョウ</t>
    </rPh>
    <rPh sb="37" eb="39">
      <t>ジッシ</t>
    </rPh>
    <rPh sb="39" eb="41">
      <t>ヨテイ</t>
    </rPh>
    <rPh sb="42" eb="44">
      <t>コンゴ</t>
    </rPh>
    <rPh sb="56" eb="58">
      <t>ケイカク</t>
    </rPh>
    <rPh sb="59" eb="61">
      <t>サクテイ</t>
    </rPh>
    <rPh sb="63" eb="65">
      <t>フセツ</t>
    </rPh>
    <rPh sb="65" eb="66">
      <t>ガ</t>
    </rPh>
    <rPh sb="68" eb="69">
      <t>タイ</t>
    </rPh>
    <rPh sb="71" eb="74">
      <t>ユウセンド</t>
    </rPh>
    <rPh sb="78" eb="79">
      <t>ダ</t>
    </rPh>
    <rPh sb="81" eb="84">
      <t>ユウセンド</t>
    </rPh>
    <rPh sb="85" eb="86">
      <t>タカ</t>
    </rPh>
    <rPh sb="87" eb="89">
      <t>カショ</t>
    </rPh>
    <rPh sb="95" eb="97">
      <t>ソウキュウ</t>
    </rPh>
    <rPh sb="98" eb="100">
      <t>コウシン</t>
    </rPh>
    <rPh sb="100" eb="102">
      <t>コウジ</t>
    </rPh>
    <rPh sb="103" eb="104">
      <t>オコナ</t>
    </rPh>
    <rPh sb="105" eb="107">
      <t>ヒツヨウ</t>
    </rPh>
    <rPh sb="114" eb="115">
      <t>ジョウ</t>
    </rPh>
    <rPh sb="115" eb="117">
      <t>シセツ</t>
    </rPh>
    <rPh sb="122" eb="124">
      <t>カンキョ</t>
    </rPh>
    <rPh sb="125" eb="127">
      <t>ドウヨウ</t>
    </rPh>
    <rPh sb="138" eb="140">
      <t>ケイカク</t>
    </rPh>
    <rPh sb="141" eb="143">
      <t>サクテイ</t>
    </rPh>
    <rPh sb="145" eb="147">
      <t>セツビ</t>
    </rPh>
    <rPh sb="148" eb="150">
      <t>キキ</t>
    </rPh>
    <rPh sb="150" eb="151">
      <t>トウ</t>
    </rPh>
    <rPh sb="152" eb="154">
      <t>コウシン</t>
    </rPh>
    <rPh sb="154" eb="156">
      <t>コウジ</t>
    </rPh>
    <rPh sb="157" eb="159">
      <t>ジッシ</t>
    </rPh>
    <rPh sb="161" eb="163">
      <t>ヨテイ</t>
    </rPh>
    <phoneticPr fontId="4"/>
  </si>
  <si>
    <t>今後は施設の更新が急務になり、厳しい運営が強いられることになる。　　　　　　　　　　　　　　　　　　　　　　　　　　　　　　　　　　　　　　　　　　　　　　　　　　　　　　　経営戦略の策定および企業会計への移行を予定しているので、財政状況を確認しながら、高率の補助を適用することや起債の適用、料金改定も視野に入れ、安定的な事業運営を行っていく必要がある。</t>
    <rPh sb="0" eb="2">
      <t>コンゴ</t>
    </rPh>
    <rPh sb="3" eb="5">
      <t>シセツ</t>
    </rPh>
    <rPh sb="6" eb="8">
      <t>コウシン</t>
    </rPh>
    <rPh sb="9" eb="11">
      <t>キュウム</t>
    </rPh>
    <rPh sb="15" eb="16">
      <t>キビ</t>
    </rPh>
    <rPh sb="18" eb="20">
      <t>ウンエイ</t>
    </rPh>
    <rPh sb="21" eb="22">
      <t>シ</t>
    </rPh>
    <rPh sb="87" eb="89">
      <t>ケイエイ</t>
    </rPh>
    <rPh sb="89" eb="91">
      <t>センリャク</t>
    </rPh>
    <rPh sb="92" eb="94">
      <t>サクテイ</t>
    </rPh>
    <rPh sb="103" eb="105">
      <t>イコウ</t>
    </rPh>
    <rPh sb="106" eb="108">
      <t>ヨテイ</t>
    </rPh>
    <rPh sb="127" eb="129">
      <t>コウリツ</t>
    </rPh>
    <rPh sb="130" eb="132">
      <t>ホジョ</t>
    </rPh>
    <rPh sb="133" eb="135">
      <t>テキヨウ</t>
    </rPh>
    <rPh sb="140" eb="142">
      <t>キサイ</t>
    </rPh>
    <rPh sb="143" eb="145">
      <t>テキヨウ</t>
    </rPh>
    <rPh sb="146" eb="148">
      <t>リョウキン</t>
    </rPh>
    <rPh sb="148" eb="150">
      <t>カイテイ</t>
    </rPh>
    <rPh sb="151" eb="153">
      <t>シヤ</t>
    </rPh>
    <rPh sb="154" eb="155">
      <t>イ</t>
    </rPh>
    <rPh sb="157" eb="160">
      <t>アンテイテキ</t>
    </rPh>
    <rPh sb="161" eb="163">
      <t>ジギョウ</t>
    </rPh>
    <rPh sb="163" eb="165">
      <t>ウンエイ</t>
    </rPh>
    <rPh sb="166" eb="167">
      <t>オコナ</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</si>
</sst>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2</c:v>
                </c:pt>
              </c:numCache>
            </c:numRef>
          </c:val>
          <c:extLst>
            <c:ext xmlns:c16="http://schemas.microsoft.com/office/drawing/2014/chart" uri="{C3380CC4-5D6E-409C-BE32-E72D297353CC}">
              <c16:uniqueId val="{00000000-587B-4249-97D2-EF716D5BF0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587B-4249-97D2-EF716D5BF0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EA-4953-BA60-F1CD18F2FC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BCEA-4953-BA60-F1CD18F2FC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AE-4C90-951D-3342672B00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2BAE-4C90-951D-3342672B00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106.45</c:v>
                </c:pt>
                <c:pt idx="1">
                  <c:v>107.68</c:v>
                </c:pt>
                <c:pt idx="2">
                  <c:v>105.9</c:v>
                </c:pt>
                <c:pt idx="3">
                  <c:v>100.95</c:v>
                </c:pt>
                <c:pt idx="4">
                  <c:v>101.8</c:v>
                </c:pt>
              </c:numCache>
            </c:numRef>
          </c:val>
          <c:extLst>
            <c:ext xmlns:c16="http://schemas.microsoft.com/office/drawing/2014/chart" uri="{C3380CC4-5D6E-409C-BE32-E72D297353CC}">
              <c16:uniqueId val="{00000000-1119-438E-9069-D049E735E3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9-438E-9069-D049E735E3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F-4240-BF5D-E878F78242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F-4240-BF5D-E878F78242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6-4678-942C-3FC4F2AAF1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6-4678-942C-3FC4F2AAF1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9F-46DD-A11C-F1464B3104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9F-46DD-A11C-F1464B3104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9-412F-ABB8-6021232ADC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9-412F-ABB8-6021232ADC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312.01</c:v>
                </c:pt>
                <c:pt idx="1">
                  <c:v>289.04000000000002</c:v>
                </c:pt>
                <c:pt idx="2">
                  <c:v>353.74</c:v>
                </c:pt>
                <c:pt idx="3">
                  <c:v>418.98</c:v>
                </c:pt>
                <c:pt idx="4">
                  <c:v>522.97</c:v>
                </c:pt>
              </c:numCache>
            </c:numRef>
          </c:val>
          <c:extLst>
            <c:ext xmlns:c16="http://schemas.microsoft.com/office/drawing/2014/chart" uri="{C3380CC4-5D6E-409C-BE32-E72D297353CC}">
              <c16:uniqueId val="{00000000-DB4A-4369-B127-2B5952F718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DB4A-4369-B127-2B5952F718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103.17</c:v>
                </c:pt>
                <c:pt idx="1">
                  <c:v>100</c:v>
                </c:pt>
                <c:pt idx="2">
                  <c:v>106.2</c:v>
                </c:pt>
                <c:pt idx="3">
                  <c:v>114.11</c:v>
                </c:pt>
                <c:pt idx="4">
                  <c:v>101.83</c:v>
                </c:pt>
              </c:numCache>
            </c:numRef>
          </c:val>
          <c:extLst>
            <c:ext xmlns:c16="http://schemas.microsoft.com/office/drawing/2014/chart" uri="{C3380CC4-5D6E-409C-BE32-E72D297353CC}">
              <c16:uniqueId val="{00000000-3053-4E14-B8F6-542069CBFE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3053-4E14-B8F6-542069CBFE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145.65</c:v>
                </c:pt>
                <c:pt idx="1">
                  <c:v>157.55000000000001</c:v>
                </c:pt>
                <c:pt idx="2">
                  <c:v>145.13999999999999</c:v>
                </c:pt>
                <c:pt idx="3">
                  <c:v>135.27000000000001</c:v>
                </c:pt>
                <c:pt idx="4">
                  <c:v>152.69999999999999</c:v>
                </c:pt>
              </c:numCache>
            </c:numRef>
          </c:val>
          <c:extLst>
            <c:ext xmlns:c16="http://schemas.microsoft.com/office/drawing/2014/chart" uri="{C3380CC4-5D6E-409C-BE32-E72D297353CC}">
              <c16:uniqueId val="{00000000-E056-4177-97B4-0373D9BC69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E056-4177-97B4-0373D9BC69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和木町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6353</v>
      </c>
      <c r="AM8" s="69"/>
      <c r="AN8" s="69"/>
      <c r="AO8" s="69"/>
      <c r="AP8" s="69"/>
      <c r="AQ8" s="69"/>
      <c r="AR8" s="69"/>
      <c r="AS8" s="69"/>
      <c r="AT8" s="68">
        <f>データ!T6</f>
        <v>10.58</v>
      </c>
      <c r="AU8" s="68"/>
      <c r="AV8" s="68"/>
      <c r="AW8" s="68"/>
      <c r="AX8" s="68"/>
      <c r="AY8" s="68"/>
      <c r="AZ8" s="68"/>
      <c r="BA8" s="68"/>
      <c r="BB8" s="68">
        <f>データ!U6</f>
        <v>600.47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99.5</v>
      </c>
      <c r="Q10" s="68"/>
      <c r="R10" s="68"/>
      <c r="S10" s="68"/>
      <c r="T10" s="68"/>
      <c r="U10" s="68"/>
      <c r="V10" s="68"/>
      <c r="W10" s="68">
        <f>データ!Q6</f>
        <v>55.5</v>
      </c>
      <c r="X10" s="68"/>
      <c r="Y10" s="68"/>
      <c r="Z10" s="68"/>
      <c r="AA10" s="68"/>
      <c r="AB10" s="68"/>
      <c r="AC10" s="68"/>
      <c r="AD10" s="69">
        <f>データ!R6</f>
        <v>2743</v>
      </c>
      <c r="AE10" s="69"/>
      <c r="AF10" s="69"/>
      <c r="AG10" s="69"/>
      <c r="AH10" s="69"/>
      <c r="AI10" s="69"/>
      <c r="AJ10" s="69"/>
      <c r="AK10" s="2"/>
      <c r="AL10" s="69">
        <f>データ!V6</f>
        <v>6177</v>
      </c>
      <c r="AM10" s="69"/>
      <c r="AN10" s="69"/>
      <c r="AO10" s="69"/>
      <c r="AP10" s="69"/>
      <c r="AQ10" s="69"/>
      <c r="AR10" s="69"/>
      <c r="AS10" s="69"/>
      <c r="AT10" s="68">
        <f>データ!W6</f>
        <v>1.64</v>
      </c>
      <c r="AU10" s="68"/>
      <c r="AV10" s="68"/>
      <c r="AW10" s="68"/>
      <c r="AX10" s="68"/>
      <c r="AY10" s="68"/>
      <c r="AZ10" s="68"/>
      <c r="BA10" s="68"/>
      <c r="BB10" s="68">
        <f>データ!X6</f>
        <v>3766.46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OE4Ciji6yHVafbGCU0NzFfIlAG/LiRD4A9udvd4EVFlu21l48DojH9XwfbQg5kgBBWt/2dt7Z4I8AjJecbI28A==" saltValue="Dl8EoCLFg9AatT/aGiOr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353213</v>
      </c>
      <c r="D6" s="33">
        <f t="shared" si="3"/>
        <v>47</v>
      </c>
      <c r="E6" s="33">
        <f t="shared" si="3"/>
        <v>17</v>
      </c>
      <c r="F6" s="33">
        <f t="shared" si="3"/>
        <v>1</v>
      </c>
      <c r="G6" s="33">
        <f t="shared" si="3"/>
        <v>0</v>
      </c>
      <c r="H6" s="33" t="str">
        <f t="shared" si="3"/>
        <v>山口県　和木町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99.5</v>
      </c>
      <c r="Q6" s="34">
        <f t="shared" si="3"/>
        <v>55.5</v>
      </c>
      <c r="R6" s="34">
        <f t="shared" si="3"/>
        <v>2743</v>
      </c>
      <c r="S6" s="34">
        <f t="shared" si="3"/>
        <v>6353</v>
      </c>
      <c r="T6" s="34">
        <f t="shared" si="3"/>
        <v>10.58</v>
      </c>
      <c r="U6" s="34">
        <f t="shared" si="3"/>
        <v>600.47</v>
      </c>
      <c r="V6" s="34">
        <f t="shared" si="3"/>
        <v>6177</v>
      </c>
      <c r="W6" s="34">
        <f t="shared" si="3"/>
        <v>1.64</v>
      </c>
      <c r="X6" s="34">
        <f t="shared" si="3"/>
        <v>3766.46</v>
      </c>
      <c r="Y6" s="35">
        <f>IF(Y7="",NA(),Y7)</f>
        <v>106.45</v>
      </c>
      <c r="Z6" s="35">
        <f t="shared" ref="Z6:AH6" si="4">IF(Z7="",NA(),Z7)</f>
        <v>107.68</v>
      </c>
      <c r="AA6" s="35">
        <f t="shared" si="4"/>
        <v>105.9</v>
      </c>
      <c r="AB6" s="35">
        <f t="shared" si="4"/>
        <v>100.95</v>
      </c>
      <c r="AC6" s="35">
        <f t="shared" si="4"/>
        <v>101.8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312.01</v>
      </c>
      <c r="BG6" s="35">
        <f t="shared" ref="BG6:BO6" si="7">IF(BG7="",NA(),BG7)</f>
        <v>289.04000000000002</v>
      </c>
      <c r="BH6" s="35">
        <f t="shared" si="7"/>
        <v>353.74</v>
      </c>
      <c r="BI6" s="35">
        <f t="shared" si="7"/>
        <v>418.98</v>
      </c>
      <c r="BJ6" s="35">
        <f t="shared" si="7"/>
        <v>522.97</v>
      </c>
      <c r="BK6" s="35">
        <f t="shared" si="7"/>
        <v>862.87</v>
      </c>
      <c r="BL6" s="35">
        <f t="shared" si="7"/>
        <v>716.96</v>
      </c>
      <c r="BM6" s="35">
        <f t="shared" si="7"/>
        <v>799.11</v>
      </c>
      <c r="BN6" s="35">
        <f t="shared" si="7"/>
        <v>768.62</v>
      </c>
      <c r="BO6" s="35">
        <f t="shared" si="7"/>
        <v>789.44</v>
      </c>
      <c r="BP6" s="34" t="str">
        <f>IF(BP7="","",IF(BP7="-","【-】","【"&amp;SUBSTITUTE(TEXT(BP7,"#,##0.00"),"-","△")&amp;"】"))</f>
        <v>【682.51】</v>
      </c>
      <c r="BQ6" s="35">
        <f>IF(BQ7="",NA(),BQ7)</f>
        <v>103.17</v>
      </c>
      <c r="BR6" s="35">
        <f t="shared" ref="BR6:BZ6" si="8">IF(BR7="",NA(),BR7)</f>
        <v>100</v>
      </c>
      <c r="BS6" s="35">
        <f t="shared" si="8"/>
        <v>106.2</v>
      </c>
      <c r="BT6" s="35">
        <f t="shared" si="8"/>
        <v>114.11</v>
      </c>
      <c r="BU6" s="35">
        <f t="shared" si="8"/>
        <v>101.83</v>
      </c>
      <c r="BV6" s="35">
        <f t="shared" si="8"/>
        <v>85.39</v>
      </c>
      <c r="BW6" s="35">
        <f t="shared" si="8"/>
        <v>88.09</v>
      </c>
      <c r="BX6" s="35">
        <f t="shared" si="8"/>
        <v>87.69</v>
      </c>
      <c r="BY6" s="35">
        <f t="shared" si="8"/>
        <v>88.06</v>
      </c>
      <c r="BZ6" s="35">
        <f t="shared" si="8"/>
        <v>87.29</v>
      </c>
      <c r="CA6" s="34" t="str">
        <f>IF(CA7="","",IF(CA7="-","【-】","【"&amp;SUBSTITUTE(TEXT(CA7,"#,##0.00"),"-","△")&amp;"】"))</f>
        <v>【100.34】</v>
      </c>
      <c r="CB6" s="35">
        <f>IF(CB7="",NA(),CB7)</f>
        <v>145.65</v>
      </c>
      <c r="CC6" s="35">
        <f t="shared" ref="CC6:CK6" si="9">IF(CC7="",NA(),CC7)</f>
        <v>157.55000000000001</v>
      </c>
      <c r="CD6" s="35">
        <f t="shared" si="9"/>
        <v>145.13999999999999</v>
      </c>
      <c r="CE6" s="35">
        <f t="shared" si="9"/>
        <v>135.27000000000001</v>
      </c>
      <c r="CF6" s="35">
        <f t="shared" si="9"/>
        <v>152.69999999999999</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100</v>
      </c>
      <c r="CY6" s="35">
        <f t="shared" ref="CY6:DG6" si="11">IF(CY7="",NA(),CY7)</f>
        <v>100</v>
      </c>
      <c r="CZ6" s="35">
        <f t="shared" si="11"/>
        <v>100</v>
      </c>
      <c r="DA6" s="35">
        <f t="shared" si="11"/>
        <v>100</v>
      </c>
      <c r="DB6" s="35">
        <f t="shared" si="11"/>
        <v>100</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2</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353213</v>
      </c>
      <c r="D7" s="37">
        <v>47</v>
      </c>
      <c r="E7" s="37">
        <v>17</v>
      </c>
      <c r="F7" s="37">
        <v>1</v>
      </c>
      <c r="G7" s="37">
        <v>0</v>
      </c>
      <c r="H7" s="37" t="s">
        <v>98</v>
      </c>
      <c r="I7" s="37" t="s">
        <v>99</v>
      </c>
      <c r="J7" s="37" t="s">
        <v>100</v>
      </c>
      <c r="K7" s="37" t="s">
        <v>101</v>
      </c>
      <c r="L7" s="37" t="s">
        <v>102</v>
      </c>
      <c r="M7" s="37" t="s">
        <v>103</v>
      </c>
      <c r="N7" s="38" t="s">
        <v>104</v>
      </c>
      <c r="O7" s="38" t="s">
        <v>105</v>
      </c>
      <c r="P7" s="38">
        <v>99.5</v>
      </c>
      <c r="Q7" s="38">
        <v>55.5</v>
      </c>
      <c r="R7" s="38">
        <v>2743</v>
      </c>
      <c r="S7" s="38">
        <v>6353</v>
      </c>
      <c r="T7" s="38">
        <v>10.58</v>
      </c>
      <c r="U7" s="38">
        <v>600.47</v>
      </c>
      <c r="V7" s="38">
        <v>6177</v>
      </c>
      <c r="W7" s="38">
        <v>1.64</v>
      </c>
      <c r="X7" s="38">
        <v>3766.46</v>
      </c>
      <c r="Y7" s="38">
        <v>106.45</v>
      </c>
      <c r="Z7" s="38">
        <v>107.68</v>
      </c>
      <c r="AA7" s="38">
        <v>105.9</v>
      </c>
      <c r="AB7" s="38">
        <v>100.95</v>
      </c>
      <c r="AC7" s="38">
        <v>101.8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312.01</v>
      </c>
      <c r="BG7" s="38">
        <v>289.04000000000002</v>
      </c>
      <c r="BH7" s="38">
        <v>353.74</v>
      </c>
      <c r="BI7" s="38">
        <v>418.98</v>
      </c>
      <c r="BJ7" s="38">
        <v>522.97</v>
      </c>
      <c r="BK7" s="38">
        <v>862.87</v>
      </c>
      <c r="BL7" s="38">
        <v>716.96</v>
      </c>
      <c r="BM7" s="38">
        <v>799.11</v>
      </c>
      <c r="BN7" s="38">
        <v>768.62</v>
      </c>
      <c r="BO7" s="38">
        <v>789.44</v>
      </c>
      <c r="BP7" s="38">
        <v>682.51</v>
      </c>
      <c r="BQ7" s="38">
        <v>103.17</v>
      </c>
      <c r="BR7" s="38">
        <v>100</v>
      </c>
      <c r="BS7" s="38">
        <v>106.2</v>
      </c>
      <c r="BT7" s="38">
        <v>114.11</v>
      </c>
      <c r="BU7" s="38">
        <v>101.83</v>
      </c>
      <c r="BV7" s="38">
        <v>85.39</v>
      </c>
      <c r="BW7" s="38">
        <v>88.09</v>
      </c>
      <c r="BX7" s="38">
        <v>87.69</v>
      </c>
      <c r="BY7" s="38">
        <v>88.06</v>
      </c>
      <c r="BZ7" s="38">
        <v>87.29</v>
      </c>
      <c r="CA7" s="38">
        <v>100.34</v>
      </c>
      <c r="CB7" s="38">
        <v>145.65</v>
      </c>
      <c r="CC7" s="38">
        <v>157.55000000000001</v>
      </c>
      <c r="CD7" s="38">
        <v>145.13999999999999</v>
      </c>
      <c r="CE7" s="38">
        <v>135.27000000000001</v>
      </c>
      <c r="CF7" s="38">
        <v>152.69999999999999</v>
      </c>
      <c r="CG7" s="38">
        <v>188.79</v>
      </c>
      <c r="CH7" s="38">
        <v>181.8</v>
      </c>
      <c r="CI7" s="38">
        <v>180.07</v>
      </c>
      <c r="CJ7" s="38">
        <v>179.32</v>
      </c>
      <c r="CK7" s="38">
        <v>176.67</v>
      </c>
      <c r="CL7" s="38">
        <v>136.15</v>
      </c>
      <c r="CM7" s="38" t="s">
        <v>104</v>
      </c>
      <c r="CN7" s="38" t="s">
        <v>104</v>
      </c>
      <c r="CO7" s="38" t="s">
        <v>104</v>
      </c>
      <c r="CP7" s="38" t="s">
        <v>104</v>
      </c>
      <c r="CQ7" s="38" t="s">
        <v>104</v>
      </c>
      <c r="CR7" s="38">
        <v>59.4</v>
      </c>
      <c r="CS7" s="38">
        <v>59.35</v>
      </c>
      <c r="CT7" s="38">
        <v>58.4</v>
      </c>
      <c r="CU7" s="38">
        <v>58</v>
      </c>
      <c r="CV7" s="38">
        <v>57.42</v>
      </c>
      <c r="CW7" s="38">
        <v>59.64</v>
      </c>
      <c r="CX7" s="38">
        <v>100</v>
      </c>
      <c r="CY7" s="38">
        <v>100</v>
      </c>
      <c r="CZ7" s="38">
        <v>100</v>
      </c>
      <c r="DA7" s="38">
        <v>100</v>
      </c>
      <c r="DB7" s="38">
        <v>100</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2</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純二</cp:lastModifiedBy>
  <dcterms:created xsi:type="dcterms:W3CDTF">2020-12-04T02:48:54Z</dcterms:created>
  <dcterms:modified xsi:type="dcterms:W3CDTF">2021-02-02T01:07:59Z</dcterms:modified>
  <cp:category/>
</cp:coreProperties>
</file>