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企画財政部\財政課\財政係\地方公営企業関係\R02\⑮【0204(木)〆切】公営企業に係る「経営比較分析表」（令和元年度決算）の分析等について\02 市→県\"/>
    </mc:Choice>
  </mc:AlternateContent>
  <workbookProtection workbookAlgorithmName="SHA-512" workbookHashValue="bRFodJrM0gfrZ8NpO/PVldOBJfPC3u2tr5uVfXsUWm6WxJsvotE5UJXEC8MQUa1727gdpV374EGtDMdIUyLVDQ==" workbookSaltValue="noumEckerSA3s3q5rTsMH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IX76" i="4"/>
  <c r="ML76" i="4"/>
  <c r="BV52" i="4"/>
  <c r="FJ30" i="4"/>
  <c r="ML52" i="4"/>
  <c r="C11" i="5"/>
  <c r="D11" i="5"/>
  <c r="E11" i="5"/>
  <c r="B11" i="5"/>
  <c r="LJ76" i="4" l="1"/>
  <c r="HV76" i="4"/>
  <c r="LJ52" i="4"/>
  <c r="AT30" i="4"/>
  <c r="AT76" i="4"/>
  <c r="EH52" i="4"/>
  <c r="HV30" i="4"/>
  <c r="EH30" i="4"/>
  <c r="HV52" i="4"/>
  <c r="AT52" i="4"/>
  <c r="GT52" i="4"/>
  <c r="R76" i="4"/>
  <c r="DF52" i="4"/>
  <c r="GT30" i="4"/>
  <c r="R52" i="4"/>
  <c r="DF30" i="4"/>
  <c r="KH52" i="4"/>
  <c r="KH76" i="4"/>
  <c r="GT76" i="4"/>
  <c r="R30" i="4"/>
  <c r="AF76" i="4"/>
  <c r="KV76" i="4"/>
  <c r="AF52" i="4"/>
  <c r="DT30" i="4"/>
  <c r="KV52" i="4"/>
  <c r="DT52" i="4"/>
  <c r="HH76" i="4"/>
  <c r="AF30" i="4"/>
  <c r="HH52" i="4"/>
  <c r="HH30" i="4"/>
  <c r="BH52" i="4"/>
  <c r="IJ76" i="4"/>
  <c r="BH30" i="4"/>
  <c r="IJ52" i="4"/>
  <c r="BH76" i="4"/>
  <c r="EV52" i="4"/>
  <c r="LX76" i="4"/>
  <c r="EV30" i="4"/>
  <c r="LX52" i="4"/>
  <c r="IJ30" i="4"/>
</calcChain>
</file>

<file path=xl/sharedStrings.xml><?xml version="1.0" encoding="utf-8"?>
<sst xmlns="http://schemas.openxmlformats.org/spreadsheetml/2006/main" count="302" uniqueCount="141">
  <si>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</si>
  <si>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</si>
  <si>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</si>
  <si>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</si>
  <si>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</si>
  <si>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</si>
  <si>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</si>
  <si>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</si>
  <si>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</si>
  <si>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</si>
  <si>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</si>
  <si>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</si>
  <si>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</si>
  <si>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</si>
  <si>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</si>
  <si>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</si>
  <si>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</si>
  <si>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</si>
  <si>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</si>
  <si>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</si>
  <si>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</si>
  <si>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</si>
  <si>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</si>
  <si>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</si>
  <si>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</si>
  <si>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</si>
  <si>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</si>
  <si>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</si>
  <si>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</si>
  <si>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</si>
  <si>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</si>
  <si>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</si>
  <si>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</si>
  <si>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</si>
  <si>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</si>
  <si>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</si>
  <si>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</si>
  <si>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</si>
  <si>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</si>
  <si>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</si>
  <si>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</si>
  <si>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</si>
  <si>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</si>
  <si>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</si>
  <si>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</si>
  <si>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</si>
  <si>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</si>
  <si>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</si>
  <si>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</si>
  <si>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</si>
  <si>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</si>
  <si>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</si>
  <si>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</si>
  <si>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</si>
  <si>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</si>
  <si>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</si>
  <si>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</si>
  <si>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</si>
  <si>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</si>
  <si>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</si>
  <si>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</si>
  <si>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</si>
  <si>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</si>
  <si>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</si>
  <si>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</si>
  <si>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</si>
  <si>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</si>
  <si>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</si>
  <si>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</si>
  <si>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</si>
  <si>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</si>
  <si>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</si>
  <si>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</si>
  <si>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</si>
  <si>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</si>
  <si>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</si>
  <si>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</si>
  <si>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</si>
  <si>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</si>
  <si>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</si>
  <si>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</si>
  <si>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</si>
  <si>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</si>
  <si>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</si>
  <si>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</si>
  <si>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</si>
  <si>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</si>
  <si>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</si>
  <si>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</si>
  <si>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</si>
  <si>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</si>
  <si>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</si>
  <si>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</si>
  <si>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</si>
  <si>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</si>
  <si>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</si>
  <si>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</si>
  <si>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</si>
  <si>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</si>
  <si>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</si>
  <si>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</si>
  <si>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</si>
  <si>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</si>
  <si>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</si>
  <si>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</si>
  <si>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</si>
  <si>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</si>
  <si>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</si>
  <si>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</si>
  <si>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</si>
  <si>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</si>
  <si>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</si>
  <si>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</si>
  <si>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</si>
  <si>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</si>
  <si>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</si>
  <si>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</si>
  <si>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</si>
  <si>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</si>
  <si>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</si>
  <si>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</si>
  <si>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下松市</t>
  </si>
  <si>
    <t>国民宿舎大城</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</si>
  <si>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</si>
  <si>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</si>
  <si>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</si>
  <si>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</si>
  <si>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</si>
  <si>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</si>
  <si>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</si>
  <si>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</si>
  <si>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</si>
  <si>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</si>
  <si>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</si>
  <si>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</si>
  <si>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</si>
  <si>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</si>
  <si>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宿泊客数動向における公営企業の数値は、前年度に比べやや増加しているのに対し、市町村の数値は横ばいであることから、当該施設の宿泊需要は高いものといえる。
　本市において当該施設は、観光利用の受け皿が必ずしも十分と言えない状況の中、観光振興を図る上で重要かつ必要な施設であるため、今後も引き続き利用者数の増加に努めていく。
</t>
    <rPh sb="1" eb="4">
      <t>シュクハクキャク</t>
    </rPh>
    <rPh sb="4" eb="5">
      <t>スウ</t>
    </rPh>
    <rPh sb="5" eb="7">
      <t>ドウコウ</t>
    </rPh>
    <rPh sb="11" eb="13">
      <t>コウエイ</t>
    </rPh>
    <rPh sb="13" eb="15">
      <t>キギョウ</t>
    </rPh>
    <rPh sb="16" eb="18">
      <t>スウチ</t>
    </rPh>
    <rPh sb="20" eb="23">
      <t>ゼンネンド</t>
    </rPh>
    <rPh sb="24" eb="25">
      <t>クラ</t>
    </rPh>
    <rPh sb="28" eb="30">
      <t>ゾウカ</t>
    </rPh>
    <rPh sb="36" eb="37">
      <t>タイ</t>
    </rPh>
    <rPh sb="46" eb="47">
      <t>ヨコ</t>
    </rPh>
    <rPh sb="57" eb="59">
      <t>トウガイ</t>
    </rPh>
    <rPh sb="59" eb="61">
      <t>シセツ</t>
    </rPh>
    <rPh sb="62" eb="64">
      <t>シュクハク</t>
    </rPh>
    <rPh sb="64" eb="66">
      <t>ジュヨウ</t>
    </rPh>
    <rPh sb="67" eb="68">
      <t>タカ</t>
    </rPh>
    <rPh sb="78" eb="80">
      <t>ホンシ</t>
    </rPh>
    <rPh sb="84" eb="86">
      <t>トウガイ</t>
    </rPh>
    <rPh sb="86" eb="88">
      <t>シセツ</t>
    </rPh>
    <rPh sb="90" eb="92">
      <t>カンコウ</t>
    </rPh>
    <rPh sb="92" eb="94">
      <t>リヨウ</t>
    </rPh>
    <rPh sb="95" eb="96">
      <t>ウ</t>
    </rPh>
    <rPh sb="97" eb="98">
      <t>ザラ</t>
    </rPh>
    <rPh sb="99" eb="100">
      <t>カナラ</t>
    </rPh>
    <rPh sb="103" eb="105">
      <t>ジュウブン</t>
    </rPh>
    <rPh sb="106" eb="107">
      <t>イ</t>
    </rPh>
    <rPh sb="110" eb="112">
      <t>ジョウキョウ</t>
    </rPh>
    <rPh sb="113" eb="114">
      <t>ナカ</t>
    </rPh>
    <rPh sb="115" eb="117">
      <t>カンコウ</t>
    </rPh>
    <rPh sb="117" eb="119">
      <t>シンコウ</t>
    </rPh>
    <rPh sb="120" eb="121">
      <t>ハカ</t>
    </rPh>
    <rPh sb="122" eb="123">
      <t>ウエ</t>
    </rPh>
    <rPh sb="124" eb="126">
      <t>ジュウヨウ</t>
    </rPh>
    <rPh sb="128" eb="130">
      <t>ヒツヨウ</t>
    </rPh>
    <rPh sb="131" eb="133">
      <t>シセツ</t>
    </rPh>
    <rPh sb="139" eb="141">
      <t>コンゴ</t>
    </rPh>
    <rPh sb="142" eb="143">
      <t>ヒ</t>
    </rPh>
    <rPh sb="144" eb="145">
      <t>ツヅ</t>
    </rPh>
    <rPh sb="146" eb="149">
      <t>リヨウシャ</t>
    </rPh>
    <rPh sb="149" eb="150">
      <t>スウ</t>
    </rPh>
    <rPh sb="151" eb="153">
      <t>ゾウカ</t>
    </rPh>
    <rPh sb="154" eb="155">
      <t>ツト</t>
    </rPh>
    <phoneticPr fontId="5"/>
  </si>
  <si>
    <t>　当該施設は平成28年8月に建替工事が完成し、同年11月に営業を開始している。⑨は統一的基準による貸借対照表の建物から減価償却累計額を差し引いた額である。今後毎年およそ70,800千円ずつ減価償却を行っていくこととなる。⑩設備投資見込額は、建替から10年後の大規模修繕費用として10,000千円（見込）を計上したものであり、当面設備投資は不要である。
　⑫企業債残高対料金収入比率については、今後地方債の元金償還をしていくにしたがって徐々に改善される見込みである。</t>
    <rPh sb="1" eb="3">
      <t>トウガイ</t>
    </rPh>
    <rPh sb="3" eb="5">
      <t>シセツ</t>
    </rPh>
    <rPh sb="6" eb="8">
      <t>ヘイセイ</t>
    </rPh>
    <rPh sb="10" eb="11">
      <t>ネン</t>
    </rPh>
    <rPh sb="12" eb="13">
      <t>ガツ</t>
    </rPh>
    <rPh sb="14" eb="16">
      <t>タテカ</t>
    </rPh>
    <rPh sb="16" eb="18">
      <t>コウジ</t>
    </rPh>
    <rPh sb="19" eb="21">
      <t>カンセイ</t>
    </rPh>
    <rPh sb="23" eb="25">
      <t>ドウネン</t>
    </rPh>
    <rPh sb="27" eb="28">
      <t>ガツ</t>
    </rPh>
    <rPh sb="29" eb="31">
      <t>エイギョウ</t>
    </rPh>
    <rPh sb="32" eb="34">
      <t>カイシ</t>
    </rPh>
    <rPh sb="41" eb="43">
      <t>トウイツ</t>
    </rPh>
    <rPh sb="43" eb="44">
      <t>テキ</t>
    </rPh>
    <rPh sb="44" eb="46">
      <t>キジュン</t>
    </rPh>
    <rPh sb="49" eb="54">
      <t>タイシャクタイショウヒョウ</t>
    </rPh>
    <rPh sb="55" eb="57">
      <t>タテモノ</t>
    </rPh>
    <rPh sb="59" eb="61">
      <t>ゲンカ</t>
    </rPh>
    <rPh sb="61" eb="63">
      <t>ショウキャク</t>
    </rPh>
    <rPh sb="63" eb="65">
      <t>ルイケイ</t>
    </rPh>
    <rPh sb="65" eb="66">
      <t>ガク</t>
    </rPh>
    <rPh sb="67" eb="68">
      <t>サ</t>
    </rPh>
    <rPh sb="69" eb="70">
      <t>ヒ</t>
    </rPh>
    <rPh sb="72" eb="73">
      <t>ガク</t>
    </rPh>
    <rPh sb="77" eb="79">
      <t>コンゴ</t>
    </rPh>
    <rPh sb="79" eb="81">
      <t>マイトシ</t>
    </rPh>
    <rPh sb="90" eb="92">
      <t>センエン</t>
    </rPh>
    <rPh sb="94" eb="96">
      <t>ゲンカ</t>
    </rPh>
    <rPh sb="96" eb="98">
      <t>ショウキャク</t>
    </rPh>
    <rPh sb="99" eb="100">
      <t>オコナ</t>
    </rPh>
    <rPh sb="111" eb="113">
      <t>セツビ</t>
    </rPh>
    <rPh sb="113" eb="115">
      <t>トウシ</t>
    </rPh>
    <rPh sb="115" eb="117">
      <t>ミコミ</t>
    </rPh>
    <rPh sb="117" eb="118">
      <t>ガク</t>
    </rPh>
    <rPh sb="148" eb="150">
      <t>ミコミ</t>
    </rPh>
    <rPh sb="152" eb="154">
      <t>ケイジョウ</t>
    </rPh>
    <rPh sb="178" eb="180">
      <t>キギョウ</t>
    </rPh>
    <rPh sb="180" eb="181">
      <t>サイ</t>
    </rPh>
    <rPh sb="181" eb="183">
      <t>ザンダカ</t>
    </rPh>
    <rPh sb="183" eb="184">
      <t>タイ</t>
    </rPh>
    <rPh sb="184" eb="186">
      <t>リョウキン</t>
    </rPh>
    <rPh sb="186" eb="188">
      <t>シュウニュウ</t>
    </rPh>
    <rPh sb="188" eb="190">
      <t>ヒリツ</t>
    </rPh>
    <rPh sb="196" eb="198">
      <t>コンゴ</t>
    </rPh>
    <rPh sb="198" eb="201">
      <t>チホウサイ</t>
    </rPh>
    <rPh sb="202" eb="204">
      <t>ガンキン</t>
    </rPh>
    <rPh sb="204" eb="206">
      <t>ショウカン</t>
    </rPh>
    <rPh sb="217" eb="219">
      <t>ジョジョ</t>
    </rPh>
    <rPh sb="220" eb="222">
      <t>カイゼン</t>
    </rPh>
    <rPh sb="225" eb="227">
      <t>ミコ</t>
    </rPh>
    <phoneticPr fontId="5"/>
  </si>
  <si>
    <t>　当該施設は、本市の観光拠点施設として観光振興及び雇用も含めた市内経済への波及効果による地域活性化に寄与するとともに、市民の健康増進を図る施設として一部公共的な役割を果たしている。しかしながら、施設建替のため借り入れた地方債の残高は、今年度末現在およそ20億円であり、当該施設から得られる収益によってその償還財源を確保していかなくてはならないと考えている。前年度に比べ収支が改善したとはいえ、まだまだ償還財源を賄えるにはほど遠く、更なる収支改善に向けた取組を行っていく必要がある。また、通常の施設運営とは別に、新型コロナウイルスの今後の経営への影響も無視できない。施設としてはまだ真新しく、高い収益性を有していることから、その強みを生かした運営を行っていく。</t>
    <rPh sb="1" eb="3">
      <t>トウガイ</t>
    </rPh>
    <rPh sb="3" eb="5">
      <t>シセツ</t>
    </rPh>
    <rPh sb="7" eb="8">
      <t>ホン</t>
    </rPh>
    <rPh sb="8" eb="9">
      <t>シ</t>
    </rPh>
    <rPh sb="10" eb="12">
      <t>カンコウ</t>
    </rPh>
    <rPh sb="12" eb="14">
      <t>キョテン</t>
    </rPh>
    <rPh sb="14" eb="16">
      <t>シセツ</t>
    </rPh>
    <rPh sb="19" eb="21">
      <t>カンコウ</t>
    </rPh>
    <rPh sb="21" eb="23">
      <t>シンコウ</t>
    </rPh>
    <rPh sb="23" eb="24">
      <t>オヨ</t>
    </rPh>
    <rPh sb="25" eb="27">
      <t>コヨウ</t>
    </rPh>
    <rPh sb="28" eb="29">
      <t>フク</t>
    </rPh>
    <rPh sb="31" eb="33">
      <t>シナイ</t>
    </rPh>
    <rPh sb="33" eb="35">
      <t>ケイザイ</t>
    </rPh>
    <rPh sb="37" eb="39">
      <t>ハキュウ</t>
    </rPh>
    <rPh sb="39" eb="41">
      <t>コウカ</t>
    </rPh>
    <rPh sb="44" eb="46">
      <t>チイキ</t>
    </rPh>
    <rPh sb="46" eb="49">
      <t>カッセイカ</t>
    </rPh>
    <rPh sb="50" eb="52">
      <t>キヨ</t>
    </rPh>
    <rPh sb="59" eb="61">
      <t>シミン</t>
    </rPh>
    <rPh sb="62" eb="64">
      <t>ケンコウ</t>
    </rPh>
    <rPh sb="64" eb="66">
      <t>ゾウシン</t>
    </rPh>
    <rPh sb="67" eb="68">
      <t>ハカ</t>
    </rPh>
    <rPh sb="69" eb="71">
      <t>シセツ</t>
    </rPh>
    <rPh sb="80" eb="82">
      <t>ヤクワリ</t>
    </rPh>
    <rPh sb="83" eb="84">
      <t>ハ</t>
    </rPh>
    <rPh sb="99" eb="101">
      <t>タテカ</t>
    </rPh>
    <rPh sb="178" eb="181">
      <t>ゼンネンド</t>
    </rPh>
    <rPh sb="182" eb="183">
      <t>クラ</t>
    </rPh>
    <rPh sb="184" eb="186">
      <t>シュウシ</t>
    </rPh>
    <rPh sb="187" eb="189">
      <t>カイゼン</t>
    </rPh>
    <rPh sb="200" eb="202">
      <t>ショウカン</t>
    </rPh>
    <rPh sb="202" eb="204">
      <t>ザイゲン</t>
    </rPh>
    <rPh sb="205" eb="206">
      <t>マカナ</t>
    </rPh>
    <rPh sb="212" eb="213">
      <t>トオ</t>
    </rPh>
    <rPh sb="215" eb="216">
      <t>サラ</t>
    </rPh>
    <rPh sb="218" eb="220">
      <t>シュウシ</t>
    </rPh>
    <rPh sb="220" eb="222">
      <t>カイゼン</t>
    </rPh>
    <rPh sb="223" eb="224">
      <t>ム</t>
    </rPh>
    <rPh sb="226" eb="228">
      <t>トリクミ</t>
    </rPh>
    <rPh sb="229" eb="230">
      <t>オコナ</t>
    </rPh>
    <rPh sb="234" eb="236">
      <t>ヒツヨウ</t>
    </rPh>
    <rPh sb="243" eb="245">
      <t>ツウジョウ</t>
    </rPh>
    <rPh sb="246" eb="248">
      <t>シセツ</t>
    </rPh>
    <rPh sb="248" eb="250">
      <t>ウンエイ</t>
    </rPh>
    <rPh sb="252" eb="253">
      <t>ベツ</t>
    </rPh>
    <rPh sb="255" eb="257">
      <t>シンガタ</t>
    </rPh>
    <rPh sb="265" eb="267">
      <t>コンゴ</t>
    </rPh>
    <rPh sb="268" eb="270">
      <t>ケイエイ</t>
    </rPh>
    <rPh sb="272" eb="274">
      <t>エイキョウ</t>
    </rPh>
    <rPh sb="275" eb="277">
      <t>ムシ</t>
    </rPh>
    <rPh sb="282" eb="284">
      <t>シセツ</t>
    </rPh>
    <rPh sb="290" eb="292">
      <t>マアタラ</t>
    </rPh>
    <rPh sb="295" eb="296">
      <t>タカ</t>
    </rPh>
    <rPh sb="297" eb="300">
      <t>シュウエキセイ</t>
    </rPh>
    <rPh sb="301" eb="302">
      <t>ユウ</t>
    </rPh>
    <rPh sb="313" eb="314">
      <t>ツヨ</t>
    </rPh>
    <rPh sb="316" eb="317">
      <t>イ</t>
    </rPh>
    <rPh sb="320" eb="322">
      <t>ウンエイ</t>
    </rPh>
    <rPh sb="323" eb="324">
      <t>オコナ</t>
    </rPh>
    <phoneticPr fontId="5"/>
  </si>
  <si>
    <t>　7月豪雨災害の影響を受けた前年度に比べ、年間の収支は大きく改善した。昨年度末に策定した中長期計画に沿った、各種アクションプランの実行が功を奏し、特に費用面において効果がよく表れ、①収益的収支比率は、平成29年度の水準に戻りつつある。⑤売上高人件費比率、⑥売上高GOP比率、⑦EBITDAについても①収益的収支比率同様、アクションプランの効果により改善しており、今後も取組みを継続することで、更なる収支改善を図る。しかしながら、2月以降、新型コロナウイルス感染拡大の影響により、利用者が減少したため、計画に基づく収支額の達成は困難となった。令和2年度においても、コロナ禍の中、経営が見通せない状況にあり、経営への影響を最小限にとどめるため、通常の運営とは別に必要な対策を講じていく。</t>
    <rPh sb="2" eb="3">
      <t>ガツ</t>
    </rPh>
    <rPh sb="3" eb="5">
      <t>ゴウウ</t>
    </rPh>
    <rPh sb="5" eb="7">
      <t>サイガイ</t>
    </rPh>
    <rPh sb="8" eb="10">
      <t>エイキョウ</t>
    </rPh>
    <rPh sb="11" eb="12">
      <t>ウ</t>
    </rPh>
    <rPh sb="21" eb="23">
      <t>ネンカン</t>
    </rPh>
    <rPh sb="24" eb="26">
      <t>シュウシ</t>
    </rPh>
    <rPh sb="27" eb="28">
      <t>オオ</t>
    </rPh>
    <rPh sb="30" eb="32">
      <t>カイゼン</t>
    </rPh>
    <rPh sb="68" eb="69">
      <t>コウ</t>
    </rPh>
    <rPh sb="70" eb="71">
      <t>ソウ</t>
    </rPh>
    <rPh sb="73" eb="74">
      <t>トク</t>
    </rPh>
    <rPh sb="91" eb="94">
      <t>シュウエキテキ</t>
    </rPh>
    <rPh sb="94" eb="96">
      <t>シュウシ</t>
    </rPh>
    <rPh sb="96" eb="98">
      <t>ヒリツ</t>
    </rPh>
    <rPh sb="128" eb="130">
      <t>ウリアゲ</t>
    </rPh>
    <rPh sb="130" eb="131">
      <t>ダカ</t>
    </rPh>
    <rPh sb="134" eb="136">
      <t>ヒリツ</t>
    </rPh>
    <rPh sb="150" eb="153">
      <t>シュウエキテキ</t>
    </rPh>
    <rPh sb="153" eb="155">
      <t>シュウシ</t>
    </rPh>
    <rPh sb="155" eb="157">
      <t>ヒリツ</t>
    </rPh>
    <rPh sb="157" eb="159">
      <t>ドウヨウ</t>
    </rPh>
    <rPh sb="169" eb="171">
      <t>コウカ</t>
    </rPh>
    <rPh sb="174" eb="176">
      <t>カイゼン</t>
    </rPh>
    <rPh sb="181" eb="183">
      <t>コンゴ</t>
    </rPh>
    <rPh sb="184" eb="186">
      <t>トリク</t>
    </rPh>
    <rPh sb="188" eb="190">
      <t>ケイゾク</t>
    </rPh>
    <rPh sb="196" eb="197">
      <t>サラ</t>
    </rPh>
    <rPh sb="199" eb="201">
      <t>シュウシ</t>
    </rPh>
    <rPh sb="201" eb="203">
      <t>カイゼン</t>
    </rPh>
    <rPh sb="204" eb="205">
      <t>ハカ</t>
    </rPh>
    <rPh sb="215" eb="216">
      <t>ガツ</t>
    </rPh>
    <rPh sb="216" eb="218">
      <t>イコウ</t>
    </rPh>
    <rPh sb="219" eb="221">
      <t>シンガタ</t>
    </rPh>
    <rPh sb="228" eb="230">
      <t>カンセン</t>
    </rPh>
    <rPh sb="230" eb="232">
      <t>カクダイ</t>
    </rPh>
    <rPh sb="233" eb="235">
      <t>エイキョウ</t>
    </rPh>
    <rPh sb="239" eb="242">
      <t>リヨウシャ</t>
    </rPh>
    <rPh sb="243" eb="245">
      <t>ゲンショウ</t>
    </rPh>
    <rPh sb="250" eb="252">
      <t>ケイカク</t>
    </rPh>
    <rPh sb="253" eb="254">
      <t>モト</t>
    </rPh>
    <rPh sb="256" eb="258">
      <t>シュウシ</t>
    </rPh>
    <rPh sb="258" eb="259">
      <t>ガク</t>
    </rPh>
    <rPh sb="260" eb="262">
      <t>タッセイ</t>
    </rPh>
    <rPh sb="263" eb="265">
      <t>コンナン</t>
    </rPh>
    <rPh sb="270" eb="272">
      <t>レイワ</t>
    </rPh>
    <rPh sb="273" eb="275">
      <t>ネンド</t>
    </rPh>
    <rPh sb="284" eb="285">
      <t>カ</t>
    </rPh>
    <rPh sb="286" eb="287">
      <t>ナカ</t>
    </rPh>
    <rPh sb="288" eb="290">
      <t>ケイエイ</t>
    </rPh>
    <rPh sb="291" eb="293">
      <t>ミトオ</t>
    </rPh>
    <rPh sb="296" eb="298">
      <t>ジョウキョウ</t>
    </rPh>
    <rPh sb="309" eb="312">
      <t>サイショウゲン</t>
    </rPh>
    <rPh sb="320" eb="322">
      <t>ツウジョウ</t>
    </rPh>
    <rPh sb="323" eb="325">
      <t>ウンエイ</t>
    </rPh>
    <rPh sb="327" eb="328">
      <t>ベツ</t>
    </rPh>
    <rPh sb="329" eb="331">
      <t>ヒツヨウ</t>
    </rPh>
    <rPh sb="332" eb="334">
      <t>タイサク</t>
    </rPh>
    <rPh sb="335" eb="33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</si>
</sst>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991</c:v>
                </c:pt>
                <c:pt idx="2">
                  <c:v>349</c:v>
                </c:pt>
                <c:pt idx="3">
                  <c:v>357</c:v>
                </c:pt>
                <c:pt idx="4">
                  <c:v>526</c:v>
                </c:pt>
              </c:numCache>
            </c:numRef>
          </c:val>
          <c:extLst>
            <c:ext xmlns:c16="http://schemas.microsoft.com/office/drawing/2014/chart" uri="{C3380CC4-5D6E-409C-BE32-E72D297353CC}">
              <c16:uniqueId val="{00000000-30E8-4FF9-BF16-70998A1764C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30E8-4FF9-BF16-70998A1764C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5.8</c:v>
                </c:pt>
                <c:pt idx="1">
                  <c:v>7.4</c:v>
                </c:pt>
                <c:pt idx="2">
                  <c:v>7.8</c:v>
                </c:pt>
                <c:pt idx="3">
                  <c:v>12.7</c:v>
                </c:pt>
                <c:pt idx="4">
                  <c:v>13.8</c:v>
                </c:pt>
              </c:numCache>
            </c:numRef>
          </c:val>
          <c:extLst>
            <c:ext xmlns:c16="http://schemas.microsoft.com/office/drawing/2014/chart" uri="{C3380CC4-5D6E-409C-BE32-E72D297353CC}">
              <c16:uniqueId val="{00000000-F8E0-4E8E-B01B-D596F62BEEE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F8E0-4E8E-B01B-D596F62BEEE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70.099999999999994</c:v>
                </c:pt>
                <c:pt idx="1">
                  <c:v>92</c:v>
                </c:pt>
                <c:pt idx="2">
                  <c:v>94.4</c:v>
                </c:pt>
                <c:pt idx="3">
                  <c:v>85.5</c:v>
                </c:pt>
                <c:pt idx="4">
                  <c:v>92.5</c:v>
                </c:pt>
              </c:numCache>
            </c:numRef>
          </c:val>
          <c:extLst>
            <c:ext xmlns:c16="http://schemas.microsoft.com/office/drawing/2014/chart" uri="{C3380CC4-5D6E-409C-BE32-E72D297353CC}">
              <c16:uniqueId val="{00000000-2EAC-4B1C-ACDA-AE30115A214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2EAC-4B1C-ACDA-AE30115A214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-17004</c:v>
                </c:pt>
                <c:pt idx="1">
                  <c:v>-34473</c:v>
                </c:pt>
                <c:pt idx="2">
                  <c:v>15277</c:v>
                </c:pt>
                <c:pt idx="3">
                  <c:v>-22337</c:v>
                </c:pt>
                <c:pt idx="4">
                  <c:v>18103</c:v>
                </c:pt>
              </c:numCache>
            </c:numRef>
          </c:val>
          <c:extLst>
            <c:ext xmlns:c16="http://schemas.microsoft.com/office/drawing/2014/chart" uri="{C3380CC4-5D6E-409C-BE32-E72D297353CC}">
              <c16:uniqueId val="{00000000-79B2-4F17-BCCF-F7B05B70AD2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79B2-4F17-BCCF-F7B05B70AD2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-49.5</c:v>
                </c:pt>
                <c:pt idx="1">
                  <c:v>-11.2</c:v>
                </c:pt>
                <c:pt idx="2">
                  <c:v>2.6</c:v>
                </c:pt>
                <c:pt idx="3">
                  <c:v>-4.5</c:v>
                </c:pt>
                <c:pt idx="4">
                  <c:v>3.6</c:v>
                </c:pt>
              </c:numCache>
            </c:numRef>
          </c:val>
          <c:extLst>
            <c:ext xmlns:c16="http://schemas.microsoft.com/office/drawing/2014/chart" uri="{C3380CC4-5D6E-409C-BE32-E72D297353CC}">
              <c16:uniqueId val="{00000000-9A39-4CEE-A62C-29D12224705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9A39-4CEE-A62C-29D12224705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32.9</c:v>
                </c:pt>
                <c:pt idx="1">
                  <c:v>17.7</c:v>
                </c:pt>
                <c:pt idx="2">
                  <c:v>23.1</c:v>
                </c:pt>
                <c:pt idx="3">
                  <c:v>25.2</c:v>
                </c:pt>
                <c:pt idx="4">
                  <c:v>24.5</c:v>
                </c:pt>
              </c:numCache>
            </c:numRef>
          </c:val>
          <c:extLst>
            <c:ext xmlns:c16="http://schemas.microsoft.com/office/drawing/2014/chart" uri="{C3380CC4-5D6E-409C-BE32-E72D297353CC}">
              <c16:uniqueId val="{00000000-EDEB-4B8C-BF46-5FC028CCA0C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EDEB-4B8C-BF46-5FC028CCA0C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27.3</c:v>
                </c:pt>
                <c:pt idx="2">
                  <c:v>62.1</c:v>
                </c:pt>
                <c:pt idx="3">
                  <c:v>55.4</c:v>
                </c:pt>
                <c:pt idx="4">
                  <c:v>49.8</c:v>
                </c:pt>
              </c:numCache>
            </c:numRef>
          </c:val>
          <c:extLst>
            <c:ext xmlns:c16="http://schemas.microsoft.com/office/drawing/2014/chart" uri="{C3380CC4-5D6E-409C-BE32-E72D297353CC}">
              <c16:uniqueId val="{00000000-9F50-4DA5-9245-18C102C38FA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9F50-4DA5-9245-18C102C38FA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7969.3</c:v>
                </c:pt>
                <c:pt idx="1">
                  <c:v>958.7</c:v>
                </c:pt>
                <c:pt idx="2">
                  <c:v>459.9</c:v>
                </c:pt>
                <c:pt idx="3">
                  <c:v>510</c:v>
                </c:pt>
                <c:pt idx="4">
                  <c:v>491.9</c:v>
                </c:pt>
              </c:numCache>
            </c:numRef>
          </c:val>
          <c:extLst>
            <c:ext xmlns:c16="http://schemas.microsoft.com/office/drawing/2014/chart" uri="{C3380CC4-5D6E-409C-BE32-E72D297353CC}">
              <c16:uniqueId val="{00000000-9AB5-4878-A559-413687DAADC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9AB5-4878-A559-413687DAADC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5AE2-4C3C-A25B-39E3A14733C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AE2-4C3C-A25B-39E3A14733C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7B86-439D-977F-48350E43AF2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B86-439D-977F-48350E43AF2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3.7000000000000002E-3</c:v>
                </c:pt>
                <c:pt idx="1">
                  <c:v>2.07E-2</c:v>
                </c:pt>
                <c:pt idx="2">
                  <c:v>7.8100000000000003E-2</c:v>
                </c:pt>
                <c:pt idx="3">
                  <c:v>0.01</c:v>
                </c:pt>
                <c:pt idx="4">
                  <c:v>1.0200000000000001E-2</c:v>
                </c:pt>
              </c:numCache>
            </c:numRef>
          </c:val>
          <c:smooth val="0"/>
          <c:extLst>
            <c:ext xmlns:c16="http://schemas.microsoft.com/office/drawing/2014/chart" uri="{C3380CC4-5D6E-409C-BE32-E72D297353CC}">
              <c16:uniqueId val="{00000000-AD24-4E9A-A80A-0DD5E7F2B79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5.9999999999999995E-4</c:v>
                </c:pt>
                <c:pt idx="1">
                  <c:v>5.9999999999999995E-4</c:v>
                </c:pt>
                <c:pt idx="2">
                  <c:v>5.0000000000000001E-4</c:v>
                </c:pt>
                <c:pt idx="3">
                  <c:v>5.5999999999999999E-3</c:v>
                </c:pt>
                <c:pt idx="4">
                  <c:v>5.8999999999999999E-3</c:v>
                </c:pt>
              </c:numCache>
            </c:numRef>
          </c:val>
          <c:smooth val="0"/>
          <c:extLst>
            <c:ext xmlns:c16="http://schemas.microsoft.com/office/drawing/2014/chart" uri="{C3380CC4-5D6E-409C-BE32-E72D297353CC}">
              <c16:uniqueId val="{00000001-AD24-4E9A-A80A-0DD5E7F2B79C}"/>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F10"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山口県下松市　国民宿舎大城</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8065</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31</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5631</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121</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140</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70.099999999999994</v>
      </c>
      <c r="S31" s="127"/>
      <c r="T31" s="127"/>
      <c r="U31" s="127"/>
      <c r="V31" s="127"/>
      <c r="W31" s="127"/>
      <c r="X31" s="127"/>
      <c r="Y31" s="127"/>
      <c r="Z31" s="127"/>
      <c r="AA31" s="127"/>
      <c r="AB31" s="127"/>
      <c r="AC31" s="127"/>
      <c r="AD31" s="127"/>
      <c r="AE31" s="127"/>
      <c r="AF31" s="127">
        <f>データ!Z7</f>
        <v>92</v>
      </c>
      <c r="AG31" s="127"/>
      <c r="AH31" s="127"/>
      <c r="AI31" s="127"/>
      <c r="AJ31" s="127"/>
      <c r="AK31" s="127"/>
      <c r="AL31" s="127"/>
      <c r="AM31" s="127"/>
      <c r="AN31" s="127"/>
      <c r="AO31" s="127"/>
      <c r="AP31" s="127"/>
      <c r="AQ31" s="127"/>
      <c r="AR31" s="127"/>
      <c r="AS31" s="127"/>
      <c r="AT31" s="127">
        <f>データ!AA7</f>
        <v>94.4</v>
      </c>
      <c r="AU31" s="127"/>
      <c r="AV31" s="127"/>
      <c r="AW31" s="127"/>
      <c r="AX31" s="127"/>
      <c r="AY31" s="127"/>
      <c r="AZ31" s="127"/>
      <c r="BA31" s="127"/>
      <c r="BB31" s="127"/>
      <c r="BC31" s="127"/>
      <c r="BD31" s="127"/>
      <c r="BE31" s="127"/>
      <c r="BF31" s="127"/>
      <c r="BG31" s="127"/>
      <c r="BH31" s="127">
        <f>データ!AB7</f>
        <v>85.5</v>
      </c>
      <c r="BI31" s="127"/>
      <c r="BJ31" s="127"/>
      <c r="BK31" s="127"/>
      <c r="BL31" s="127"/>
      <c r="BM31" s="127"/>
      <c r="BN31" s="127"/>
      <c r="BO31" s="127"/>
      <c r="BP31" s="127"/>
      <c r="BQ31" s="127"/>
      <c r="BR31" s="127"/>
      <c r="BS31" s="127"/>
      <c r="BT31" s="127"/>
      <c r="BU31" s="127"/>
      <c r="BV31" s="127">
        <f>データ!AC7</f>
        <v>92.5</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5.8</v>
      </c>
      <c r="DG31" s="127"/>
      <c r="DH31" s="127"/>
      <c r="DI31" s="127"/>
      <c r="DJ31" s="127"/>
      <c r="DK31" s="127"/>
      <c r="DL31" s="127"/>
      <c r="DM31" s="127"/>
      <c r="DN31" s="127"/>
      <c r="DO31" s="127"/>
      <c r="DP31" s="127"/>
      <c r="DQ31" s="127"/>
      <c r="DR31" s="127"/>
      <c r="DS31" s="127"/>
      <c r="DT31" s="127">
        <f>データ!AK7</f>
        <v>7.4</v>
      </c>
      <c r="DU31" s="127"/>
      <c r="DV31" s="127"/>
      <c r="DW31" s="127"/>
      <c r="DX31" s="127"/>
      <c r="DY31" s="127"/>
      <c r="DZ31" s="127"/>
      <c r="EA31" s="127"/>
      <c r="EB31" s="127"/>
      <c r="EC31" s="127"/>
      <c r="ED31" s="127"/>
      <c r="EE31" s="127"/>
      <c r="EF31" s="127"/>
      <c r="EG31" s="127"/>
      <c r="EH31" s="127">
        <f>データ!AL7</f>
        <v>7.8</v>
      </c>
      <c r="EI31" s="127"/>
      <c r="EJ31" s="127"/>
      <c r="EK31" s="127"/>
      <c r="EL31" s="127"/>
      <c r="EM31" s="127"/>
      <c r="EN31" s="127"/>
      <c r="EO31" s="127"/>
      <c r="EP31" s="127"/>
      <c r="EQ31" s="127"/>
      <c r="ER31" s="127"/>
      <c r="ES31" s="127"/>
      <c r="ET31" s="127"/>
      <c r="EU31" s="127"/>
      <c r="EV31" s="127">
        <f>データ!AM7</f>
        <v>12.7</v>
      </c>
      <c r="EW31" s="127"/>
      <c r="EX31" s="127"/>
      <c r="EY31" s="127"/>
      <c r="EZ31" s="127"/>
      <c r="FA31" s="127"/>
      <c r="FB31" s="127"/>
      <c r="FC31" s="127"/>
      <c r="FD31" s="127"/>
      <c r="FE31" s="127"/>
      <c r="FF31" s="127"/>
      <c r="FG31" s="127"/>
      <c r="FH31" s="127"/>
      <c r="FI31" s="127"/>
      <c r="FJ31" s="127">
        <f>データ!AN7</f>
        <v>13.8</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t="str">
        <f>データ!AU7</f>
        <v>-</v>
      </c>
      <c r="GU31" s="128"/>
      <c r="GV31" s="128"/>
      <c r="GW31" s="128"/>
      <c r="GX31" s="128"/>
      <c r="GY31" s="128"/>
      <c r="GZ31" s="128"/>
      <c r="HA31" s="128"/>
      <c r="HB31" s="128"/>
      <c r="HC31" s="128"/>
      <c r="HD31" s="128"/>
      <c r="HE31" s="128"/>
      <c r="HF31" s="128"/>
      <c r="HG31" s="128"/>
      <c r="HH31" s="128">
        <f>データ!AV7</f>
        <v>991</v>
      </c>
      <c r="HI31" s="128"/>
      <c r="HJ31" s="128"/>
      <c r="HK31" s="128"/>
      <c r="HL31" s="128"/>
      <c r="HM31" s="128"/>
      <c r="HN31" s="128"/>
      <c r="HO31" s="128"/>
      <c r="HP31" s="128"/>
      <c r="HQ31" s="128"/>
      <c r="HR31" s="128"/>
      <c r="HS31" s="128"/>
      <c r="HT31" s="128"/>
      <c r="HU31" s="128"/>
      <c r="HV31" s="128">
        <f>データ!AW7</f>
        <v>349</v>
      </c>
      <c r="HW31" s="128"/>
      <c r="HX31" s="128"/>
      <c r="HY31" s="128"/>
      <c r="HZ31" s="128"/>
      <c r="IA31" s="128"/>
      <c r="IB31" s="128"/>
      <c r="IC31" s="128"/>
      <c r="ID31" s="128"/>
      <c r="IE31" s="128"/>
      <c r="IF31" s="128"/>
      <c r="IG31" s="128"/>
      <c r="IH31" s="128"/>
      <c r="II31" s="128"/>
      <c r="IJ31" s="128">
        <f>データ!AX7</f>
        <v>357</v>
      </c>
      <c r="IK31" s="128"/>
      <c r="IL31" s="128"/>
      <c r="IM31" s="128"/>
      <c r="IN31" s="128"/>
      <c r="IO31" s="128"/>
      <c r="IP31" s="128"/>
      <c r="IQ31" s="128"/>
      <c r="IR31" s="128"/>
      <c r="IS31" s="128"/>
      <c r="IT31" s="128"/>
      <c r="IU31" s="128"/>
      <c r="IV31" s="128"/>
      <c r="IW31" s="128"/>
      <c r="IX31" s="128">
        <f>データ!AY7</f>
        <v>526</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84.4</v>
      </c>
      <c r="S32" s="127"/>
      <c r="T32" s="127"/>
      <c r="U32" s="127"/>
      <c r="V32" s="127"/>
      <c r="W32" s="127"/>
      <c r="X32" s="127"/>
      <c r="Y32" s="127"/>
      <c r="Z32" s="127"/>
      <c r="AA32" s="127"/>
      <c r="AB32" s="127"/>
      <c r="AC32" s="127"/>
      <c r="AD32" s="127"/>
      <c r="AE32" s="127"/>
      <c r="AF32" s="127">
        <f>データ!AE7</f>
        <v>83.9</v>
      </c>
      <c r="AG32" s="127"/>
      <c r="AH32" s="127"/>
      <c r="AI32" s="127"/>
      <c r="AJ32" s="127"/>
      <c r="AK32" s="127"/>
      <c r="AL32" s="127"/>
      <c r="AM32" s="127"/>
      <c r="AN32" s="127"/>
      <c r="AO32" s="127"/>
      <c r="AP32" s="127"/>
      <c r="AQ32" s="127"/>
      <c r="AR32" s="127"/>
      <c r="AS32" s="127"/>
      <c r="AT32" s="127">
        <f>データ!AF7</f>
        <v>154.5</v>
      </c>
      <c r="AU32" s="127"/>
      <c r="AV32" s="127"/>
      <c r="AW32" s="127"/>
      <c r="AX32" s="127"/>
      <c r="AY32" s="127"/>
      <c r="AZ32" s="127"/>
      <c r="BA32" s="127"/>
      <c r="BB32" s="127"/>
      <c r="BC32" s="127"/>
      <c r="BD32" s="127"/>
      <c r="BE32" s="127"/>
      <c r="BF32" s="127"/>
      <c r="BG32" s="127"/>
      <c r="BH32" s="127">
        <f>データ!AG7</f>
        <v>159.9</v>
      </c>
      <c r="BI32" s="127"/>
      <c r="BJ32" s="127"/>
      <c r="BK32" s="127"/>
      <c r="BL32" s="127"/>
      <c r="BM32" s="127"/>
      <c r="BN32" s="127"/>
      <c r="BO32" s="127"/>
      <c r="BP32" s="127"/>
      <c r="BQ32" s="127"/>
      <c r="BR32" s="127"/>
      <c r="BS32" s="127"/>
      <c r="BT32" s="127"/>
      <c r="BU32" s="127"/>
      <c r="BV32" s="127">
        <f>データ!AH7</f>
        <v>124</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23</v>
      </c>
      <c r="DG32" s="127"/>
      <c r="DH32" s="127"/>
      <c r="DI32" s="127"/>
      <c r="DJ32" s="127"/>
      <c r="DK32" s="127"/>
      <c r="DL32" s="127"/>
      <c r="DM32" s="127"/>
      <c r="DN32" s="127"/>
      <c r="DO32" s="127"/>
      <c r="DP32" s="127"/>
      <c r="DQ32" s="127"/>
      <c r="DR32" s="127"/>
      <c r="DS32" s="127"/>
      <c r="DT32" s="127">
        <f>データ!AP7</f>
        <v>21.8</v>
      </c>
      <c r="DU32" s="127"/>
      <c r="DV32" s="127"/>
      <c r="DW32" s="127"/>
      <c r="DX32" s="127"/>
      <c r="DY32" s="127"/>
      <c r="DZ32" s="127"/>
      <c r="EA32" s="127"/>
      <c r="EB32" s="127"/>
      <c r="EC32" s="127"/>
      <c r="ED32" s="127"/>
      <c r="EE32" s="127"/>
      <c r="EF32" s="127"/>
      <c r="EG32" s="127"/>
      <c r="EH32" s="127">
        <f>データ!AQ7</f>
        <v>15.7</v>
      </c>
      <c r="EI32" s="127"/>
      <c r="EJ32" s="127"/>
      <c r="EK32" s="127"/>
      <c r="EL32" s="127"/>
      <c r="EM32" s="127"/>
      <c r="EN32" s="127"/>
      <c r="EO32" s="127"/>
      <c r="EP32" s="127"/>
      <c r="EQ32" s="127"/>
      <c r="ER32" s="127"/>
      <c r="ES32" s="127"/>
      <c r="ET32" s="127"/>
      <c r="EU32" s="127"/>
      <c r="EV32" s="127">
        <f>データ!AR7</f>
        <v>7.6</v>
      </c>
      <c r="EW32" s="127"/>
      <c r="EX32" s="127"/>
      <c r="EY32" s="127"/>
      <c r="EZ32" s="127"/>
      <c r="FA32" s="127"/>
      <c r="FB32" s="127"/>
      <c r="FC32" s="127"/>
      <c r="FD32" s="127"/>
      <c r="FE32" s="127"/>
      <c r="FF32" s="127"/>
      <c r="FG32" s="127"/>
      <c r="FH32" s="127"/>
      <c r="FI32" s="127"/>
      <c r="FJ32" s="127">
        <f>データ!AS7</f>
        <v>28.9</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503</v>
      </c>
      <c r="GU32" s="128"/>
      <c r="GV32" s="128"/>
      <c r="GW32" s="128"/>
      <c r="GX32" s="128"/>
      <c r="GY32" s="128"/>
      <c r="GZ32" s="128"/>
      <c r="HA32" s="128"/>
      <c r="HB32" s="128"/>
      <c r="HC32" s="128"/>
      <c r="HD32" s="128"/>
      <c r="HE32" s="128"/>
      <c r="HF32" s="128"/>
      <c r="HG32" s="128"/>
      <c r="HH32" s="128">
        <f>データ!BA7</f>
        <v>457</v>
      </c>
      <c r="HI32" s="128"/>
      <c r="HJ32" s="128"/>
      <c r="HK32" s="128"/>
      <c r="HL32" s="128"/>
      <c r="HM32" s="128"/>
      <c r="HN32" s="128"/>
      <c r="HO32" s="128"/>
      <c r="HP32" s="128"/>
      <c r="HQ32" s="128"/>
      <c r="HR32" s="128"/>
      <c r="HS32" s="128"/>
      <c r="HT32" s="128"/>
      <c r="HU32" s="128"/>
      <c r="HV32" s="128">
        <f>データ!BB7</f>
        <v>1153</v>
      </c>
      <c r="HW32" s="128"/>
      <c r="HX32" s="128"/>
      <c r="HY32" s="128"/>
      <c r="HZ32" s="128"/>
      <c r="IA32" s="128"/>
      <c r="IB32" s="128"/>
      <c r="IC32" s="128"/>
      <c r="ID32" s="128"/>
      <c r="IE32" s="128"/>
      <c r="IF32" s="128"/>
      <c r="IG32" s="128"/>
      <c r="IH32" s="128"/>
      <c r="II32" s="128"/>
      <c r="IJ32" s="128">
        <f>データ!BC7</f>
        <v>438</v>
      </c>
      <c r="IK32" s="128"/>
      <c r="IL32" s="128"/>
      <c r="IM32" s="128"/>
      <c r="IN32" s="128"/>
      <c r="IO32" s="128"/>
      <c r="IP32" s="128"/>
      <c r="IQ32" s="128"/>
      <c r="IR32" s="128"/>
      <c r="IS32" s="128"/>
      <c r="IT32" s="128"/>
      <c r="IU32" s="128"/>
      <c r="IV32" s="128"/>
      <c r="IW32" s="128"/>
      <c r="IX32" s="128">
        <f>データ!BD7</f>
        <v>677</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138</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137</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0</v>
      </c>
      <c r="S53" s="127"/>
      <c r="T53" s="127"/>
      <c r="U53" s="127"/>
      <c r="V53" s="127"/>
      <c r="W53" s="127"/>
      <c r="X53" s="127"/>
      <c r="Y53" s="127"/>
      <c r="Z53" s="127"/>
      <c r="AA53" s="127"/>
      <c r="AB53" s="127"/>
      <c r="AC53" s="127"/>
      <c r="AD53" s="127"/>
      <c r="AE53" s="127"/>
      <c r="AF53" s="127">
        <f>データ!BG7</f>
        <v>27.3</v>
      </c>
      <c r="AG53" s="127"/>
      <c r="AH53" s="127"/>
      <c r="AI53" s="127"/>
      <c r="AJ53" s="127"/>
      <c r="AK53" s="127"/>
      <c r="AL53" s="127"/>
      <c r="AM53" s="127"/>
      <c r="AN53" s="127"/>
      <c r="AO53" s="127"/>
      <c r="AP53" s="127"/>
      <c r="AQ53" s="127"/>
      <c r="AR53" s="127"/>
      <c r="AS53" s="127"/>
      <c r="AT53" s="127">
        <f>データ!BH7</f>
        <v>62.1</v>
      </c>
      <c r="AU53" s="127"/>
      <c r="AV53" s="127"/>
      <c r="AW53" s="127"/>
      <c r="AX53" s="127"/>
      <c r="AY53" s="127"/>
      <c r="AZ53" s="127"/>
      <c r="BA53" s="127"/>
      <c r="BB53" s="127"/>
      <c r="BC53" s="127"/>
      <c r="BD53" s="127"/>
      <c r="BE53" s="127"/>
      <c r="BF53" s="127"/>
      <c r="BG53" s="127"/>
      <c r="BH53" s="127">
        <f>データ!BI7</f>
        <v>55.4</v>
      </c>
      <c r="BI53" s="127"/>
      <c r="BJ53" s="127"/>
      <c r="BK53" s="127"/>
      <c r="BL53" s="127"/>
      <c r="BM53" s="127"/>
      <c r="BN53" s="127"/>
      <c r="BO53" s="127"/>
      <c r="BP53" s="127"/>
      <c r="BQ53" s="127"/>
      <c r="BR53" s="127"/>
      <c r="BS53" s="127"/>
      <c r="BT53" s="127"/>
      <c r="BU53" s="127"/>
      <c r="BV53" s="127">
        <f>データ!BJ7</f>
        <v>49.8</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32.9</v>
      </c>
      <c r="DG53" s="127"/>
      <c r="DH53" s="127"/>
      <c r="DI53" s="127"/>
      <c r="DJ53" s="127"/>
      <c r="DK53" s="127"/>
      <c r="DL53" s="127"/>
      <c r="DM53" s="127"/>
      <c r="DN53" s="127"/>
      <c r="DO53" s="127"/>
      <c r="DP53" s="127"/>
      <c r="DQ53" s="127"/>
      <c r="DR53" s="127"/>
      <c r="DS53" s="127"/>
      <c r="DT53" s="127">
        <f>データ!BR7</f>
        <v>17.7</v>
      </c>
      <c r="DU53" s="127"/>
      <c r="DV53" s="127"/>
      <c r="DW53" s="127"/>
      <c r="DX53" s="127"/>
      <c r="DY53" s="127"/>
      <c r="DZ53" s="127"/>
      <c r="EA53" s="127"/>
      <c r="EB53" s="127"/>
      <c r="EC53" s="127"/>
      <c r="ED53" s="127"/>
      <c r="EE53" s="127"/>
      <c r="EF53" s="127"/>
      <c r="EG53" s="127"/>
      <c r="EH53" s="127">
        <f>データ!BS7</f>
        <v>23.1</v>
      </c>
      <c r="EI53" s="127"/>
      <c r="EJ53" s="127"/>
      <c r="EK53" s="127"/>
      <c r="EL53" s="127"/>
      <c r="EM53" s="127"/>
      <c r="EN53" s="127"/>
      <c r="EO53" s="127"/>
      <c r="EP53" s="127"/>
      <c r="EQ53" s="127"/>
      <c r="ER53" s="127"/>
      <c r="ES53" s="127"/>
      <c r="ET53" s="127"/>
      <c r="EU53" s="127"/>
      <c r="EV53" s="127">
        <f>データ!BT7</f>
        <v>25.2</v>
      </c>
      <c r="EW53" s="127"/>
      <c r="EX53" s="127"/>
      <c r="EY53" s="127"/>
      <c r="EZ53" s="127"/>
      <c r="FA53" s="127"/>
      <c r="FB53" s="127"/>
      <c r="FC53" s="127"/>
      <c r="FD53" s="127"/>
      <c r="FE53" s="127"/>
      <c r="FF53" s="127"/>
      <c r="FG53" s="127"/>
      <c r="FH53" s="127"/>
      <c r="FI53" s="127"/>
      <c r="FJ53" s="127">
        <f>データ!BU7</f>
        <v>24.5</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-49.5</v>
      </c>
      <c r="GU53" s="127"/>
      <c r="GV53" s="127"/>
      <c r="GW53" s="127"/>
      <c r="GX53" s="127"/>
      <c r="GY53" s="127"/>
      <c r="GZ53" s="127"/>
      <c r="HA53" s="127"/>
      <c r="HB53" s="127"/>
      <c r="HC53" s="127"/>
      <c r="HD53" s="127"/>
      <c r="HE53" s="127"/>
      <c r="HF53" s="127"/>
      <c r="HG53" s="127"/>
      <c r="HH53" s="127">
        <f>データ!CC7</f>
        <v>-11.2</v>
      </c>
      <c r="HI53" s="127"/>
      <c r="HJ53" s="127"/>
      <c r="HK53" s="127"/>
      <c r="HL53" s="127"/>
      <c r="HM53" s="127"/>
      <c r="HN53" s="127"/>
      <c r="HO53" s="127"/>
      <c r="HP53" s="127"/>
      <c r="HQ53" s="127"/>
      <c r="HR53" s="127"/>
      <c r="HS53" s="127"/>
      <c r="HT53" s="127"/>
      <c r="HU53" s="127"/>
      <c r="HV53" s="127">
        <f>データ!CD7</f>
        <v>2.6</v>
      </c>
      <c r="HW53" s="127"/>
      <c r="HX53" s="127"/>
      <c r="HY53" s="127"/>
      <c r="HZ53" s="127"/>
      <c r="IA53" s="127"/>
      <c r="IB53" s="127"/>
      <c r="IC53" s="127"/>
      <c r="ID53" s="127"/>
      <c r="IE53" s="127"/>
      <c r="IF53" s="127"/>
      <c r="IG53" s="127"/>
      <c r="IH53" s="127"/>
      <c r="II53" s="127"/>
      <c r="IJ53" s="127">
        <f>データ!CE7</f>
        <v>-4.5</v>
      </c>
      <c r="IK53" s="127"/>
      <c r="IL53" s="127"/>
      <c r="IM53" s="127"/>
      <c r="IN53" s="127"/>
      <c r="IO53" s="127"/>
      <c r="IP53" s="127"/>
      <c r="IQ53" s="127"/>
      <c r="IR53" s="127"/>
      <c r="IS53" s="127"/>
      <c r="IT53" s="127"/>
      <c r="IU53" s="127"/>
      <c r="IV53" s="127"/>
      <c r="IW53" s="127"/>
      <c r="IX53" s="127">
        <f>データ!CF7</f>
        <v>3.6</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-17004</v>
      </c>
      <c r="KI53" s="128"/>
      <c r="KJ53" s="128"/>
      <c r="KK53" s="128"/>
      <c r="KL53" s="128"/>
      <c r="KM53" s="128"/>
      <c r="KN53" s="128"/>
      <c r="KO53" s="128"/>
      <c r="KP53" s="128"/>
      <c r="KQ53" s="128"/>
      <c r="KR53" s="128"/>
      <c r="KS53" s="128"/>
      <c r="KT53" s="128"/>
      <c r="KU53" s="128"/>
      <c r="KV53" s="128">
        <f>データ!CN7</f>
        <v>-34473</v>
      </c>
      <c r="KW53" s="128"/>
      <c r="KX53" s="128"/>
      <c r="KY53" s="128"/>
      <c r="KZ53" s="128"/>
      <c r="LA53" s="128"/>
      <c r="LB53" s="128"/>
      <c r="LC53" s="128"/>
      <c r="LD53" s="128"/>
      <c r="LE53" s="128"/>
      <c r="LF53" s="128"/>
      <c r="LG53" s="128"/>
      <c r="LH53" s="128"/>
      <c r="LI53" s="128"/>
      <c r="LJ53" s="128">
        <f>データ!CO7</f>
        <v>15277</v>
      </c>
      <c r="LK53" s="128"/>
      <c r="LL53" s="128"/>
      <c r="LM53" s="128"/>
      <c r="LN53" s="128"/>
      <c r="LO53" s="128"/>
      <c r="LP53" s="128"/>
      <c r="LQ53" s="128"/>
      <c r="LR53" s="128"/>
      <c r="LS53" s="128"/>
      <c r="LT53" s="128"/>
      <c r="LU53" s="128"/>
      <c r="LV53" s="128"/>
      <c r="LW53" s="128"/>
      <c r="LX53" s="128">
        <f>データ!CP7</f>
        <v>-22337</v>
      </c>
      <c r="LY53" s="128"/>
      <c r="LZ53" s="128"/>
      <c r="MA53" s="128"/>
      <c r="MB53" s="128"/>
      <c r="MC53" s="128"/>
      <c r="MD53" s="128"/>
      <c r="ME53" s="128"/>
      <c r="MF53" s="128"/>
      <c r="MG53" s="128"/>
      <c r="MH53" s="128"/>
      <c r="MI53" s="128"/>
      <c r="MJ53" s="128"/>
      <c r="MK53" s="128"/>
      <c r="ML53" s="128">
        <f>データ!CQ7</f>
        <v>18103</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31.6</v>
      </c>
      <c r="S54" s="127"/>
      <c r="T54" s="127"/>
      <c r="U54" s="127"/>
      <c r="V54" s="127"/>
      <c r="W54" s="127"/>
      <c r="X54" s="127"/>
      <c r="Y54" s="127"/>
      <c r="Z54" s="127"/>
      <c r="AA54" s="127"/>
      <c r="AB54" s="127"/>
      <c r="AC54" s="127"/>
      <c r="AD54" s="127"/>
      <c r="AE54" s="127"/>
      <c r="AF54" s="127">
        <f>データ!BL7</f>
        <v>33.1</v>
      </c>
      <c r="AG54" s="127"/>
      <c r="AH54" s="127"/>
      <c r="AI54" s="127"/>
      <c r="AJ54" s="127"/>
      <c r="AK54" s="127"/>
      <c r="AL54" s="127"/>
      <c r="AM54" s="127"/>
      <c r="AN54" s="127"/>
      <c r="AO54" s="127"/>
      <c r="AP54" s="127"/>
      <c r="AQ54" s="127"/>
      <c r="AR54" s="127"/>
      <c r="AS54" s="127"/>
      <c r="AT54" s="127">
        <f>データ!BM7</f>
        <v>33.799999999999997</v>
      </c>
      <c r="AU54" s="127"/>
      <c r="AV54" s="127"/>
      <c r="AW54" s="127"/>
      <c r="AX54" s="127"/>
      <c r="AY54" s="127"/>
      <c r="AZ54" s="127"/>
      <c r="BA54" s="127"/>
      <c r="BB54" s="127"/>
      <c r="BC54" s="127"/>
      <c r="BD54" s="127"/>
      <c r="BE54" s="127"/>
      <c r="BF54" s="127"/>
      <c r="BG54" s="127"/>
      <c r="BH54" s="127">
        <f>データ!BN7</f>
        <v>31.6</v>
      </c>
      <c r="BI54" s="127"/>
      <c r="BJ54" s="127"/>
      <c r="BK54" s="127"/>
      <c r="BL54" s="127"/>
      <c r="BM54" s="127"/>
      <c r="BN54" s="127"/>
      <c r="BO54" s="127"/>
      <c r="BP54" s="127"/>
      <c r="BQ54" s="127"/>
      <c r="BR54" s="127"/>
      <c r="BS54" s="127"/>
      <c r="BT54" s="127"/>
      <c r="BU54" s="127"/>
      <c r="BV54" s="127">
        <f>データ!BO7</f>
        <v>26.8</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29.3</v>
      </c>
      <c r="DG54" s="127"/>
      <c r="DH54" s="127"/>
      <c r="DI54" s="127"/>
      <c r="DJ54" s="127"/>
      <c r="DK54" s="127"/>
      <c r="DL54" s="127"/>
      <c r="DM54" s="127"/>
      <c r="DN54" s="127"/>
      <c r="DO54" s="127"/>
      <c r="DP54" s="127"/>
      <c r="DQ54" s="127"/>
      <c r="DR54" s="127"/>
      <c r="DS54" s="127"/>
      <c r="DT54" s="127">
        <f>データ!BW7</f>
        <v>30.2</v>
      </c>
      <c r="DU54" s="127"/>
      <c r="DV54" s="127"/>
      <c r="DW54" s="127"/>
      <c r="DX54" s="127"/>
      <c r="DY54" s="127"/>
      <c r="DZ54" s="127"/>
      <c r="EA54" s="127"/>
      <c r="EB54" s="127"/>
      <c r="EC54" s="127"/>
      <c r="ED54" s="127"/>
      <c r="EE54" s="127"/>
      <c r="EF54" s="127"/>
      <c r="EG54" s="127"/>
      <c r="EH54" s="127">
        <f>データ!BX7</f>
        <v>28</v>
      </c>
      <c r="EI54" s="127"/>
      <c r="EJ54" s="127"/>
      <c r="EK54" s="127"/>
      <c r="EL54" s="127"/>
      <c r="EM54" s="127"/>
      <c r="EN54" s="127"/>
      <c r="EO54" s="127"/>
      <c r="EP54" s="127"/>
      <c r="EQ54" s="127"/>
      <c r="ER54" s="127"/>
      <c r="ES54" s="127"/>
      <c r="ET54" s="127"/>
      <c r="EU54" s="127"/>
      <c r="EV54" s="127">
        <f>データ!BY7</f>
        <v>26.1</v>
      </c>
      <c r="EW54" s="127"/>
      <c r="EX54" s="127"/>
      <c r="EY54" s="127"/>
      <c r="EZ54" s="127"/>
      <c r="FA54" s="127"/>
      <c r="FB54" s="127"/>
      <c r="FC54" s="127"/>
      <c r="FD54" s="127"/>
      <c r="FE54" s="127"/>
      <c r="FF54" s="127"/>
      <c r="FG54" s="127"/>
      <c r="FH54" s="127"/>
      <c r="FI54" s="127"/>
      <c r="FJ54" s="127">
        <f>データ!BZ7</f>
        <v>28.6</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20.399999999999999</v>
      </c>
      <c r="GU54" s="127"/>
      <c r="GV54" s="127"/>
      <c r="GW54" s="127"/>
      <c r="GX54" s="127"/>
      <c r="GY54" s="127"/>
      <c r="GZ54" s="127"/>
      <c r="HA54" s="127"/>
      <c r="HB54" s="127"/>
      <c r="HC54" s="127"/>
      <c r="HD54" s="127"/>
      <c r="HE54" s="127"/>
      <c r="HF54" s="127"/>
      <c r="HG54" s="127"/>
      <c r="HH54" s="127">
        <f>データ!CH7</f>
        <v>17.2</v>
      </c>
      <c r="HI54" s="127"/>
      <c r="HJ54" s="127"/>
      <c r="HK54" s="127"/>
      <c r="HL54" s="127"/>
      <c r="HM54" s="127"/>
      <c r="HN54" s="127"/>
      <c r="HO54" s="127"/>
      <c r="HP54" s="127"/>
      <c r="HQ54" s="127"/>
      <c r="HR54" s="127"/>
      <c r="HS54" s="127"/>
      <c r="HT54" s="127"/>
      <c r="HU54" s="127"/>
      <c r="HV54" s="127">
        <f>データ!CI7</f>
        <v>15.2</v>
      </c>
      <c r="HW54" s="127"/>
      <c r="HX54" s="127"/>
      <c r="HY54" s="127"/>
      <c r="HZ54" s="127"/>
      <c r="IA54" s="127"/>
      <c r="IB54" s="127"/>
      <c r="IC54" s="127"/>
      <c r="ID54" s="127"/>
      <c r="IE54" s="127"/>
      <c r="IF54" s="127"/>
      <c r="IG54" s="127"/>
      <c r="IH54" s="127"/>
      <c r="II54" s="127"/>
      <c r="IJ54" s="127">
        <f>データ!CJ7</f>
        <v>-279.7</v>
      </c>
      <c r="IK54" s="127"/>
      <c r="IL54" s="127"/>
      <c r="IM54" s="127"/>
      <c r="IN54" s="127"/>
      <c r="IO54" s="127"/>
      <c r="IP54" s="127"/>
      <c r="IQ54" s="127"/>
      <c r="IR54" s="127"/>
      <c r="IS54" s="127"/>
      <c r="IT54" s="127"/>
      <c r="IU54" s="127"/>
      <c r="IV54" s="127"/>
      <c r="IW54" s="127"/>
      <c r="IX54" s="127">
        <f>データ!CK7</f>
        <v>13.8</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9064</v>
      </c>
      <c r="KI54" s="130"/>
      <c r="KJ54" s="130"/>
      <c r="KK54" s="130"/>
      <c r="KL54" s="130"/>
      <c r="KM54" s="130"/>
      <c r="KN54" s="130"/>
      <c r="KO54" s="130"/>
      <c r="KP54" s="130"/>
      <c r="KQ54" s="130"/>
      <c r="KR54" s="130"/>
      <c r="KS54" s="130"/>
      <c r="KT54" s="130"/>
      <c r="KU54" s="131"/>
      <c r="KV54" s="129">
        <f>データ!CS7</f>
        <v>2276</v>
      </c>
      <c r="KW54" s="130"/>
      <c r="KX54" s="130"/>
      <c r="KY54" s="130"/>
      <c r="KZ54" s="130"/>
      <c r="LA54" s="130"/>
      <c r="LB54" s="130"/>
      <c r="LC54" s="130"/>
      <c r="LD54" s="130"/>
      <c r="LE54" s="130"/>
      <c r="LF54" s="130"/>
      <c r="LG54" s="130"/>
      <c r="LH54" s="130"/>
      <c r="LI54" s="131"/>
      <c r="LJ54" s="129">
        <f>データ!CT7</f>
        <v>-8016</v>
      </c>
      <c r="LK54" s="130"/>
      <c r="LL54" s="130"/>
      <c r="LM54" s="130"/>
      <c r="LN54" s="130"/>
      <c r="LO54" s="130"/>
      <c r="LP54" s="130"/>
      <c r="LQ54" s="130"/>
      <c r="LR54" s="130"/>
      <c r="LS54" s="130"/>
      <c r="LT54" s="130"/>
      <c r="LU54" s="130"/>
      <c r="LV54" s="130"/>
      <c r="LW54" s="131"/>
      <c r="LX54" s="129">
        <f>データ!CU7</f>
        <v>7024</v>
      </c>
      <c r="LY54" s="130"/>
      <c r="LZ54" s="130"/>
      <c r="MA54" s="130"/>
      <c r="MB54" s="130"/>
      <c r="MC54" s="130"/>
      <c r="MD54" s="130"/>
      <c r="ME54" s="130"/>
      <c r="MF54" s="130"/>
      <c r="MG54" s="130"/>
      <c r="MH54" s="130"/>
      <c r="MI54" s="130"/>
      <c r="MJ54" s="130"/>
      <c r="MK54" s="131"/>
      <c r="ML54" s="129">
        <f>データ!CV7</f>
        <v>3003</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139</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2148253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10000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7969.3</v>
      </c>
      <c r="KI77" s="127"/>
      <c r="KJ77" s="127"/>
      <c r="KK77" s="127"/>
      <c r="KL77" s="127"/>
      <c r="KM77" s="127"/>
      <c r="KN77" s="127"/>
      <c r="KO77" s="127"/>
      <c r="KP77" s="127"/>
      <c r="KQ77" s="127"/>
      <c r="KR77" s="127"/>
      <c r="KS77" s="127"/>
      <c r="KT77" s="127"/>
      <c r="KU77" s="127"/>
      <c r="KV77" s="127">
        <f>データ!DW7</f>
        <v>958.7</v>
      </c>
      <c r="KW77" s="127"/>
      <c r="KX77" s="127"/>
      <c r="KY77" s="127"/>
      <c r="KZ77" s="127"/>
      <c r="LA77" s="127"/>
      <c r="LB77" s="127"/>
      <c r="LC77" s="127"/>
      <c r="LD77" s="127"/>
      <c r="LE77" s="127"/>
      <c r="LF77" s="127"/>
      <c r="LG77" s="127"/>
      <c r="LH77" s="127"/>
      <c r="LI77" s="127"/>
      <c r="LJ77" s="127">
        <f>データ!DX7</f>
        <v>459.9</v>
      </c>
      <c r="LK77" s="127"/>
      <c r="LL77" s="127"/>
      <c r="LM77" s="127"/>
      <c r="LN77" s="127"/>
      <c r="LO77" s="127"/>
      <c r="LP77" s="127"/>
      <c r="LQ77" s="127"/>
      <c r="LR77" s="127"/>
      <c r="LS77" s="127"/>
      <c r="LT77" s="127"/>
      <c r="LU77" s="127"/>
      <c r="LV77" s="127"/>
      <c r="LW77" s="127"/>
      <c r="LX77" s="127">
        <f>データ!DY7</f>
        <v>510</v>
      </c>
      <c r="LY77" s="127"/>
      <c r="LZ77" s="127"/>
      <c r="MA77" s="127"/>
      <c r="MB77" s="127"/>
      <c r="MC77" s="127"/>
      <c r="MD77" s="127"/>
      <c r="ME77" s="127"/>
      <c r="MF77" s="127"/>
      <c r="MG77" s="127"/>
      <c r="MH77" s="127"/>
      <c r="MI77" s="127"/>
      <c r="MJ77" s="127"/>
      <c r="MK77" s="127"/>
      <c r="ML77" s="127">
        <f>データ!DZ7</f>
        <v>491.9</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484.4</v>
      </c>
      <c r="KI78" s="127"/>
      <c r="KJ78" s="127"/>
      <c r="KK78" s="127"/>
      <c r="KL78" s="127"/>
      <c r="KM78" s="127"/>
      <c r="KN78" s="127"/>
      <c r="KO78" s="127"/>
      <c r="KP78" s="127"/>
      <c r="KQ78" s="127"/>
      <c r="KR78" s="127"/>
      <c r="KS78" s="127"/>
      <c r="KT78" s="127"/>
      <c r="KU78" s="127"/>
      <c r="KV78" s="127">
        <f>データ!EB7</f>
        <v>94.3</v>
      </c>
      <c r="KW78" s="127"/>
      <c r="KX78" s="127"/>
      <c r="KY78" s="127"/>
      <c r="KZ78" s="127"/>
      <c r="LA78" s="127"/>
      <c r="LB78" s="127"/>
      <c r="LC78" s="127"/>
      <c r="LD78" s="127"/>
      <c r="LE78" s="127"/>
      <c r="LF78" s="127"/>
      <c r="LG78" s="127"/>
      <c r="LH78" s="127"/>
      <c r="LI78" s="127"/>
      <c r="LJ78" s="127">
        <f>データ!EC7</f>
        <v>39.6</v>
      </c>
      <c r="LK78" s="127"/>
      <c r="LL78" s="127"/>
      <c r="LM78" s="127"/>
      <c r="LN78" s="127"/>
      <c r="LO78" s="127"/>
      <c r="LP78" s="127"/>
      <c r="LQ78" s="127"/>
      <c r="LR78" s="127"/>
      <c r="LS78" s="127"/>
      <c r="LT78" s="127"/>
      <c r="LU78" s="127"/>
      <c r="LV78" s="127"/>
      <c r="LW78" s="127"/>
      <c r="LX78" s="127">
        <f>データ!ED7</f>
        <v>34.9</v>
      </c>
      <c r="LY78" s="127"/>
      <c r="LZ78" s="127"/>
      <c r="MA78" s="127"/>
      <c r="MB78" s="127"/>
      <c r="MC78" s="127"/>
      <c r="MD78" s="127"/>
      <c r="ME78" s="127"/>
      <c r="MF78" s="127"/>
      <c r="MG78" s="127"/>
      <c r="MH78" s="127"/>
      <c r="MI78" s="127"/>
      <c r="MJ78" s="127"/>
      <c r="MK78" s="127"/>
      <c r="ML78" s="127">
        <f>データ!EE7</f>
        <v>32.1</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nKlEDh5hnxjpkBJ0GsHer2muO3lJWl9EyAFjXyH5BjMApnh77ikWXsEb7EhLFqZTSb7gJQFdQSH6Ze2YkQ8BBQ==" saltValue="4adHudm/PdFIp6YnEb382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92</v>
      </c>
      <c r="AM5" s="56" t="s">
        <v>93</v>
      </c>
      <c r="AN5" s="56" t="s">
        <v>102</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103</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104</v>
      </c>
      <c r="CD5" s="56" t="s">
        <v>92</v>
      </c>
      <c r="CE5" s="56" t="s">
        <v>93</v>
      </c>
      <c r="CF5" s="56" t="s">
        <v>94</v>
      </c>
      <c r="CG5" s="56" t="s">
        <v>95</v>
      </c>
      <c r="CH5" s="56" t="s">
        <v>96</v>
      </c>
      <c r="CI5" s="56" t="s">
        <v>97</v>
      </c>
      <c r="CJ5" s="56" t="s">
        <v>98</v>
      </c>
      <c r="CK5" s="56" t="s">
        <v>99</v>
      </c>
      <c r="CL5" s="56" t="s">
        <v>100</v>
      </c>
      <c r="CM5" s="56" t="s">
        <v>90</v>
      </c>
      <c r="CN5" s="56" t="s">
        <v>91</v>
      </c>
      <c r="CO5" s="56" t="s">
        <v>92</v>
      </c>
      <c r="CP5" s="56" t="s">
        <v>105</v>
      </c>
      <c r="CQ5" s="56" t="s">
        <v>102</v>
      </c>
      <c r="CR5" s="56" t="s">
        <v>95</v>
      </c>
      <c r="CS5" s="56" t="s">
        <v>96</v>
      </c>
      <c r="CT5" s="56" t="s">
        <v>97</v>
      </c>
      <c r="CU5" s="56" t="s">
        <v>98</v>
      </c>
      <c r="CV5" s="56" t="s">
        <v>99</v>
      </c>
      <c r="CW5" s="56" t="s">
        <v>100</v>
      </c>
      <c r="CX5" s="56" t="s">
        <v>90</v>
      </c>
      <c r="CY5" s="56" t="s">
        <v>91</v>
      </c>
      <c r="CZ5" s="56" t="s">
        <v>92</v>
      </c>
      <c r="DA5" s="56" t="s">
        <v>93</v>
      </c>
      <c r="DB5" s="56" t="s">
        <v>102</v>
      </c>
      <c r="DC5" s="56" t="s">
        <v>95</v>
      </c>
      <c r="DD5" s="56" t="s">
        <v>96</v>
      </c>
      <c r="DE5" s="56" t="s">
        <v>97</v>
      </c>
      <c r="DF5" s="56" t="s">
        <v>98</v>
      </c>
      <c r="DG5" s="56" t="s">
        <v>99</v>
      </c>
      <c r="DH5" s="56" t="s">
        <v>100</v>
      </c>
      <c r="DI5" s="145"/>
      <c r="DJ5" s="145"/>
      <c r="DK5" s="56" t="s">
        <v>90</v>
      </c>
      <c r="DL5" s="56" t="s">
        <v>91</v>
      </c>
      <c r="DM5" s="56" t="s">
        <v>92</v>
      </c>
      <c r="DN5" s="56" t="s">
        <v>93</v>
      </c>
      <c r="DO5" s="56" t="s">
        <v>94</v>
      </c>
      <c r="DP5" s="56" t="s">
        <v>95</v>
      </c>
      <c r="DQ5" s="56" t="s">
        <v>96</v>
      </c>
      <c r="DR5" s="56" t="s">
        <v>97</v>
      </c>
      <c r="DS5" s="56" t="s">
        <v>98</v>
      </c>
      <c r="DT5" s="56" t="s">
        <v>99</v>
      </c>
      <c r="DU5" s="56" t="s">
        <v>35</v>
      </c>
      <c r="DV5" s="56" t="s">
        <v>101</v>
      </c>
      <c r="DW5" s="56" t="s">
        <v>91</v>
      </c>
      <c r="DX5" s="56" t="s">
        <v>92</v>
      </c>
      <c r="DY5" s="56" t="s">
        <v>105</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2019</v>
      </c>
      <c r="C6" s="57">
        <f t="shared" ref="C6:X6" si="2">C8</f>
        <v>352071</v>
      </c>
      <c r="D6" s="57">
        <f t="shared" si="2"/>
        <v>47</v>
      </c>
      <c r="E6" s="57">
        <f t="shared" si="2"/>
        <v>11</v>
      </c>
      <c r="F6" s="57">
        <f t="shared" si="2"/>
        <v>1</v>
      </c>
      <c r="G6" s="57">
        <f t="shared" si="2"/>
        <v>1</v>
      </c>
      <c r="H6" s="57" t="str">
        <f>SUBSTITUTE(H8,"　","")</f>
        <v>山口県下松市</v>
      </c>
      <c r="I6" s="57" t="str">
        <f t="shared" si="2"/>
        <v>国民宿舎大城</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5631</v>
      </c>
      <c r="R6" s="60">
        <f t="shared" si="2"/>
        <v>121</v>
      </c>
      <c r="S6" s="61">
        <f t="shared" si="2"/>
        <v>8065</v>
      </c>
      <c r="T6" s="62" t="str">
        <f t="shared" si="2"/>
        <v>利用料金制</v>
      </c>
      <c r="U6" s="58">
        <f t="shared" si="2"/>
        <v>31</v>
      </c>
      <c r="V6" s="62" t="str">
        <f t="shared" si="2"/>
        <v>有</v>
      </c>
      <c r="W6" s="63">
        <f t="shared" si="2"/>
        <v>100</v>
      </c>
      <c r="X6" s="62" t="str">
        <f t="shared" si="2"/>
        <v>有</v>
      </c>
      <c r="Y6" s="64">
        <f>IF(Y8="-",NA(),Y8)</f>
        <v>70.099999999999994</v>
      </c>
      <c r="Z6" s="64">
        <f t="shared" ref="Z6:AH6" si="3">IF(Z8="-",NA(),Z8)</f>
        <v>92</v>
      </c>
      <c r="AA6" s="64">
        <f t="shared" si="3"/>
        <v>94.4</v>
      </c>
      <c r="AB6" s="64">
        <f t="shared" si="3"/>
        <v>85.5</v>
      </c>
      <c r="AC6" s="64">
        <f t="shared" si="3"/>
        <v>92.5</v>
      </c>
      <c r="AD6" s="64">
        <f t="shared" si="3"/>
        <v>84.4</v>
      </c>
      <c r="AE6" s="64">
        <f t="shared" si="3"/>
        <v>83.9</v>
      </c>
      <c r="AF6" s="64">
        <f t="shared" si="3"/>
        <v>154.5</v>
      </c>
      <c r="AG6" s="64">
        <f t="shared" si="3"/>
        <v>159.9</v>
      </c>
      <c r="AH6" s="64">
        <f t="shared" si="3"/>
        <v>124</v>
      </c>
      <c r="AI6" s="64" t="str">
        <f>IF(AI8="-","【-】","【"&amp;SUBSTITUTE(TEXT(AI8,"#,##0.0"),"-","△")&amp;"】")</f>
        <v>【104.1】</v>
      </c>
      <c r="AJ6" s="64">
        <f>IF(AJ8="-",NA(),AJ8)</f>
        <v>5.8</v>
      </c>
      <c r="AK6" s="64">
        <f t="shared" ref="AK6:AS6" si="4">IF(AK8="-",NA(),AK8)</f>
        <v>7.4</v>
      </c>
      <c r="AL6" s="64">
        <f t="shared" si="4"/>
        <v>7.8</v>
      </c>
      <c r="AM6" s="64">
        <f t="shared" si="4"/>
        <v>12.7</v>
      </c>
      <c r="AN6" s="64">
        <f t="shared" si="4"/>
        <v>13.8</v>
      </c>
      <c r="AO6" s="64">
        <f t="shared" si="4"/>
        <v>23</v>
      </c>
      <c r="AP6" s="64">
        <f t="shared" si="4"/>
        <v>21.8</v>
      </c>
      <c r="AQ6" s="64">
        <f t="shared" si="4"/>
        <v>15.7</v>
      </c>
      <c r="AR6" s="64">
        <f t="shared" si="4"/>
        <v>7.6</v>
      </c>
      <c r="AS6" s="64">
        <f t="shared" si="4"/>
        <v>28.9</v>
      </c>
      <c r="AT6" s="64" t="str">
        <f>IF(AT8="-","【-】","【"&amp;SUBSTITUTE(TEXT(AT8,"#,##0.0"),"-","△")&amp;"】")</f>
        <v>【27.8】</v>
      </c>
      <c r="AU6" s="59" t="e">
        <f>IF(AU8="-",NA(),AU8)</f>
        <v>#N/A</v>
      </c>
      <c r="AV6" s="59">
        <f t="shared" ref="AV6:BD6" si="5">IF(AV8="-",NA(),AV8)</f>
        <v>991</v>
      </c>
      <c r="AW6" s="59">
        <f t="shared" si="5"/>
        <v>349</v>
      </c>
      <c r="AX6" s="59">
        <f t="shared" si="5"/>
        <v>357</v>
      </c>
      <c r="AY6" s="59">
        <f t="shared" si="5"/>
        <v>526</v>
      </c>
      <c r="AZ6" s="59">
        <f t="shared" si="5"/>
        <v>503</v>
      </c>
      <c r="BA6" s="59">
        <f t="shared" si="5"/>
        <v>457</v>
      </c>
      <c r="BB6" s="59">
        <f t="shared" si="5"/>
        <v>1153</v>
      </c>
      <c r="BC6" s="59">
        <f t="shared" si="5"/>
        <v>438</v>
      </c>
      <c r="BD6" s="59">
        <f t="shared" si="5"/>
        <v>677</v>
      </c>
      <c r="BE6" s="59" t="str">
        <f>IF(BE8="-","【-】","【"&amp;SUBSTITUTE(TEXT(BE8,"#,##0"),"-","△")&amp;"】")</f>
        <v>【9,038】</v>
      </c>
      <c r="BF6" s="64">
        <f>IF(BF8="-",NA(),BF8)</f>
        <v>0</v>
      </c>
      <c r="BG6" s="64">
        <f t="shared" ref="BG6:BO6" si="6">IF(BG8="-",NA(),BG8)</f>
        <v>27.3</v>
      </c>
      <c r="BH6" s="64">
        <f t="shared" si="6"/>
        <v>62.1</v>
      </c>
      <c r="BI6" s="64">
        <f t="shared" si="6"/>
        <v>55.4</v>
      </c>
      <c r="BJ6" s="64">
        <f t="shared" si="6"/>
        <v>49.8</v>
      </c>
      <c r="BK6" s="64">
        <f t="shared" si="6"/>
        <v>31.6</v>
      </c>
      <c r="BL6" s="64">
        <f t="shared" si="6"/>
        <v>33.1</v>
      </c>
      <c r="BM6" s="64">
        <f t="shared" si="6"/>
        <v>33.799999999999997</v>
      </c>
      <c r="BN6" s="64">
        <f t="shared" si="6"/>
        <v>31.6</v>
      </c>
      <c r="BO6" s="64">
        <f t="shared" si="6"/>
        <v>26.8</v>
      </c>
      <c r="BP6" s="64" t="str">
        <f>IF(BP8="-","【-】","【"&amp;SUBSTITUTE(TEXT(BP8,"#,##0.0"),"-","△")&amp;"】")</f>
        <v>【19.7】</v>
      </c>
      <c r="BQ6" s="64">
        <f>IF(BQ8="-",NA(),BQ8)</f>
        <v>32.9</v>
      </c>
      <c r="BR6" s="64">
        <f t="shared" ref="BR6:BZ6" si="7">IF(BR8="-",NA(),BR8)</f>
        <v>17.7</v>
      </c>
      <c r="BS6" s="64">
        <f t="shared" si="7"/>
        <v>23.1</v>
      </c>
      <c r="BT6" s="64">
        <f t="shared" si="7"/>
        <v>25.2</v>
      </c>
      <c r="BU6" s="64">
        <f t="shared" si="7"/>
        <v>24.5</v>
      </c>
      <c r="BV6" s="64">
        <f t="shared" si="7"/>
        <v>29.3</v>
      </c>
      <c r="BW6" s="64">
        <f t="shared" si="7"/>
        <v>30.2</v>
      </c>
      <c r="BX6" s="64">
        <f t="shared" si="7"/>
        <v>28</v>
      </c>
      <c r="BY6" s="64">
        <f t="shared" si="7"/>
        <v>26.1</v>
      </c>
      <c r="BZ6" s="64">
        <f t="shared" si="7"/>
        <v>28.6</v>
      </c>
      <c r="CA6" s="64" t="str">
        <f>IF(CA8="-","【-】","【"&amp;SUBSTITUTE(TEXT(CA8,"#,##0.0"),"-","△")&amp;"】")</f>
        <v>【37.3】</v>
      </c>
      <c r="CB6" s="64">
        <f>IF(CB8="-",NA(),CB8)</f>
        <v>-49.5</v>
      </c>
      <c r="CC6" s="64">
        <f t="shared" ref="CC6:CK6" si="8">IF(CC8="-",NA(),CC8)</f>
        <v>-11.2</v>
      </c>
      <c r="CD6" s="64">
        <f t="shared" si="8"/>
        <v>2.6</v>
      </c>
      <c r="CE6" s="64">
        <f t="shared" si="8"/>
        <v>-4.5</v>
      </c>
      <c r="CF6" s="64">
        <f t="shared" si="8"/>
        <v>3.6</v>
      </c>
      <c r="CG6" s="64">
        <f t="shared" si="8"/>
        <v>20.399999999999999</v>
      </c>
      <c r="CH6" s="64">
        <f t="shared" si="8"/>
        <v>17.2</v>
      </c>
      <c r="CI6" s="64">
        <f t="shared" si="8"/>
        <v>15.2</v>
      </c>
      <c r="CJ6" s="64">
        <f t="shared" si="8"/>
        <v>-279.7</v>
      </c>
      <c r="CK6" s="64">
        <f t="shared" si="8"/>
        <v>13.8</v>
      </c>
      <c r="CL6" s="64" t="str">
        <f>IF(CL8="-","【-】","【"&amp;SUBSTITUTE(TEXT(CL8,"#,##0.0"),"-","△")&amp;"】")</f>
        <v>【△11.7】</v>
      </c>
      <c r="CM6" s="59">
        <f>IF(CM8="-",NA(),CM8)</f>
        <v>-17004</v>
      </c>
      <c r="CN6" s="59">
        <f t="shared" ref="CN6:CV6" si="9">IF(CN8="-",NA(),CN8)</f>
        <v>-34473</v>
      </c>
      <c r="CO6" s="59">
        <f t="shared" si="9"/>
        <v>15277</v>
      </c>
      <c r="CP6" s="59">
        <f t="shared" si="9"/>
        <v>-22337</v>
      </c>
      <c r="CQ6" s="59">
        <f t="shared" si="9"/>
        <v>18103</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117</v>
      </c>
      <c r="DI6" s="60">
        <f t="shared" ref="DI6:DJ6" si="10">DI8</f>
        <v>2148253</v>
      </c>
      <c r="DJ6" s="60">
        <f t="shared" si="10"/>
        <v>10000</v>
      </c>
      <c r="DK6" s="64"/>
      <c r="DL6" s="64"/>
      <c r="DM6" s="64"/>
      <c r="DN6" s="64"/>
      <c r="DO6" s="64"/>
      <c r="DP6" s="64"/>
      <c r="DQ6" s="64"/>
      <c r="DR6" s="64"/>
      <c r="DS6" s="64"/>
      <c r="DT6" s="64"/>
      <c r="DU6" s="64" t="s">
        <v>117</v>
      </c>
      <c r="DV6" s="64">
        <f>IF(DV8="-",NA(),DV8)</f>
        <v>7969.3</v>
      </c>
      <c r="DW6" s="64">
        <f t="shared" ref="DW6:EE6" si="11">IF(DW8="-",NA(),DW8)</f>
        <v>958.7</v>
      </c>
      <c r="DX6" s="64">
        <f t="shared" si="11"/>
        <v>459.9</v>
      </c>
      <c r="DY6" s="64">
        <f t="shared" si="11"/>
        <v>510</v>
      </c>
      <c r="DZ6" s="64">
        <f t="shared" si="11"/>
        <v>491.9</v>
      </c>
      <c r="EA6" s="64">
        <f t="shared" si="11"/>
        <v>484.4</v>
      </c>
      <c r="EB6" s="64">
        <f t="shared" si="11"/>
        <v>94.3</v>
      </c>
      <c r="EC6" s="64">
        <f t="shared" si="11"/>
        <v>39.6</v>
      </c>
      <c r="ED6" s="64">
        <f t="shared" si="11"/>
        <v>34.9</v>
      </c>
      <c r="EE6" s="64">
        <f t="shared" si="11"/>
        <v>32.1</v>
      </c>
      <c r="EF6" s="64" t="str">
        <f>IF(EF8="-","【-】","【"&amp;SUBSTITUTE(TEXT(EF8,"#,##0.0"),"-","△")&amp;"】")</f>
        <v>【27.4】</v>
      </c>
      <c r="EG6" s="65">
        <f>IF(EG8="-",NA(),EG8)</f>
        <v>5.9999999999999995E-4</v>
      </c>
      <c r="EH6" s="65">
        <f t="shared" ref="EH6:EP6" si="12">IF(EH8="-",NA(),EH8)</f>
        <v>5.9999999999999995E-4</v>
      </c>
      <c r="EI6" s="65">
        <f t="shared" si="12"/>
        <v>5.0000000000000001E-4</v>
      </c>
      <c r="EJ6" s="65">
        <f t="shared" si="12"/>
        <v>5.5999999999999999E-3</v>
      </c>
      <c r="EK6" s="65">
        <f t="shared" si="12"/>
        <v>5.8999999999999999E-3</v>
      </c>
      <c r="EL6" s="65">
        <f t="shared" si="12"/>
        <v>3.7000000000000002E-3</v>
      </c>
      <c r="EM6" s="65">
        <f t="shared" si="12"/>
        <v>2.07E-2</v>
      </c>
      <c r="EN6" s="65">
        <f t="shared" si="12"/>
        <v>7.8100000000000003E-2</v>
      </c>
      <c r="EO6" s="65">
        <f t="shared" si="12"/>
        <v>0.01</v>
      </c>
      <c r="EP6" s="65">
        <f t="shared" si="12"/>
        <v>1.0200000000000001E-2</v>
      </c>
    </row>
    <row r="7" spans="1:146" s="66" customFormat="1" x14ac:dyDescent="0.15">
      <c r="A7" s="42" t="s">
        <v>118</v>
      </c>
      <c r="B7" s="57">
        <f t="shared" ref="B7:X7" si="13">B8</f>
        <v>2019</v>
      </c>
      <c r="C7" s="57">
        <f t="shared" si="13"/>
        <v>352071</v>
      </c>
      <c r="D7" s="57">
        <f t="shared" si="13"/>
        <v>47</v>
      </c>
      <c r="E7" s="57">
        <f t="shared" si="13"/>
        <v>11</v>
      </c>
      <c r="F7" s="57">
        <f t="shared" si="13"/>
        <v>1</v>
      </c>
      <c r="G7" s="57">
        <f t="shared" si="13"/>
        <v>1</v>
      </c>
      <c r="H7" s="57" t="str">
        <f t="shared" si="13"/>
        <v>山口県　下松市</v>
      </c>
      <c r="I7" s="57" t="str">
        <f t="shared" si="13"/>
        <v>国民宿舎大城</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5631</v>
      </c>
      <c r="R7" s="60">
        <f t="shared" si="13"/>
        <v>121</v>
      </c>
      <c r="S7" s="61">
        <f t="shared" si="13"/>
        <v>8065</v>
      </c>
      <c r="T7" s="62" t="str">
        <f t="shared" si="13"/>
        <v>利用料金制</v>
      </c>
      <c r="U7" s="58">
        <f t="shared" si="13"/>
        <v>31</v>
      </c>
      <c r="V7" s="62" t="str">
        <f t="shared" si="13"/>
        <v>有</v>
      </c>
      <c r="W7" s="63">
        <f t="shared" si="13"/>
        <v>100</v>
      </c>
      <c r="X7" s="62" t="str">
        <f t="shared" si="13"/>
        <v>有</v>
      </c>
      <c r="Y7" s="64">
        <f>Y8</f>
        <v>70.099999999999994</v>
      </c>
      <c r="Z7" s="64">
        <f t="shared" ref="Z7:AH7" si="14">Z8</f>
        <v>92</v>
      </c>
      <c r="AA7" s="64">
        <f t="shared" si="14"/>
        <v>94.4</v>
      </c>
      <c r="AB7" s="64">
        <f t="shared" si="14"/>
        <v>85.5</v>
      </c>
      <c r="AC7" s="64">
        <f t="shared" si="14"/>
        <v>92.5</v>
      </c>
      <c r="AD7" s="64">
        <f t="shared" si="14"/>
        <v>84.4</v>
      </c>
      <c r="AE7" s="64">
        <f t="shared" si="14"/>
        <v>83.9</v>
      </c>
      <c r="AF7" s="64">
        <f t="shared" si="14"/>
        <v>154.5</v>
      </c>
      <c r="AG7" s="64">
        <f t="shared" si="14"/>
        <v>159.9</v>
      </c>
      <c r="AH7" s="64">
        <f t="shared" si="14"/>
        <v>124</v>
      </c>
      <c r="AI7" s="64"/>
      <c r="AJ7" s="64">
        <f>AJ8</f>
        <v>5.8</v>
      </c>
      <c r="AK7" s="64">
        <f t="shared" ref="AK7:AS7" si="15">AK8</f>
        <v>7.4</v>
      </c>
      <c r="AL7" s="64">
        <f t="shared" si="15"/>
        <v>7.8</v>
      </c>
      <c r="AM7" s="64">
        <f t="shared" si="15"/>
        <v>12.7</v>
      </c>
      <c r="AN7" s="64">
        <f t="shared" si="15"/>
        <v>13.8</v>
      </c>
      <c r="AO7" s="64">
        <f t="shared" si="15"/>
        <v>23</v>
      </c>
      <c r="AP7" s="64">
        <f t="shared" si="15"/>
        <v>21.8</v>
      </c>
      <c r="AQ7" s="64">
        <f t="shared" si="15"/>
        <v>15.7</v>
      </c>
      <c r="AR7" s="64">
        <f t="shared" si="15"/>
        <v>7.6</v>
      </c>
      <c r="AS7" s="64">
        <f t="shared" si="15"/>
        <v>28.9</v>
      </c>
      <c r="AT7" s="64"/>
      <c r="AU7" s="59" t="str">
        <f>AU8</f>
        <v>-</v>
      </c>
      <c r="AV7" s="59">
        <f t="shared" ref="AV7:BD7" si="16">AV8</f>
        <v>991</v>
      </c>
      <c r="AW7" s="59">
        <f t="shared" si="16"/>
        <v>349</v>
      </c>
      <c r="AX7" s="59">
        <f t="shared" si="16"/>
        <v>357</v>
      </c>
      <c r="AY7" s="59">
        <f t="shared" si="16"/>
        <v>526</v>
      </c>
      <c r="AZ7" s="59">
        <f t="shared" si="16"/>
        <v>503</v>
      </c>
      <c r="BA7" s="59">
        <f t="shared" si="16"/>
        <v>457</v>
      </c>
      <c r="BB7" s="59">
        <f t="shared" si="16"/>
        <v>1153</v>
      </c>
      <c r="BC7" s="59">
        <f t="shared" si="16"/>
        <v>438</v>
      </c>
      <c r="BD7" s="59">
        <f t="shared" si="16"/>
        <v>677</v>
      </c>
      <c r="BE7" s="59"/>
      <c r="BF7" s="64">
        <f>BF8</f>
        <v>0</v>
      </c>
      <c r="BG7" s="64">
        <f t="shared" ref="BG7:BO7" si="17">BG8</f>
        <v>27.3</v>
      </c>
      <c r="BH7" s="64">
        <f t="shared" si="17"/>
        <v>62.1</v>
      </c>
      <c r="BI7" s="64">
        <f t="shared" si="17"/>
        <v>55.4</v>
      </c>
      <c r="BJ7" s="64">
        <f t="shared" si="17"/>
        <v>49.8</v>
      </c>
      <c r="BK7" s="64">
        <f t="shared" si="17"/>
        <v>31.6</v>
      </c>
      <c r="BL7" s="64">
        <f t="shared" si="17"/>
        <v>33.1</v>
      </c>
      <c r="BM7" s="64">
        <f t="shared" si="17"/>
        <v>33.799999999999997</v>
      </c>
      <c r="BN7" s="64">
        <f t="shared" si="17"/>
        <v>31.6</v>
      </c>
      <c r="BO7" s="64">
        <f t="shared" si="17"/>
        <v>26.8</v>
      </c>
      <c r="BP7" s="64"/>
      <c r="BQ7" s="64">
        <f>BQ8</f>
        <v>32.9</v>
      </c>
      <c r="BR7" s="64">
        <f t="shared" ref="BR7:BZ7" si="18">BR8</f>
        <v>17.7</v>
      </c>
      <c r="BS7" s="64">
        <f t="shared" si="18"/>
        <v>23.1</v>
      </c>
      <c r="BT7" s="64">
        <f t="shared" si="18"/>
        <v>25.2</v>
      </c>
      <c r="BU7" s="64">
        <f t="shared" si="18"/>
        <v>24.5</v>
      </c>
      <c r="BV7" s="64">
        <f t="shared" si="18"/>
        <v>29.3</v>
      </c>
      <c r="BW7" s="64">
        <f t="shared" si="18"/>
        <v>30.2</v>
      </c>
      <c r="BX7" s="64">
        <f t="shared" si="18"/>
        <v>28</v>
      </c>
      <c r="BY7" s="64">
        <f t="shared" si="18"/>
        <v>26.1</v>
      </c>
      <c r="BZ7" s="64">
        <f t="shared" si="18"/>
        <v>28.6</v>
      </c>
      <c r="CA7" s="64"/>
      <c r="CB7" s="64">
        <f>CB8</f>
        <v>-49.5</v>
      </c>
      <c r="CC7" s="64">
        <f t="shared" ref="CC7:CK7" si="19">CC8</f>
        <v>-11.2</v>
      </c>
      <c r="CD7" s="64">
        <f t="shared" si="19"/>
        <v>2.6</v>
      </c>
      <c r="CE7" s="64">
        <f t="shared" si="19"/>
        <v>-4.5</v>
      </c>
      <c r="CF7" s="64">
        <f t="shared" si="19"/>
        <v>3.6</v>
      </c>
      <c r="CG7" s="64">
        <f t="shared" si="19"/>
        <v>20.399999999999999</v>
      </c>
      <c r="CH7" s="64">
        <f t="shared" si="19"/>
        <v>17.2</v>
      </c>
      <c r="CI7" s="64">
        <f t="shared" si="19"/>
        <v>15.2</v>
      </c>
      <c r="CJ7" s="64">
        <f t="shared" si="19"/>
        <v>-279.7</v>
      </c>
      <c r="CK7" s="64">
        <f t="shared" si="19"/>
        <v>13.8</v>
      </c>
      <c r="CL7" s="64"/>
      <c r="CM7" s="59">
        <f>CM8</f>
        <v>-17004</v>
      </c>
      <c r="CN7" s="59">
        <f t="shared" ref="CN7:CV7" si="20">CN8</f>
        <v>-34473</v>
      </c>
      <c r="CO7" s="59">
        <f t="shared" si="20"/>
        <v>15277</v>
      </c>
      <c r="CP7" s="59">
        <f t="shared" si="20"/>
        <v>-22337</v>
      </c>
      <c r="CQ7" s="59">
        <f t="shared" si="20"/>
        <v>18103</v>
      </c>
      <c r="CR7" s="59">
        <f t="shared" si="20"/>
        <v>9064</v>
      </c>
      <c r="CS7" s="59">
        <f t="shared" si="20"/>
        <v>2276</v>
      </c>
      <c r="CT7" s="59">
        <f t="shared" si="20"/>
        <v>-8016</v>
      </c>
      <c r="CU7" s="59">
        <f t="shared" si="20"/>
        <v>7024</v>
      </c>
      <c r="CV7" s="59">
        <f t="shared" si="20"/>
        <v>3003</v>
      </c>
      <c r="CW7" s="59"/>
      <c r="CX7" s="64" t="s">
        <v>119</v>
      </c>
      <c r="CY7" s="64" t="s">
        <v>119</v>
      </c>
      <c r="CZ7" s="64" t="s">
        <v>119</v>
      </c>
      <c r="DA7" s="64" t="s">
        <v>119</v>
      </c>
      <c r="DB7" s="64" t="s">
        <v>119</v>
      </c>
      <c r="DC7" s="64" t="s">
        <v>119</v>
      </c>
      <c r="DD7" s="64" t="s">
        <v>119</v>
      </c>
      <c r="DE7" s="64" t="s">
        <v>119</v>
      </c>
      <c r="DF7" s="64" t="s">
        <v>119</v>
      </c>
      <c r="DG7" s="64" t="s">
        <v>117</v>
      </c>
      <c r="DH7" s="64"/>
      <c r="DI7" s="60">
        <f>DI8</f>
        <v>2148253</v>
      </c>
      <c r="DJ7" s="60">
        <f>DJ8</f>
        <v>10000</v>
      </c>
      <c r="DK7" s="64" t="s">
        <v>119</v>
      </c>
      <c r="DL7" s="64" t="s">
        <v>119</v>
      </c>
      <c r="DM7" s="64" t="s">
        <v>119</v>
      </c>
      <c r="DN7" s="64" t="s">
        <v>119</v>
      </c>
      <c r="DO7" s="64" t="s">
        <v>119</v>
      </c>
      <c r="DP7" s="64" t="s">
        <v>119</v>
      </c>
      <c r="DQ7" s="64" t="s">
        <v>119</v>
      </c>
      <c r="DR7" s="64" t="s">
        <v>119</v>
      </c>
      <c r="DS7" s="64" t="s">
        <v>119</v>
      </c>
      <c r="DT7" s="64" t="s">
        <v>120</v>
      </c>
      <c r="DU7" s="64"/>
      <c r="DV7" s="64">
        <f>DV8</f>
        <v>7969.3</v>
      </c>
      <c r="DW7" s="64">
        <f t="shared" ref="DW7:EE7" si="21">DW8</f>
        <v>958.7</v>
      </c>
      <c r="DX7" s="64">
        <f t="shared" si="21"/>
        <v>459.9</v>
      </c>
      <c r="DY7" s="64">
        <f t="shared" si="21"/>
        <v>510</v>
      </c>
      <c r="DZ7" s="64">
        <f t="shared" si="21"/>
        <v>491.9</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352071</v>
      </c>
      <c r="D8" s="67">
        <v>47</v>
      </c>
      <c r="E8" s="67">
        <v>11</v>
      </c>
      <c r="F8" s="67">
        <v>1</v>
      </c>
      <c r="G8" s="67">
        <v>1</v>
      </c>
      <c r="H8" s="67" t="s">
        <v>121</v>
      </c>
      <c r="I8" s="67" t="s">
        <v>122</v>
      </c>
      <c r="J8" s="67" t="s">
        <v>123</v>
      </c>
      <c r="K8" s="67" t="s">
        <v>124</v>
      </c>
      <c r="L8" s="67" t="s">
        <v>125</v>
      </c>
      <c r="M8" s="67" t="s">
        <v>126</v>
      </c>
      <c r="N8" s="67" t="s">
        <v>127</v>
      </c>
      <c r="O8" s="68" t="s">
        <v>128</v>
      </c>
      <c r="P8" s="68" t="s">
        <v>128</v>
      </c>
      <c r="Q8" s="69">
        <v>5631</v>
      </c>
      <c r="R8" s="69">
        <v>121</v>
      </c>
      <c r="S8" s="70">
        <v>8065</v>
      </c>
      <c r="T8" s="71" t="s">
        <v>129</v>
      </c>
      <c r="U8" s="68">
        <v>31</v>
      </c>
      <c r="V8" s="71" t="s">
        <v>130</v>
      </c>
      <c r="W8" s="72">
        <v>100</v>
      </c>
      <c r="X8" s="71" t="s">
        <v>130</v>
      </c>
      <c r="Y8" s="73">
        <v>70.099999999999994</v>
      </c>
      <c r="Z8" s="73">
        <v>92</v>
      </c>
      <c r="AA8" s="73">
        <v>94.4</v>
      </c>
      <c r="AB8" s="73">
        <v>85.5</v>
      </c>
      <c r="AC8" s="73">
        <v>92.5</v>
      </c>
      <c r="AD8" s="73">
        <v>84.4</v>
      </c>
      <c r="AE8" s="73">
        <v>83.9</v>
      </c>
      <c r="AF8" s="73">
        <v>154.5</v>
      </c>
      <c r="AG8" s="73">
        <v>159.9</v>
      </c>
      <c r="AH8" s="73">
        <v>124</v>
      </c>
      <c r="AI8" s="73">
        <v>104.1</v>
      </c>
      <c r="AJ8" s="73">
        <v>5.8</v>
      </c>
      <c r="AK8" s="73">
        <v>7.4</v>
      </c>
      <c r="AL8" s="73">
        <v>7.8</v>
      </c>
      <c r="AM8" s="73">
        <v>12.7</v>
      </c>
      <c r="AN8" s="73">
        <v>13.8</v>
      </c>
      <c r="AO8" s="73">
        <v>23</v>
      </c>
      <c r="AP8" s="73">
        <v>21.8</v>
      </c>
      <c r="AQ8" s="73">
        <v>15.7</v>
      </c>
      <c r="AR8" s="73">
        <v>7.6</v>
      </c>
      <c r="AS8" s="73">
        <v>28.9</v>
      </c>
      <c r="AT8" s="73">
        <v>27.8</v>
      </c>
      <c r="AU8" s="74" t="s">
        <v>131</v>
      </c>
      <c r="AV8" s="74">
        <v>991</v>
      </c>
      <c r="AW8" s="74">
        <v>349</v>
      </c>
      <c r="AX8" s="74">
        <v>357</v>
      </c>
      <c r="AY8" s="74">
        <v>526</v>
      </c>
      <c r="AZ8" s="74">
        <v>503</v>
      </c>
      <c r="BA8" s="74">
        <v>457</v>
      </c>
      <c r="BB8" s="74">
        <v>1153</v>
      </c>
      <c r="BC8" s="74">
        <v>438</v>
      </c>
      <c r="BD8" s="74">
        <v>677</v>
      </c>
      <c r="BE8" s="74">
        <v>9038</v>
      </c>
      <c r="BF8" s="73">
        <v>0</v>
      </c>
      <c r="BG8" s="73">
        <v>27.3</v>
      </c>
      <c r="BH8" s="73">
        <v>62.1</v>
      </c>
      <c r="BI8" s="73">
        <v>55.4</v>
      </c>
      <c r="BJ8" s="73">
        <v>49.8</v>
      </c>
      <c r="BK8" s="73">
        <v>31.6</v>
      </c>
      <c r="BL8" s="73">
        <v>33.1</v>
      </c>
      <c r="BM8" s="73">
        <v>33.799999999999997</v>
      </c>
      <c r="BN8" s="73">
        <v>31.6</v>
      </c>
      <c r="BO8" s="73">
        <v>26.8</v>
      </c>
      <c r="BP8" s="73">
        <v>19.7</v>
      </c>
      <c r="BQ8" s="73">
        <v>32.9</v>
      </c>
      <c r="BR8" s="73">
        <v>17.7</v>
      </c>
      <c r="BS8" s="73">
        <v>23.1</v>
      </c>
      <c r="BT8" s="73">
        <v>25.2</v>
      </c>
      <c r="BU8" s="73">
        <v>24.5</v>
      </c>
      <c r="BV8" s="73">
        <v>29.3</v>
      </c>
      <c r="BW8" s="73">
        <v>30.2</v>
      </c>
      <c r="BX8" s="73">
        <v>28</v>
      </c>
      <c r="BY8" s="73">
        <v>26.1</v>
      </c>
      <c r="BZ8" s="73">
        <v>28.6</v>
      </c>
      <c r="CA8" s="73">
        <v>37.299999999999997</v>
      </c>
      <c r="CB8" s="73">
        <v>-49.5</v>
      </c>
      <c r="CC8" s="73">
        <v>-11.2</v>
      </c>
      <c r="CD8" s="73">
        <v>2.6</v>
      </c>
      <c r="CE8" s="75">
        <v>-4.5</v>
      </c>
      <c r="CF8" s="75">
        <v>3.6</v>
      </c>
      <c r="CG8" s="73">
        <v>20.399999999999999</v>
      </c>
      <c r="CH8" s="73">
        <v>17.2</v>
      </c>
      <c r="CI8" s="73">
        <v>15.2</v>
      </c>
      <c r="CJ8" s="73">
        <v>-279.7</v>
      </c>
      <c r="CK8" s="73">
        <v>13.8</v>
      </c>
      <c r="CL8" s="73">
        <v>-11.7</v>
      </c>
      <c r="CM8" s="74">
        <v>-17004</v>
      </c>
      <c r="CN8" s="74">
        <v>-34473</v>
      </c>
      <c r="CO8" s="74">
        <v>15277</v>
      </c>
      <c r="CP8" s="74">
        <v>-22337</v>
      </c>
      <c r="CQ8" s="74">
        <v>18103</v>
      </c>
      <c r="CR8" s="74">
        <v>9064</v>
      </c>
      <c r="CS8" s="74">
        <v>2276</v>
      </c>
      <c r="CT8" s="74">
        <v>-8016</v>
      </c>
      <c r="CU8" s="74">
        <v>7024</v>
      </c>
      <c r="CV8" s="74">
        <v>3003</v>
      </c>
      <c r="CW8" s="74">
        <v>-10941</v>
      </c>
      <c r="CX8" s="73" t="s">
        <v>131</v>
      </c>
      <c r="CY8" s="73" t="s">
        <v>131</v>
      </c>
      <c r="CZ8" s="73" t="s">
        <v>131</v>
      </c>
      <c r="DA8" s="73" t="s">
        <v>131</v>
      </c>
      <c r="DB8" s="73" t="s">
        <v>131</v>
      </c>
      <c r="DC8" s="73" t="s">
        <v>131</v>
      </c>
      <c r="DD8" s="73" t="s">
        <v>131</v>
      </c>
      <c r="DE8" s="73" t="s">
        <v>131</v>
      </c>
      <c r="DF8" s="73" t="s">
        <v>131</v>
      </c>
      <c r="DG8" s="73" t="s">
        <v>131</v>
      </c>
      <c r="DH8" s="73" t="s">
        <v>131</v>
      </c>
      <c r="DI8" s="69">
        <v>2148253</v>
      </c>
      <c r="DJ8" s="69">
        <v>10000</v>
      </c>
      <c r="DK8" s="73" t="s">
        <v>131</v>
      </c>
      <c r="DL8" s="73" t="s">
        <v>131</v>
      </c>
      <c r="DM8" s="73" t="s">
        <v>131</v>
      </c>
      <c r="DN8" s="73" t="s">
        <v>131</v>
      </c>
      <c r="DO8" s="73" t="s">
        <v>131</v>
      </c>
      <c r="DP8" s="73" t="s">
        <v>131</v>
      </c>
      <c r="DQ8" s="73" t="s">
        <v>131</v>
      </c>
      <c r="DR8" s="73" t="s">
        <v>131</v>
      </c>
      <c r="DS8" s="73" t="s">
        <v>131</v>
      </c>
      <c r="DT8" s="73" t="s">
        <v>131</v>
      </c>
      <c r="DU8" s="73" t="s">
        <v>131</v>
      </c>
      <c r="DV8" s="73">
        <v>7969.3</v>
      </c>
      <c r="DW8" s="73">
        <v>958.7</v>
      </c>
      <c r="DX8" s="73">
        <v>459.9</v>
      </c>
      <c r="DY8" s="73">
        <v>510</v>
      </c>
      <c r="DZ8" s="73">
        <v>491.9</v>
      </c>
      <c r="EA8" s="73">
        <v>484.4</v>
      </c>
      <c r="EB8" s="73">
        <v>94.3</v>
      </c>
      <c r="EC8" s="73">
        <v>39.6</v>
      </c>
      <c r="ED8" s="73">
        <v>34.9</v>
      </c>
      <c r="EE8" s="73">
        <v>32.1</v>
      </c>
      <c r="EF8" s="73">
        <v>27.4</v>
      </c>
      <c r="EG8" s="76">
        <v>5.9999999999999995E-4</v>
      </c>
      <c r="EH8" s="77">
        <v>5.9999999999999995E-4</v>
      </c>
      <c r="EI8" s="77">
        <v>5.0000000000000001E-4</v>
      </c>
      <c r="EJ8" s="77">
        <v>5.5999999999999999E-3</v>
      </c>
      <c r="EK8" s="77">
        <v>5.8999999999999999E-3</v>
      </c>
      <c r="EL8" s="77">
        <v>3.7000000000000002E-3</v>
      </c>
      <c r="EM8" s="77">
        <v>2.07E-2</v>
      </c>
      <c r="EN8" s="77">
        <v>7.8100000000000003E-2</v>
      </c>
      <c r="EO8" s="77">
        <v>0.01</v>
      </c>
      <c r="EP8" s="77">
        <v>1.0200000000000001E-2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132</v>
      </c>
      <c r="C10" s="82" t="s">
        <v>133</v>
      </c>
      <c r="D10" s="82" t="s">
        <v>134</v>
      </c>
      <c r="E10" s="82" t="s">
        <v>135</v>
      </c>
      <c r="F10" s="82" t="s">
        <v>136</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2021-01-25T06:22:06Z</cp:lastPrinted>
  <dcterms:created xsi:type="dcterms:W3CDTF">2020-12-04T03:24:54Z</dcterms:created>
  <dcterms:modified xsi:type="dcterms:W3CDTF">2021-01-25T06:34:15Z</dcterms:modified>
  <cp:category/>
</cp:coreProperties>
</file>