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2\R03.02.03_【経営比較分析表】（案）_〔決裁後〕\"/>
    </mc:Choice>
  </mc:AlternateContent>
  <workbookProtection workbookAlgorithmName="SHA-512" workbookHashValue="gBF3fsXK/WG2PBdx+osS6ybwELzL8RdsdA958PwQJSUvUo1A1OkFUSx8ZzB9uVpjIQpd8w2os1thLIQamJSerw==" workbookSaltValue="xeyiW2/GOSJESir7w09ha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<sst xmlns="http://schemas.openxmlformats.org/spreadsheetml/2006/main" count="228" uniqueCount="113">
  <si>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</si>
  <si>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</si>
  <si>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</si>
  <si>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</si>
  <si>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</si>
  <si>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</si>
  <si>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</si>
  <si>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</si>
  <si>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</si>
  <si>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</si>
  <si>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</si>
  <si>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</si>
  <si>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</si>
  <si>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</si>
  <si>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</si>
  <si>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</si>
  <si>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</si>
  <si>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</si>
  <si>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</si>
  <si>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</si>
  <si>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</si>
  <si>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</si>
  <si>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</si>
  <si>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</si>
  <si>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</si>
  <si>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</si>
  <si>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</si>
  <si>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</si>
  <si>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</si>
  <si>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</si>
  <si>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</si>
  <si>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</si>
  <si>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</si>
  <si>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</si>
  <si>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</si>
  <si>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</si>
  <si>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</si>
  <si>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</si>
  <si>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</si>
  <si>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</si>
  <si>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</si>
  <si>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</si>
  <si>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</si>
  <si>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</si>
  <si>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</si>
  <si>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</si>
  <si>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</si>
  <si>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</si>
  <si>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</si>
  <si>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</si>
  <si>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</si>
  <si>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</si>
  <si>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</si>
  <si>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</si>
  <si>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</si>
  <si>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</si>
  <si>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</si>
  <si>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</si>
  <si>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</si>
  <si>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</si>
  <si>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</si>
  <si>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</si>
  <si>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</si>
  <si>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</si>
  <si>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</si>
  <si>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</si>
  <si>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</si>
  <si>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</si>
  <si>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</si>
  <si>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</si>
  <si>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</si>
  <si>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</si>
  <si>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</si>
  <si>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</si>
  <si>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</si>
  <si>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</si>
  <si>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</si>
  <si>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</si>
  <si>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</si>
  <si>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</si>
  <si>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</si>
  <si>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</si>
  <si>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</si>
  <si>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</si>
  <si>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</si>
  <si>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</si>
  <si>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</si>
  <si>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</si>
  <si>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</si>
  <si>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</si>
  <si>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</si>
  <si>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</si>
  <si>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</si>
  <si>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</si>
  <si>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</si>
  <si>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</si>
  <si>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</si>
  <si>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</si>
  <si>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</si>
  <si>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</si>
  <si>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</si>
  <si>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</si>
  <si>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</si>
  <si>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</si>
  <si>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</si>
  <si>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</si>
  <si>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</si>
  <si>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</si>
  <si>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</si>
  <si>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</si>
  <si>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水道事業は、これまでの行財政改革等の効果により、現状においては類似団体と比較して健全な経営であると言えるものの、企業債残高を減少させることが課題の一つとなっている。また、給水収益の減少幅が若干緩やかになってきているものの、人口の減少や節水機器の普及等に伴う環境共生型社会への移行により、事業運営の根幹をなす水需要の減少傾向は今後も続くと見込まれる。一方で施設の老朽化対策や耐震化対策を講ずる必要があり、料金収入の増に直接つながらない多くの課題がある。
　令和元年度に経営戦略を内包した上下水道ビジョンを策定しており、計画的かつ効果的な投資と財源の確保、専門知識を有した人材の育成など、長期的展望に立った経営体制の確立が必要である。</t>
    <rPh sb="77" eb="78">
      <t>イチ</t>
    </rPh>
    <rPh sb="223" eb="225">
      <t>カダイ</t>
    </rPh>
    <phoneticPr fontId="4"/>
  </si>
  <si>
    <t>　管路更新率については、当市上下水道ビジョンにおいて設定している耐震管布設9.5kｍ/年を目標（令和11年度目標値：管路全体の耐震化率42％）に毎年更新を行っており、類似団体を大きく上回っている。また、管路経年化率については平成23年度以降、類似団体より低い数値で推移している。
　有形固定資産減価償却率は類似団体と同様の推移であるが、数値自体は年々増加しており施設の老朽化が進んでいることが分かる。
　上記のとおり、今後老朽化対策の強化が一層求められるため、需要予測及び収支見通しに留意しつつ、適正な投資水準により老朽化した施設の計画的な改築・更新を行っていくことが必要である。</t>
    <rPh sb="14" eb="16">
      <t>ジョウゲ</t>
    </rPh>
    <rPh sb="32" eb="34">
      <t>タイシン</t>
    </rPh>
    <rPh sb="34" eb="35">
      <t>カン</t>
    </rPh>
    <rPh sb="35" eb="37">
      <t>フセツ</t>
    </rPh>
    <rPh sb="43" eb="44">
      <t>ネン</t>
    </rPh>
    <rPh sb="48" eb="50">
      <t>レイワ</t>
    </rPh>
    <rPh sb="52" eb="53">
      <t>ネン</t>
    </rPh>
    <rPh sb="53" eb="54">
      <t>ド</t>
    </rPh>
    <rPh sb="54" eb="56">
      <t>モクヒョウ</t>
    </rPh>
    <rPh sb="56" eb="57">
      <t>チ</t>
    </rPh>
    <rPh sb="58" eb="60">
      <t>カンロ</t>
    </rPh>
    <rPh sb="60" eb="62">
      <t>ゼンタイ</t>
    </rPh>
    <rPh sb="63" eb="66">
      <t>タイシンカ</t>
    </rPh>
    <rPh sb="66" eb="67">
      <t>リツ</t>
    </rPh>
    <phoneticPr fontId="4"/>
  </si>
  <si>
    <t>　経常収支比率は100％以上、累積欠損金がなく累積欠損金比率は0％となっており、類似団体と比較して健全な経営と言える。
　給水原価は、類似団体と比較しても低い水準にある。当市は平成の市町村合併をしておらず、給水拠点が広域に拡散していないことが、人件費や維持管理費の抑制に寄与していると言える。また、料金回収率においても、100％以上かつ類似団体平均値を超えており、給水に係る費用を給水収益で賄えている。
　流動比率については、すべての年度で200％以上となっており、短期的な債務に対する支払能力は確保できているが、類似団体の平均値を下回っている。これは、企業債残高が類似団体と比較して多く、償還期限が1年以内の企業債（流動負債）も多いためである。このことは、企業債残高対給水収益比率にも表れており、企業債残高を減少させることが課題となっている。
　施設利用率については類似団体を下回っているが、認可変更により平成30年度から施設能力（60,500m3）を引下げたことにより上昇している。ダウンサイジング後においても、施設更新時等に安定給水を可能にする施設能力を有していると言える。
　有収率は類似団体を大きく上回り、約92％で推移しており、漏水調査の実施による漏水量の減少や適切な施設管理による効果が現れていると考えられる。</t>
    <rPh sb="27" eb="28">
      <t>キン</t>
    </rPh>
    <rPh sb="45" eb="47">
      <t>ヒカク</t>
    </rPh>
    <rPh sb="55" eb="56">
      <t>イ</t>
    </rPh>
    <rPh sb="88" eb="90">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</si>
</sst>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1.39</c:v>
                </c:pt>
                <c:pt idx="1">
                  <c:v>1.57</c:v>
                </c:pt>
                <c:pt idx="2">
                  <c:v>1.35</c:v>
                </c:pt>
                <c:pt idx="3">
                  <c:v>1.43</c:v>
                </c:pt>
                <c:pt idx="4">
                  <c:v>1.1000000000000001</c:v>
                </c:pt>
              </c:numCache>
            </c:numRef>
          </c:val>
          <c:extLst>
            <c:ext xmlns:c16="http://schemas.microsoft.com/office/drawing/2014/chart" uri="{C3380CC4-5D6E-409C-BE32-E72D297353CC}">
              <c16:uniqueId val="{00000000-9CB3-4634-84B2-9B2D165B82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9CB3-4634-84B2-9B2D165B82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52.84</c:v>
                </c:pt>
                <c:pt idx="1">
                  <c:v>52.39</c:v>
                </c:pt>
                <c:pt idx="2">
                  <c:v>52.44</c:v>
                </c:pt>
                <c:pt idx="3">
                  <c:v>58.83</c:v>
                </c:pt>
                <c:pt idx="4">
                  <c:v>58.19</c:v>
                </c:pt>
              </c:numCache>
            </c:numRef>
          </c:val>
          <c:extLst>
            <c:ext xmlns:c16="http://schemas.microsoft.com/office/drawing/2014/chart" uri="{C3380CC4-5D6E-409C-BE32-E72D297353CC}">
              <c16:uniqueId val="{00000000-4C60-4F9C-A673-30C6C04000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4C60-4F9C-A673-30C6C04000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91.12</c:v>
                </c:pt>
                <c:pt idx="1">
                  <c:v>91.99</c:v>
                </c:pt>
                <c:pt idx="2">
                  <c:v>91.86</c:v>
                </c:pt>
                <c:pt idx="3">
                  <c:v>91.93</c:v>
                </c:pt>
                <c:pt idx="4">
                  <c:v>92.16</c:v>
                </c:pt>
              </c:numCache>
            </c:numRef>
          </c:val>
          <c:extLst>
            <c:ext xmlns:c16="http://schemas.microsoft.com/office/drawing/2014/chart" uri="{C3380CC4-5D6E-409C-BE32-E72D297353CC}">
              <c16:uniqueId val="{00000000-630B-4E6B-A91C-43A221E4FC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630B-4E6B-A91C-43A221E4FC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123.34</c:v>
                </c:pt>
                <c:pt idx="1">
                  <c:v>123.72</c:v>
                </c:pt>
                <c:pt idx="2">
                  <c:v>128.08000000000001</c:v>
                </c:pt>
                <c:pt idx="3">
                  <c:v>123.64</c:v>
                </c:pt>
                <c:pt idx="4">
                  <c:v>123.37</c:v>
                </c:pt>
              </c:numCache>
            </c:numRef>
          </c:val>
          <c:extLst>
            <c:ext xmlns:c16="http://schemas.microsoft.com/office/drawing/2014/chart" uri="{C3380CC4-5D6E-409C-BE32-E72D297353CC}">
              <c16:uniqueId val="{00000000-6486-4463-B1EA-846093D802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6486-4463-B1EA-846093D802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45.37</c:v>
                </c:pt>
                <c:pt idx="1">
                  <c:v>46.12</c:v>
                </c:pt>
                <c:pt idx="2">
                  <c:v>47.25</c:v>
                </c:pt>
                <c:pt idx="3">
                  <c:v>48.34</c:v>
                </c:pt>
                <c:pt idx="4">
                  <c:v>49.35</c:v>
                </c:pt>
              </c:numCache>
            </c:numRef>
          </c:val>
          <c:extLst>
            <c:ext xmlns:c16="http://schemas.microsoft.com/office/drawing/2014/chart" uri="{C3380CC4-5D6E-409C-BE32-E72D297353CC}">
              <c16:uniqueId val="{00000000-516E-4D04-9289-012AB02563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516E-4D04-9289-012AB02563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11.65</c:v>
                </c:pt>
                <c:pt idx="1">
                  <c:v>12.25</c:v>
                </c:pt>
                <c:pt idx="2">
                  <c:v>13.17</c:v>
                </c:pt>
                <c:pt idx="3">
                  <c:v>13.54</c:v>
                </c:pt>
                <c:pt idx="4">
                  <c:v>14.98</c:v>
                </c:pt>
              </c:numCache>
            </c:numRef>
          </c:val>
          <c:extLst>
            <c:ext xmlns:c16="http://schemas.microsoft.com/office/drawing/2014/chart" uri="{C3380CC4-5D6E-409C-BE32-E72D297353CC}">
              <c16:uniqueId val="{00000000-12A9-4BE0-99BC-B3786838C5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12A9-4BE0-99BC-B3786838C5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CA-44A4-90FD-FE726A27D6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91CA-44A4-90FD-FE726A27D6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276.55</c:v>
                </c:pt>
                <c:pt idx="1">
                  <c:v>289.16000000000003</c:v>
                </c:pt>
                <c:pt idx="2">
                  <c:v>287.99</c:v>
                </c:pt>
                <c:pt idx="3">
                  <c:v>296.35000000000002</c:v>
                </c:pt>
                <c:pt idx="4">
                  <c:v>240.13</c:v>
                </c:pt>
              </c:numCache>
            </c:numRef>
          </c:val>
          <c:extLst>
            <c:ext xmlns:c16="http://schemas.microsoft.com/office/drawing/2014/chart" uri="{C3380CC4-5D6E-409C-BE32-E72D297353CC}">
              <c16:uniqueId val="{00000000-BACA-45D4-B554-B465044B6E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BACA-45D4-B554-B465044B6E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506.8</c:v>
                </c:pt>
                <c:pt idx="1">
                  <c:v>490.3</c:v>
                </c:pt>
                <c:pt idx="2">
                  <c:v>466.9</c:v>
                </c:pt>
                <c:pt idx="3">
                  <c:v>441.59</c:v>
                </c:pt>
                <c:pt idx="4">
                  <c:v>426.02</c:v>
                </c:pt>
              </c:numCache>
            </c:numRef>
          </c:val>
          <c:extLst>
            <c:ext xmlns:c16="http://schemas.microsoft.com/office/drawing/2014/chart" uri="{C3380CC4-5D6E-409C-BE32-E72D297353CC}">
              <c16:uniqueId val="{00000000-B156-4A68-A9CC-3F15A79F2A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B156-4A68-A9CC-3F15A79F2A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118.6</c:v>
                </c:pt>
                <c:pt idx="1">
                  <c:v>118.61</c:v>
                </c:pt>
                <c:pt idx="2">
                  <c:v>122.84</c:v>
                </c:pt>
                <c:pt idx="3">
                  <c:v>118.77</c:v>
                </c:pt>
                <c:pt idx="4">
                  <c:v>120.84</c:v>
                </c:pt>
              </c:numCache>
            </c:numRef>
          </c:val>
          <c:extLst>
            <c:ext xmlns:c16="http://schemas.microsoft.com/office/drawing/2014/chart" uri="{C3380CC4-5D6E-409C-BE32-E72D297353CC}">
              <c16:uniqueId val="{00000000-3CC2-4E30-90B3-C5FBE8429E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3CC2-4E30-90B3-C5FBE8429E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133.94999999999999</c:v>
                </c:pt>
                <c:pt idx="1">
                  <c:v>133.97</c:v>
                </c:pt>
                <c:pt idx="2">
                  <c:v>129.49</c:v>
                </c:pt>
                <c:pt idx="3">
                  <c:v>134.09</c:v>
                </c:pt>
                <c:pt idx="4">
                  <c:v>131.80000000000001</c:v>
                </c:pt>
              </c:numCache>
            </c:numRef>
          </c:val>
          <c:extLst>
            <c:ext xmlns:c16="http://schemas.microsoft.com/office/drawing/2014/chart" uri="{C3380CC4-5D6E-409C-BE32-E72D297353CC}">
              <c16:uniqueId val="{00000000-790C-443E-8F55-079AC92AEA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790C-443E-8F55-079AC92AEA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山口県　防府市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115888</v>
      </c>
      <c r="AM8" s="61"/>
      <c r="AN8" s="61"/>
      <c r="AO8" s="61"/>
      <c r="AP8" s="61"/>
      <c r="AQ8" s="61"/>
      <c r="AR8" s="61"/>
      <c r="AS8" s="61"/>
      <c r="AT8" s="52">
        <f>データ!$S$6</f>
        <v>189.37</v>
      </c>
      <c r="AU8" s="53"/>
      <c r="AV8" s="53"/>
      <c r="AW8" s="53"/>
      <c r="AX8" s="53"/>
      <c r="AY8" s="53"/>
      <c r="AZ8" s="53"/>
      <c r="BA8" s="53"/>
      <c r="BB8" s="54">
        <f>データ!$T$6</f>
        <v>611.97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62.64</v>
      </c>
      <c r="J10" s="53"/>
      <c r="K10" s="53"/>
      <c r="L10" s="53"/>
      <c r="M10" s="53"/>
      <c r="N10" s="53"/>
      <c r="O10" s="64"/>
      <c r="P10" s="54">
        <f>データ!$P$6</f>
        <v>92.29</v>
      </c>
      <c r="Q10" s="54"/>
      <c r="R10" s="54"/>
      <c r="S10" s="54"/>
      <c r="T10" s="54"/>
      <c r="U10" s="54"/>
      <c r="V10" s="54"/>
      <c r="W10" s="61">
        <f>データ!$Q$6</f>
        <v>2541</v>
      </c>
      <c r="X10" s="61"/>
      <c r="Y10" s="61"/>
      <c r="Z10" s="61"/>
      <c r="AA10" s="61"/>
      <c r="AB10" s="61"/>
      <c r="AC10" s="61"/>
      <c r="AD10" s="2"/>
      <c r="AE10" s="2"/>
      <c r="AF10" s="2"/>
      <c r="AG10" s="2"/>
      <c r="AH10" s="4"/>
      <c r="AI10" s="4"/>
      <c r="AJ10" s="4"/>
      <c r="AK10" s="4"/>
      <c r="AL10" s="61">
        <f>データ!$U$6</f>
        <v>106615</v>
      </c>
      <c r="AM10" s="61"/>
      <c r="AN10" s="61"/>
      <c r="AO10" s="61"/>
      <c r="AP10" s="61"/>
      <c r="AQ10" s="61"/>
      <c r="AR10" s="61"/>
      <c r="AS10" s="61"/>
      <c r="AT10" s="52">
        <f>データ!$V$6</f>
        <v>78.599999999999994</v>
      </c>
      <c r="AU10" s="53"/>
      <c r="AV10" s="53"/>
      <c r="AW10" s="53"/>
      <c r="AX10" s="53"/>
      <c r="AY10" s="53"/>
      <c r="AZ10" s="53"/>
      <c r="BA10" s="53"/>
      <c r="BB10" s="54">
        <f>データ!$W$6</f>
        <v>1356.42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CxNWbT6YRYup0faZgtdlw/w0aEK8x7/9rqg/pnc6s8Lef6Ie7TRE9HDZMF+GhuBJeqRWe4NF9yuwOXGOIwTZg==" saltValue="89X2XE5fTMdgJlZskfo8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352063</v>
      </c>
      <c r="D6" s="34">
        <f t="shared" si="3"/>
        <v>46</v>
      </c>
      <c r="E6" s="34">
        <f t="shared" si="3"/>
        <v>1</v>
      </c>
      <c r="F6" s="34">
        <f t="shared" si="3"/>
        <v>0</v>
      </c>
      <c r="G6" s="34">
        <f t="shared" si="3"/>
        <v>1</v>
      </c>
      <c r="H6" s="34" t="str">
        <f t="shared" si="3"/>
        <v>山口県　防府市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62.64</v>
      </c>
      <c r="P6" s="35">
        <f t="shared" si="3"/>
        <v>92.29</v>
      </c>
      <c r="Q6" s="35">
        <f t="shared" si="3"/>
        <v>2541</v>
      </c>
      <c r="R6" s="35">
        <f t="shared" si="3"/>
        <v>115888</v>
      </c>
      <c r="S6" s="35">
        <f t="shared" si="3"/>
        <v>189.37</v>
      </c>
      <c r="T6" s="35">
        <f t="shared" si="3"/>
        <v>611.97</v>
      </c>
      <c r="U6" s="35">
        <f t="shared" si="3"/>
        <v>106615</v>
      </c>
      <c r="V6" s="35">
        <f t="shared" si="3"/>
        <v>78.599999999999994</v>
      </c>
      <c r="W6" s="35">
        <f t="shared" si="3"/>
        <v>1356.42</v>
      </c>
      <c r="X6" s="36">
        <f>IF(X7="",NA(),X7)</f>
        <v>123.34</v>
      </c>
      <c r="Y6" s="36">
        <f t="shared" ref="Y6:AG6" si="4">IF(Y7="",NA(),Y7)</f>
        <v>123.72</v>
      </c>
      <c r="Z6" s="36">
        <f t="shared" si="4"/>
        <v>128.08000000000001</v>
      </c>
      <c r="AA6" s="36">
        <f t="shared" si="4"/>
        <v>123.64</v>
      </c>
      <c r="AB6" s="36">
        <f t="shared" si="4"/>
        <v>123.37</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276.55</v>
      </c>
      <c r="AU6" s="36">
        <f t="shared" ref="AU6:BC6" si="6">IF(AU7="",NA(),AU7)</f>
        <v>289.16000000000003</v>
      </c>
      <c r="AV6" s="36">
        <f t="shared" si="6"/>
        <v>287.99</v>
      </c>
      <c r="AW6" s="36">
        <f t="shared" si="6"/>
        <v>296.35000000000002</v>
      </c>
      <c r="AX6" s="36">
        <f t="shared" si="6"/>
        <v>240.13</v>
      </c>
      <c r="AY6" s="36">
        <f t="shared" si="6"/>
        <v>352.05</v>
      </c>
      <c r="AZ6" s="36">
        <f t="shared" si="6"/>
        <v>349.04</v>
      </c>
      <c r="BA6" s="36">
        <f t="shared" si="6"/>
        <v>337.49</v>
      </c>
      <c r="BB6" s="36">
        <f t="shared" si="6"/>
        <v>335.6</v>
      </c>
      <c r="BC6" s="36">
        <f t="shared" si="6"/>
        <v>358.91</v>
      </c>
      <c r="BD6" s="35" t="str">
        <f>IF(BD7="","",IF(BD7="-","【-】","【"&amp;SUBSTITUTE(TEXT(BD7,"#,##0.00"),"-","△")&amp;"】"))</f>
        <v>【264.97】</v>
      </c>
      <c r="BE6" s="36">
        <f>IF(BE7="",NA(),BE7)</f>
        <v>506.8</v>
      </c>
      <c r="BF6" s="36">
        <f t="shared" ref="BF6:BN6" si="7">IF(BF7="",NA(),BF7)</f>
        <v>490.3</v>
      </c>
      <c r="BG6" s="36">
        <f t="shared" si="7"/>
        <v>466.9</v>
      </c>
      <c r="BH6" s="36">
        <f t="shared" si="7"/>
        <v>441.59</v>
      </c>
      <c r="BI6" s="36">
        <f t="shared" si="7"/>
        <v>426.02</v>
      </c>
      <c r="BJ6" s="36">
        <f t="shared" si="7"/>
        <v>250.76</v>
      </c>
      <c r="BK6" s="36">
        <f t="shared" si="7"/>
        <v>254.54</v>
      </c>
      <c r="BL6" s="36">
        <f t="shared" si="7"/>
        <v>265.92</v>
      </c>
      <c r="BM6" s="36">
        <f t="shared" si="7"/>
        <v>258.26</v>
      </c>
      <c r="BN6" s="36">
        <f t="shared" si="7"/>
        <v>247.27</v>
      </c>
      <c r="BO6" s="35" t="str">
        <f>IF(BO7="","",IF(BO7="-","【-】","【"&amp;SUBSTITUTE(TEXT(BO7,"#,##0.00"),"-","△")&amp;"】"))</f>
        <v>【266.61】</v>
      </c>
      <c r="BP6" s="36">
        <f>IF(BP7="",NA(),BP7)</f>
        <v>118.6</v>
      </c>
      <c r="BQ6" s="36">
        <f t="shared" ref="BQ6:BY6" si="8">IF(BQ7="",NA(),BQ7)</f>
        <v>118.61</v>
      </c>
      <c r="BR6" s="36">
        <f t="shared" si="8"/>
        <v>122.84</v>
      </c>
      <c r="BS6" s="36">
        <f t="shared" si="8"/>
        <v>118.77</v>
      </c>
      <c r="BT6" s="36">
        <f t="shared" si="8"/>
        <v>120.84</v>
      </c>
      <c r="BU6" s="36">
        <f t="shared" si="8"/>
        <v>106.69</v>
      </c>
      <c r="BV6" s="36">
        <f t="shared" si="8"/>
        <v>106.52</v>
      </c>
      <c r="BW6" s="36">
        <f t="shared" si="8"/>
        <v>105.86</v>
      </c>
      <c r="BX6" s="36">
        <f t="shared" si="8"/>
        <v>106.07</v>
      </c>
      <c r="BY6" s="36">
        <f t="shared" si="8"/>
        <v>105.34</v>
      </c>
      <c r="BZ6" s="35" t="str">
        <f>IF(BZ7="","",IF(BZ7="-","【-】","【"&amp;SUBSTITUTE(TEXT(BZ7,"#,##0.00"),"-","△")&amp;"】"))</f>
        <v>【103.24】</v>
      </c>
      <c r="CA6" s="36">
        <f>IF(CA7="",NA(),CA7)</f>
        <v>133.94999999999999</v>
      </c>
      <c r="CB6" s="36">
        <f t="shared" ref="CB6:CJ6" si="9">IF(CB7="",NA(),CB7)</f>
        <v>133.97</v>
      </c>
      <c r="CC6" s="36">
        <f t="shared" si="9"/>
        <v>129.49</v>
      </c>
      <c r="CD6" s="36">
        <f t="shared" si="9"/>
        <v>134.09</v>
      </c>
      <c r="CE6" s="36">
        <f t="shared" si="9"/>
        <v>131.80000000000001</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52.84</v>
      </c>
      <c r="CM6" s="36">
        <f t="shared" ref="CM6:CU6" si="10">IF(CM7="",NA(),CM7)</f>
        <v>52.39</v>
      </c>
      <c r="CN6" s="36">
        <f t="shared" si="10"/>
        <v>52.44</v>
      </c>
      <c r="CO6" s="36">
        <f t="shared" si="10"/>
        <v>58.83</v>
      </c>
      <c r="CP6" s="36">
        <f t="shared" si="10"/>
        <v>58.19</v>
      </c>
      <c r="CQ6" s="36">
        <f t="shared" si="10"/>
        <v>62.26</v>
      </c>
      <c r="CR6" s="36">
        <f t="shared" si="10"/>
        <v>62.1</v>
      </c>
      <c r="CS6" s="36">
        <f t="shared" si="10"/>
        <v>62.38</v>
      </c>
      <c r="CT6" s="36">
        <f t="shared" si="10"/>
        <v>62.83</v>
      </c>
      <c r="CU6" s="36">
        <f t="shared" si="10"/>
        <v>62.05</v>
      </c>
      <c r="CV6" s="35" t="str">
        <f>IF(CV7="","",IF(CV7="-","【-】","【"&amp;SUBSTITUTE(TEXT(CV7,"#,##0.00"),"-","△")&amp;"】"))</f>
        <v>【60.00】</v>
      </c>
      <c r="CW6" s="36">
        <f>IF(CW7="",NA(),CW7)</f>
        <v>91.12</v>
      </c>
      <c r="CX6" s="36">
        <f t="shared" ref="CX6:DF6" si="11">IF(CX7="",NA(),CX7)</f>
        <v>91.99</v>
      </c>
      <c r="CY6" s="36">
        <f t="shared" si="11"/>
        <v>91.86</v>
      </c>
      <c r="CZ6" s="36">
        <f t="shared" si="11"/>
        <v>91.93</v>
      </c>
      <c r="DA6" s="36">
        <f t="shared" si="11"/>
        <v>92.16</v>
      </c>
      <c r="DB6" s="36">
        <f t="shared" si="11"/>
        <v>89.5</v>
      </c>
      <c r="DC6" s="36">
        <f t="shared" si="11"/>
        <v>89.52</v>
      </c>
      <c r="DD6" s="36">
        <f t="shared" si="11"/>
        <v>89.17</v>
      </c>
      <c r="DE6" s="36">
        <f t="shared" si="11"/>
        <v>88.86</v>
      </c>
      <c r="DF6" s="36">
        <f t="shared" si="11"/>
        <v>89.11</v>
      </c>
      <c r="DG6" s="35" t="str">
        <f>IF(DG7="","",IF(DG7="-","【-】","【"&amp;SUBSTITUTE(TEXT(DG7,"#,##0.00"),"-","△")&amp;"】"))</f>
        <v>【89.80】</v>
      </c>
      <c r="DH6" s="36">
        <f>IF(DH7="",NA(),DH7)</f>
        <v>45.37</v>
      </c>
      <c r="DI6" s="36">
        <f t="shared" ref="DI6:DQ6" si="12">IF(DI7="",NA(),DI7)</f>
        <v>46.12</v>
      </c>
      <c r="DJ6" s="36">
        <f t="shared" si="12"/>
        <v>47.25</v>
      </c>
      <c r="DK6" s="36">
        <f t="shared" si="12"/>
        <v>48.34</v>
      </c>
      <c r="DL6" s="36">
        <f t="shared" si="12"/>
        <v>49.35</v>
      </c>
      <c r="DM6" s="36">
        <f t="shared" si="12"/>
        <v>45.89</v>
      </c>
      <c r="DN6" s="36">
        <f t="shared" si="12"/>
        <v>46.58</v>
      </c>
      <c r="DO6" s="36">
        <f t="shared" si="12"/>
        <v>46.99</v>
      </c>
      <c r="DP6" s="36">
        <f t="shared" si="12"/>
        <v>47.89</v>
      </c>
      <c r="DQ6" s="36">
        <f t="shared" si="12"/>
        <v>48.69</v>
      </c>
      <c r="DR6" s="35" t="str">
        <f>IF(DR7="","",IF(DR7="-","【-】","【"&amp;SUBSTITUTE(TEXT(DR7,"#,##0.00"),"-","△")&amp;"】"))</f>
        <v>【49.59】</v>
      </c>
      <c r="DS6" s="36">
        <f>IF(DS7="",NA(),DS7)</f>
        <v>11.65</v>
      </c>
      <c r="DT6" s="36">
        <f t="shared" ref="DT6:EB6" si="13">IF(DT7="",NA(),DT7)</f>
        <v>12.25</v>
      </c>
      <c r="DU6" s="36">
        <f t="shared" si="13"/>
        <v>13.17</v>
      </c>
      <c r="DV6" s="36">
        <f t="shared" si="13"/>
        <v>13.54</v>
      </c>
      <c r="DW6" s="36">
        <f t="shared" si="13"/>
        <v>14.98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1.39</v>
      </c>
      <c r="EE6" s="36">
        <f t="shared" ref="EE6:EM6" si="14">IF(EE7="",NA(),EE7)</f>
        <v>1.57</v>
      </c>
      <c r="EF6" s="36">
        <f t="shared" si="14"/>
        <v>1.35</v>
      </c>
      <c r="EG6" s="36">
        <f t="shared" si="14"/>
        <v>1.43</v>
      </c>
      <c r="EH6" s="36">
        <f t="shared" si="14"/>
        <v>1.1000000000000001</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352063</v>
      </c>
      <c r="D7" s="38">
        <v>46</v>
      </c>
      <c r="E7" s="38">
        <v>1</v>
      </c>
      <c r="F7" s="38">
        <v>0</v>
      </c>
      <c r="G7" s="38">
        <v>1</v>
      </c>
      <c r="H7" s="38" t="s">
        <v>93</v>
      </c>
      <c r="I7" s="38" t="s">
        <v>94</v>
      </c>
      <c r="J7" s="38" t="s">
        <v>95</v>
      </c>
      <c r="K7" s="38" t="s">
        <v>96</v>
      </c>
      <c r="L7" s="38" t="s">
        <v>97</v>
      </c>
      <c r="M7" s="38" t="s">
        <v>98</v>
      </c>
      <c r="N7" s="39" t="s">
        <v>99</v>
      </c>
      <c r="O7" s="39">
        <v>62.64</v>
      </c>
      <c r="P7" s="39">
        <v>92.29</v>
      </c>
      <c r="Q7" s="39">
        <v>2541</v>
      </c>
      <c r="R7" s="39">
        <v>115888</v>
      </c>
      <c r="S7" s="39">
        <v>189.37</v>
      </c>
      <c r="T7" s="39">
        <v>611.97</v>
      </c>
      <c r="U7" s="39">
        <v>106615</v>
      </c>
      <c r="V7" s="39">
        <v>78.599999999999994</v>
      </c>
      <c r="W7" s="39">
        <v>1356.42</v>
      </c>
      <c r="X7" s="39">
        <v>123.34</v>
      </c>
      <c r="Y7" s="39">
        <v>123.72</v>
      </c>
      <c r="Z7" s="39">
        <v>128.08000000000001</v>
      </c>
      <c r="AA7" s="39">
        <v>123.64</v>
      </c>
      <c r="AB7" s="39">
        <v>123.37</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276.55</v>
      </c>
      <c r="AU7" s="39">
        <v>289.16000000000003</v>
      </c>
      <c r="AV7" s="39">
        <v>287.99</v>
      </c>
      <c r="AW7" s="39">
        <v>296.35000000000002</v>
      </c>
      <c r="AX7" s="39">
        <v>240.13</v>
      </c>
      <c r="AY7" s="39">
        <v>352.05</v>
      </c>
      <c r="AZ7" s="39">
        <v>349.04</v>
      </c>
      <c r="BA7" s="39">
        <v>337.49</v>
      </c>
      <c r="BB7" s="39">
        <v>335.6</v>
      </c>
      <c r="BC7" s="39">
        <v>358.91</v>
      </c>
      <c r="BD7" s="39">
        <v>264.97000000000003</v>
      </c>
      <c r="BE7" s="39">
        <v>506.8</v>
      </c>
      <c r="BF7" s="39">
        <v>490.3</v>
      </c>
      <c r="BG7" s="39">
        <v>466.9</v>
      </c>
      <c r="BH7" s="39">
        <v>441.59</v>
      </c>
      <c r="BI7" s="39">
        <v>426.02</v>
      </c>
      <c r="BJ7" s="39">
        <v>250.76</v>
      </c>
      <c r="BK7" s="39">
        <v>254.54</v>
      </c>
      <c r="BL7" s="39">
        <v>265.92</v>
      </c>
      <c r="BM7" s="39">
        <v>258.26</v>
      </c>
      <c r="BN7" s="39">
        <v>247.27</v>
      </c>
      <c r="BO7" s="39">
        <v>266.61</v>
      </c>
      <c r="BP7" s="39">
        <v>118.6</v>
      </c>
      <c r="BQ7" s="39">
        <v>118.61</v>
      </c>
      <c r="BR7" s="39">
        <v>122.84</v>
      </c>
      <c r="BS7" s="39">
        <v>118.77</v>
      </c>
      <c r="BT7" s="39">
        <v>120.84</v>
      </c>
      <c r="BU7" s="39">
        <v>106.69</v>
      </c>
      <c r="BV7" s="39">
        <v>106.52</v>
      </c>
      <c r="BW7" s="39">
        <v>105.86</v>
      </c>
      <c r="BX7" s="39">
        <v>106.07</v>
      </c>
      <c r="BY7" s="39">
        <v>105.34</v>
      </c>
      <c r="BZ7" s="39">
        <v>103.24</v>
      </c>
      <c r="CA7" s="39">
        <v>133.94999999999999</v>
      </c>
      <c r="CB7" s="39">
        <v>133.97</v>
      </c>
      <c r="CC7" s="39">
        <v>129.49</v>
      </c>
      <c r="CD7" s="39">
        <v>134.09</v>
      </c>
      <c r="CE7" s="39">
        <v>131.80000000000001</v>
      </c>
      <c r="CF7" s="39">
        <v>154.91999999999999</v>
      </c>
      <c r="CG7" s="39">
        <v>155.80000000000001</v>
      </c>
      <c r="CH7" s="39">
        <v>158.58000000000001</v>
      </c>
      <c r="CI7" s="39">
        <v>159.22</v>
      </c>
      <c r="CJ7" s="39">
        <v>159.6</v>
      </c>
      <c r="CK7" s="39">
        <v>168.38</v>
      </c>
      <c r="CL7" s="39">
        <v>52.84</v>
      </c>
      <c r="CM7" s="39">
        <v>52.39</v>
      </c>
      <c r="CN7" s="39">
        <v>52.44</v>
      </c>
      <c r="CO7" s="39">
        <v>58.83</v>
      </c>
      <c r="CP7" s="39">
        <v>58.19</v>
      </c>
      <c r="CQ7" s="39">
        <v>62.26</v>
      </c>
      <c r="CR7" s="39">
        <v>62.1</v>
      </c>
      <c r="CS7" s="39">
        <v>62.38</v>
      </c>
      <c r="CT7" s="39">
        <v>62.83</v>
      </c>
      <c r="CU7" s="39">
        <v>62.05</v>
      </c>
      <c r="CV7" s="39">
        <v>60</v>
      </c>
      <c r="CW7" s="39">
        <v>91.12</v>
      </c>
      <c r="CX7" s="39">
        <v>91.99</v>
      </c>
      <c r="CY7" s="39">
        <v>91.86</v>
      </c>
      <c r="CZ7" s="39">
        <v>91.93</v>
      </c>
      <c r="DA7" s="39">
        <v>92.16</v>
      </c>
      <c r="DB7" s="39">
        <v>89.5</v>
      </c>
      <c r="DC7" s="39">
        <v>89.52</v>
      </c>
      <c r="DD7" s="39">
        <v>89.17</v>
      </c>
      <c r="DE7" s="39">
        <v>88.86</v>
      </c>
      <c r="DF7" s="39">
        <v>89.11</v>
      </c>
      <c r="DG7" s="39">
        <v>89.8</v>
      </c>
      <c r="DH7" s="39">
        <v>45.37</v>
      </c>
      <c r="DI7" s="39">
        <v>46.12</v>
      </c>
      <c r="DJ7" s="39">
        <v>47.25</v>
      </c>
      <c r="DK7" s="39">
        <v>48.34</v>
      </c>
      <c r="DL7" s="39">
        <v>49.35</v>
      </c>
      <c r="DM7" s="39">
        <v>45.89</v>
      </c>
      <c r="DN7" s="39">
        <v>46.58</v>
      </c>
      <c r="DO7" s="39">
        <v>46.99</v>
      </c>
      <c r="DP7" s="39">
        <v>47.89</v>
      </c>
      <c r="DQ7" s="39">
        <v>48.69</v>
      </c>
      <c r="DR7" s="39">
        <v>49.59</v>
      </c>
      <c r="DS7" s="39">
        <v>11.65</v>
      </c>
      <c r="DT7" s="39">
        <v>12.25</v>
      </c>
      <c r="DU7" s="39">
        <v>13.17</v>
      </c>
      <c r="DV7" s="39">
        <v>13.54</v>
      </c>
      <c r="DW7" s="39">
        <v>14.98</v>
      </c>
      <c r="DX7" s="39">
        <v>13.14</v>
      </c>
      <c r="DY7" s="39">
        <v>14.45</v>
      </c>
      <c r="DZ7" s="39">
        <v>15.83</v>
      </c>
      <c r="EA7" s="39">
        <v>16.899999999999999</v>
      </c>
      <c r="EB7" s="39">
        <v>18.260000000000002</v>
      </c>
      <c r="EC7" s="39">
        <v>19.440000000000001</v>
      </c>
      <c r="ED7" s="39">
        <v>1.39</v>
      </c>
      <c r="EE7" s="39">
        <v>1.57</v>
      </c>
      <c r="EF7" s="39">
        <v>1.35</v>
      </c>
      <c r="EG7" s="39">
        <v>1.43</v>
      </c>
      <c r="EH7" s="39">
        <v>1.1000000000000001</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wb5061</cp:lastModifiedBy>
  <cp:lastPrinted>2021-02-03T01:43:35Z</cp:lastPrinted>
  <dcterms:created xsi:type="dcterms:W3CDTF">2020-12-04T02:13:50Z</dcterms:created>
  <dcterms:modified xsi:type="dcterms:W3CDTF">2021-02-03T01:43:38Z</dcterms:modified>
  <cp:category/>
</cp:coreProperties>
</file>