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0025環境部\0500環境保全課\簡易水道班\★清永\R02\02　予算・決算（決算統計含む）\01  令和元年決算\01　令和元年度決算統計【打切り決算】\20210114　公営企業に係る「経営比較分析表」（令和元年度決算）の分析等について（１通目）\02　回答\"/>
    </mc:Choice>
  </mc:AlternateContent>
  <workbookProtection workbookAlgorithmName="SHA-512" workbookHashValue="/grZh0egYoBfH2+NbMG3hSl3wc4UOi/pji/0b7FWiv8JXpk3MBS8GimcFFuze9+TLNs4saxUtyqRsENXPQslRg==" workbookSaltValue="2UgO6LT3unvUKBhvyDZaVQ=="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H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<sst xmlns="http://schemas.openxmlformats.org/spreadsheetml/2006/main" count="233" uniqueCount="118">
  <si>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</si>
  <si>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</si>
  <si>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</si>
  <si>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</si>
  <si>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</si>
  <si>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</si>
  <si>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</si>
  <si>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</si>
  <si>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</si>
  <si>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</si>
  <si>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</si>
  <si>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</si>
  <si>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</si>
  <si>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</si>
  <si>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</si>
  <si>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</si>
  <si>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</si>
  <si>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</si>
  <si>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</si>
  <si>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</si>
  <si>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</si>
  <si>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</si>
  <si>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</si>
  <si>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</si>
  <si>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</si>
  <si>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</si>
  <si>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</si>
  <si>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</si>
  <si>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</si>
  <si>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</si>
  <si>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</si>
  <si>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</si>
  <si>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</si>
  <si>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</si>
  <si>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</si>
  <si>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</si>
  <si>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</si>
  <si>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</si>
  <si>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</si>
  <si>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</si>
  <si>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</si>
  <si>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</si>
  <si>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</si>
  <si>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</si>
  <si>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</si>
  <si>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</si>
  <si>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</si>
  <si>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</si>
  <si>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</si>
  <si>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</si>
  <si>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</si>
  <si>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</si>
  <si>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</si>
  <si>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</si>
  <si>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</si>
  <si>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</si>
  <si>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</si>
  <si>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</si>
  <si>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</si>
  <si>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</si>
  <si>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</si>
  <si>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</si>
  <si>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</si>
  <si>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</si>
  <si>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</si>
  <si>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</si>
  <si>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</si>
  <si>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</si>
  <si>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</si>
  <si>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</si>
  <si>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</si>
  <si>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</si>
  <si>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</si>
  <si>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</si>
  <si>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</si>
  <si>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</si>
  <si>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</si>
  <si>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</si>
  <si>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</si>
  <si>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</si>
  <si>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</si>
  <si>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</si>
  <si>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</si>
  <si>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</si>
  <si>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</si>
  <si>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</si>
  <si>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</si>
  <si>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</si>
  <si>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</si>
  <si>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</si>
  <si>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</si>
  <si>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</si>
  <si>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</si>
  <si>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</si>
  <si>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</si>
  <si>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</si>
  <si>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岩国市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</si>
  <si>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</si>
  <si>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</si>
  <si>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</si>
  <si>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</si>
  <si>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</si>
  <si>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</si>
  <si>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</si>
  <si>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</si>
  <si>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</si>
  <si>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</si>
  <si>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</si>
  <si>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</si>
  <si>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</si>
  <si>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</si>
  <si>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</si>
  <si>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</si>
  <si>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</si>
  <si>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</si>
  <si>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３つの簡易水道施設はいずれも昭和40年代に整備され、管路については大部分が法定耐用年数を超えている状況である。
　今後はきめ細やかな維持・修繕を継続し、施設の長寿命化を図りつつ、主要な管路を計画的に更新していくことにより、水道水の安定供給に努める。</t>
    <rPh sb="34" eb="37">
      <t>ダイブブン</t>
    </rPh>
    <rPh sb="45" eb="46">
      <t>コ</t>
    </rPh>
    <rPh sb="50" eb="52">
      <t>ジョウキョウ</t>
    </rPh>
    <rPh sb="58" eb="60">
      <t>コンゴ</t>
    </rPh>
    <rPh sb="63" eb="64">
      <t>コマ</t>
    </rPh>
    <rPh sb="67" eb="69">
      <t>イジ</t>
    </rPh>
    <rPh sb="70" eb="72">
      <t>シュウゼン</t>
    </rPh>
    <rPh sb="73" eb="75">
      <t>ケイゾク</t>
    </rPh>
    <rPh sb="77" eb="79">
      <t>シセツ</t>
    </rPh>
    <rPh sb="80" eb="84">
      <t>チョウジュミョウカ</t>
    </rPh>
    <rPh sb="85" eb="86">
      <t>ハカ</t>
    </rPh>
    <rPh sb="90" eb="92">
      <t>シュヨウ</t>
    </rPh>
    <rPh sb="93" eb="95">
      <t>カンロ</t>
    </rPh>
    <rPh sb="96" eb="99">
      <t>ケイカクテキ</t>
    </rPh>
    <rPh sb="100" eb="102">
      <t>コウシン</t>
    </rPh>
    <rPh sb="112" eb="115">
      <t>スイドウスイ</t>
    </rPh>
    <rPh sb="116" eb="118">
      <t>アンテイ</t>
    </rPh>
    <rPh sb="118" eb="120">
      <t>キョウキュウ</t>
    </rPh>
    <rPh sb="121" eb="122">
      <t>ツト</t>
    </rPh>
    <phoneticPr fontId="4"/>
  </si>
  <si>
    <t>　加入率・収納率はほぼ100％ではあるが、人口減少により給水収益も逓減していき、一般会計からの繰入金に依存している状況が続いている。
　重要なライフラインである水道水の安定供給を維持していくことはもちろんであるが、同時に財政健全化にも努める必要がある。人口減少や施設の老朽化などを踏まえ、今後はより一層効果的な投資や細やかな維持・補修を行う必要がある。
　令和２年度からは地方公営企業法を適用することで、より的確な将来の収支見通し等を立て、同時に経営戦略に基づく計画的な経営を行っていくことで、さらなる経営改善に努める。</t>
    <rPh sb="21" eb="23">
      <t>ジンコウ</t>
    </rPh>
    <rPh sb="23" eb="25">
      <t>ゲンショウ</t>
    </rPh>
    <rPh sb="28" eb="30">
      <t>キュウスイ</t>
    </rPh>
    <rPh sb="30" eb="32">
      <t>シュウエキ</t>
    </rPh>
    <rPh sb="33" eb="35">
      <t>テイゲン</t>
    </rPh>
    <rPh sb="60" eb="61">
      <t>ツヅ</t>
    </rPh>
    <rPh sb="68" eb="70">
      <t>ジュウヨウ</t>
    </rPh>
    <rPh sb="89" eb="91">
      <t>イジ</t>
    </rPh>
    <rPh sb="107" eb="109">
      <t>ドウジ</t>
    </rPh>
    <rPh sb="110" eb="112">
      <t>ザイセイ</t>
    </rPh>
    <rPh sb="112" eb="114">
      <t>ケンゼン</t>
    </rPh>
    <rPh sb="114" eb="115">
      <t>カ</t>
    </rPh>
    <rPh sb="117" eb="118">
      <t>ツト</t>
    </rPh>
    <rPh sb="120" eb="122">
      <t>ヒツヨウ</t>
    </rPh>
    <rPh sb="126" eb="128">
      <t>ジンコウ</t>
    </rPh>
    <rPh sb="128" eb="130">
      <t>ゲンショウ</t>
    </rPh>
    <rPh sb="131" eb="133">
      <t>シセツ</t>
    </rPh>
    <rPh sb="134" eb="137">
      <t>ロウキュウカ</t>
    </rPh>
    <rPh sb="140" eb="141">
      <t>フ</t>
    </rPh>
    <rPh sb="144" eb="146">
      <t>コンゴ</t>
    </rPh>
    <rPh sb="149" eb="151">
      <t>イッソウ</t>
    </rPh>
    <rPh sb="151" eb="154">
      <t>コウカテキ</t>
    </rPh>
    <rPh sb="155" eb="157">
      <t>トウシ</t>
    </rPh>
    <rPh sb="158" eb="159">
      <t>コマ</t>
    </rPh>
    <rPh sb="162" eb="164">
      <t>イジ</t>
    </rPh>
    <rPh sb="165" eb="167">
      <t>ホシュウ</t>
    </rPh>
    <rPh sb="168" eb="169">
      <t>オコナ</t>
    </rPh>
    <rPh sb="170" eb="172">
      <t>ヒツヨウ</t>
    </rPh>
    <rPh sb="178" eb="180">
      <t>レイワ</t>
    </rPh>
    <rPh sb="181" eb="183">
      <t>ネンド</t>
    </rPh>
    <rPh sb="186" eb="188">
      <t>チホウ</t>
    </rPh>
    <rPh sb="188" eb="190">
      <t>コウエイ</t>
    </rPh>
    <rPh sb="190" eb="192">
      <t>キギョウ</t>
    </rPh>
    <rPh sb="192" eb="193">
      <t>ホウ</t>
    </rPh>
    <rPh sb="194" eb="196">
      <t>テキヨウ</t>
    </rPh>
    <rPh sb="207" eb="209">
      <t>ショウライ</t>
    </rPh>
    <rPh sb="210" eb="212">
      <t>シュウシ</t>
    </rPh>
    <rPh sb="212" eb="214">
      <t>ミトオ</t>
    </rPh>
    <rPh sb="215" eb="216">
      <t>トウ</t>
    </rPh>
    <rPh sb="217" eb="218">
      <t>タ</t>
    </rPh>
    <rPh sb="220" eb="222">
      <t>ドウジ</t>
    </rPh>
    <rPh sb="223" eb="225">
      <t>ケイエイ</t>
    </rPh>
    <rPh sb="225" eb="227">
      <t>センリャク</t>
    </rPh>
    <rPh sb="228" eb="229">
      <t>モト</t>
    </rPh>
    <rPh sb="231" eb="233">
      <t>ケイカク</t>
    </rPh>
    <rPh sb="233" eb="234">
      <t>テキ</t>
    </rPh>
    <rPh sb="235" eb="237">
      <t>ケイエイ</t>
    </rPh>
    <rPh sb="238" eb="239">
      <t>オコナ</t>
    </rPh>
    <rPh sb="251" eb="253">
      <t>ケイエイ</t>
    </rPh>
    <rPh sb="253" eb="255">
      <t>カイゼン</t>
    </rPh>
    <rPh sb="256" eb="257">
      <t>ツト</t>
    </rPh>
    <phoneticPr fontId="4"/>
  </si>
  <si>
    <t>　岩国市の簡易水道事業は、平成17年度の市町村合併により最大で17の簡易水道事業があったが、平成23年度から順次、上水道事業に統合したことにより、平成28年度からは離島である柱島、端島、黒島の３つの簡易水道事業のみとなった。
　収益的支出については安定した水の供給を維持するために施設の維持・修繕に係る経費を手厚くする一方で、内部管理経費の削減に努めている。
　資本的支出については令和２年度からの法適用化に伴う業務経費以外の起債の新規借入を抑制することで、起債残高の増加を最小限に止め、償還金の増額を抑えている。
　収益については限られた給水収益で事業を継続していくため、一般会計からの繰入金が大部分を占める状況にある。
　左図の各指標については、上水道事業への統合により平成27年度には６事業であったが、平成28年度には３事業となったことにより、給水収益が大きく減少するなどした。それに伴い平成27年度と平成28年度を境に大きく数値が変化している。
　施設の定期点検を含め、細やかな維持・修繕を実施しているため、有収率については平均値を上回っている。</t>
    <rPh sb="1" eb="4">
      <t>イワクニシ</t>
    </rPh>
    <rPh sb="13" eb="15">
      <t>ヘイセイ</t>
    </rPh>
    <rPh sb="17" eb="19">
      <t>ネンド</t>
    </rPh>
    <rPh sb="20" eb="23">
      <t>シチョウソン</t>
    </rPh>
    <rPh sb="23" eb="25">
      <t>ガッペイ</t>
    </rPh>
    <rPh sb="28" eb="30">
      <t>サイダイ</t>
    </rPh>
    <rPh sb="51" eb="52">
      <t>ド</t>
    </rPh>
    <rPh sb="82" eb="84">
      <t>リトウ</t>
    </rPh>
    <rPh sb="87" eb="88">
      <t>ハシラ</t>
    </rPh>
    <rPh sb="88" eb="89">
      <t>ジマ</t>
    </rPh>
    <rPh sb="90" eb="92">
      <t>ハシマ</t>
    </rPh>
    <rPh sb="93" eb="95">
      <t>クロシマ</t>
    </rPh>
    <rPh sb="103" eb="105">
      <t>ジギョウ</t>
    </rPh>
    <rPh sb="115" eb="118">
      <t>シュウエキテキ</t>
    </rPh>
    <rPh sb="118" eb="120">
      <t>シシュツ</t>
    </rPh>
    <rPh sb="125" eb="127">
      <t>アンテイ</t>
    </rPh>
    <rPh sb="129" eb="130">
      <t>ミズ</t>
    </rPh>
    <rPh sb="131" eb="133">
      <t>キョウキュウ</t>
    </rPh>
    <rPh sb="134" eb="136">
      <t>イジ</t>
    </rPh>
    <rPh sb="141" eb="143">
      <t>シセツ</t>
    </rPh>
    <rPh sb="144" eb="146">
      <t>イジ</t>
    </rPh>
    <rPh sb="147" eb="149">
      <t>シュウゼン</t>
    </rPh>
    <rPh sb="150" eb="151">
      <t>カカ</t>
    </rPh>
    <rPh sb="152" eb="154">
      <t>ケイヒ</t>
    </rPh>
    <rPh sb="155" eb="157">
      <t>テアツ</t>
    </rPh>
    <rPh sb="160" eb="162">
      <t>イッポウ</t>
    </rPh>
    <rPh sb="164" eb="166">
      <t>ナイブ</t>
    </rPh>
    <rPh sb="166" eb="168">
      <t>カンリ</t>
    </rPh>
    <rPh sb="168" eb="170">
      <t>ケイヒ</t>
    </rPh>
    <rPh sb="171" eb="173">
      <t>サクゲン</t>
    </rPh>
    <rPh sb="174" eb="175">
      <t>ツト</t>
    </rPh>
    <rPh sb="245" eb="248">
      <t>ショウカンキン</t>
    </rPh>
    <rPh sb="249" eb="251">
      <t>ゾウガク</t>
    </rPh>
    <rPh sb="252" eb="253">
      <t>オサ</t>
    </rPh>
    <rPh sb="260" eb="262">
      <t>シュウエキ</t>
    </rPh>
    <rPh sb="267" eb="268">
      <t>カギ</t>
    </rPh>
    <rPh sb="271" eb="273">
      <t>キュウスイ</t>
    </rPh>
    <rPh sb="273" eb="275">
      <t>シュウエキ</t>
    </rPh>
    <rPh sb="276" eb="278">
      <t>ジギョウ</t>
    </rPh>
    <rPh sb="279" eb="281">
      <t>ケイゾク</t>
    </rPh>
    <rPh sb="288" eb="290">
      <t>イッパン</t>
    </rPh>
    <rPh sb="290" eb="292">
      <t>カイケイ</t>
    </rPh>
    <rPh sb="295" eb="298">
      <t>クリイレキン</t>
    </rPh>
    <rPh sb="299" eb="302">
      <t>ダイブブン</t>
    </rPh>
    <rPh sb="303" eb="304">
      <t>シ</t>
    </rPh>
    <rPh sb="306" eb="308">
      <t>ジョウキョウ</t>
    </rPh>
    <rPh sb="316" eb="317">
      <t>ヒダリ</t>
    </rPh>
    <rPh sb="317" eb="318">
      <t>ズ</t>
    </rPh>
    <rPh sb="319" eb="322">
      <t>カクシヒョウ</t>
    </rPh>
    <rPh sb="340" eb="342">
      <t>ヘイセイ</t>
    </rPh>
    <rPh sb="344" eb="345">
      <t>ネン</t>
    </rPh>
    <rPh sb="345" eb="346">
      <t>ド</t>
    </rPh>
    <rPh sb="349" eb="351">
      <t>ジギョウ</t>
    </rPh>
    <rPh sb="357" eb="359">
      <t>ヘイセイ</t>
    </rPh>
    <rPh sb="361" eb="362">
      <t>ネン</t>
    </rPh>
    <rPh sb="362" eb="363">
      <t>ド</t>
    </rPh>
    <rPh sb="366" eb="368">
      <t>ジギョウ</t>
    </rPh>
    <rPh sb="378" eb="380">
      <t>キュウスイ</t>
    </rPh>
    <rPh sb="380" eb="382">
      <t>シュウエキ</t>
    </rPh>
    <rPh sb="383" eb="384">
      <t>オオ</t>
    </rPh>
    <rPh sb="386" eb="388">
      <t>ゲンショウ</t>
    </rPh>
    <rPh sb="398" eb="399">
      <t>トモナ</t>
    </rPh>
    <rPh sb="400" eb="402">
      <t>ヘイセイ</t>
    </rPh>
    <rPh sb="404" eb="406">
      <t>ネンド</t>
    </rPh>
    <rPh sb="407" eb="409">
      <t>ヘイセイ</t>
    </rPh>
    <rPh sb="411" eb="413">
      <t>ネンド</t>
    </rPh>
    <rPh sb="414" eb="415">
      <t>サカイ</t>
    </rPh>
    <rPh sb="416" eb="417">
      <t>オオ</t>
    </rPh>
    <rPh sb="419" eb="421">
      <t>スウチ</t>
    </rPh>
    <rPh sb="422" eb="424">
      <t>ヘンカ</t>
    </rPh>
    <rPh sb="442" eb="443">
      <t>コマ</t>
    </rPh>
    <rPh sb="452" eb="454">
      <t>ジッシ</t>
    </rPh>
    <rPh sb="461" eb="463">
      <t>ユウシュウ</t>
    </rPh>
    <rPh sb="463" eb="464">
      <t>リツ</t>
    </rPh>
    <rPh sb="469" eb="472">
      <t>ヘイキンチ</t>
    </rPh>
    <rPh sb="473" eb="475">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</si>
</sst>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501-4102-8D36-9AA8601D7D2C}"/>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0.78</c:v>
                </c:pt>
                <c:pt idx="2">
                  <c:v>0.56999999999999995</c:v>
                </c:pt>
                <c:pt idx="3">
                  <c:v>0.62</c:v>
                </c:pt>
                <c:pt idx="4">
                  <c:v>0.39</c:v>
                </c:pt>
              </c:numCache>
            </c:numRef>
          </c:val>
          <c:smooth val="0"/>
          <c:extLst>
            <c:ext xmlns:c16="http://schemas.microsoft.com/office/drawing/2014/chart" uri="{C3380CC4-5D6E-409C-BE32-E72D297353CC}">
              <c16:uniqueId val="{00000001-D501-4102-8D36-9AA8601D7D2C}"/>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52.17</c:v>
                </c:pt>
                <c:pt idx="1">
                  <c:v>17.510000000000002</c:v>
                </c:pt>
                <c:pt idx="2">
                  <c:v>16.34</c:v>
                </c:pt>
                <c:pt idx="3">
                  <c:v>19.27</c:v>
                </c:pt>
                <c:pt idx="4">
                  <c:v>16</c:v>
                </c:pt>
              </c:numCache>
            </c:numRef>
          </c:val>
          <c:extLst>
            <c:ext xmlns:c16="http://schemas.microsoft.com/office/drawing/2014/chart" uri="{C3380CC4-5D6E-409C-BE32-E72D297353CC}">
              <c16:uniqueId val="{00000000-E82A-4BBD-B715-1449D1DFFAD5}"/>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c:v>
                </c:pt>
                <c:pt idx="1">
                  <c:v>46.9</c:v>
                </c:pt>
                <c:pt idx="2">
                  <c:v>47.95</c:v>
                </c:pt>
                <c:pt idx="3">
                  <c:v>48.26</c:v>
                </c:pt>
                <c:pt idx="4">
                  <c:v>48.01</c:v>
                </c:pt>
              </c:numCache>
            </c:numRef>
          </c:val>
          <c:smooth val="0"/>
          <c:extLst>
            <c:ext xmlns:c16="http://schemas.microsoft.com/office/drawing/2014/chart" uri="{C3380CC4-5D6E-409C-BE32-E72D297353CC}">
              <c16:uniqueId val="{00000001-E82A-4BBD-B715-1449D1DFFAD5}"/>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81.069999999999993</c:v>
                </c:pt>
                <c:pt idx="1">
                  <c:v>95.25</c:v>
                </c:pt>
                <c:pt idx="2">
                  <c:v>95.25</c:v>
                </c:pt>
                <c:pt idx="3">
                  <c:v>95.25</c:v>
                </c:pt>
                <c:pt idx="4">
                  <c:v>91.13</c:v>
                </c:pt>
              </c:numCache>
            </c:numRef>
          </c:val>
          <c:extLst>
            <c:ext xmlns:c16="http://schemas.microsoft.com/office/drawing/2014/chart" uri="{C3380CC4-5D6E-409C-BE32-E72D297353CC}">
              <c16:uniqueId val="{00000000-8A5D-4B05-9800-6C8C4048E68A}"/>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74.959999999999994</c:v>
                </c:pt>
                <c:pt idx="1">
                  <c:v>74.63</c:v>
                </c:pt>
                <c:pt idx="2">
                  <c:v>74.900000000000006</c:v>
                </c:pt>
                <c:pt idx="3">
                  <c:v>72.72</c:v>
                </c:pt>
                <c:pt idx="4">
                  <c:v>72.75</c:v>
                </c:pt>
              </c:numCache>
            </c:numRef>
          </c:val>
          <c:smooth val="0"/>
          <c:extLst>
            <c:ext xmlns:c16="http://schemas.microsoft.com/office/drawing/2014/chart" uri="{C3380CC4-5D6E-409C-BE32-E72D297353CC}">
              <c16:uniqueId val="{00000001-8A5D-4B05-9800-6C8C4048E68A}"/>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50.4</c:v>
                </c:pt>
                <c:pt idx="1">
                  <c:v>30.13</c:v>
                </c:pt>
                <c:pt idx="2">
                  <c:v>26.64</c:v>
                </c:pt>
                <c:pt idx="3">
                  <c:v>33.700000000000003</c:v>
                </c:pt>
                <c:pt idx="4">
                  <c:v>32.35</c:v>
                </c:pt>
              </c:numCache>
            </c:numRef>
          </c:val>
          <c:extLst>
            <c:ext xmlns:c16="http://schemas.microsoft.com/office/drawing/2014/chart" uri="{C3380CC4-5D6E-409C-BE32-E72D297353CC}">
              <c16:uniqueId val="{00000000-063E-4668-9282-1E3F775B8846}"/>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72.03</c:v>
                </c:pt>
                <c:pt idx="1">
                  <c:v>72.11</c:v>
                </c:pt>
                <c:pt idx="2">
                  <c:v>74.05</c:v>
                </c:pt>
                <c:pt idx="3">
                  <c:v>73.25</c:v>
                </c:pt>
                <c:pt idx="4">
                  <c:v>75.06</c:v>
                </c:pt>
              </c:numCache>
            </c:numRef>
          </c:val>
          <c:smooth val="0"/>
          <c:extLst>
            <c:ext xmlns:c16="http://schemas.microsoft.com/office/drawing/2014/chart" uri="{C3380CC4-5D6E-409C-BE32-E72D297353CC}">
              <c16:uniqueId val="{00000001-063E-4668-9282-1E3F775B8846}"/>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179-491C-A813-D38FEBA17CB1}"/>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79-491C-A813-D38FEBA17CB1}"/>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FA3-4B90-A413-4A7DBF3583B7}"/>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A3-4B90-A413-4A7DBF3583B7}"/>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033-4739-A950-8665D7A3E180}"/>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33-4739-A950-8665D7A3E180}"/>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88A-41C1-8C87-8C94049AE489}"/>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8A-41C1-8C87-8C94049AE489}"/>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2962.7</c:v>
                </c:pt>
                <c:pt idx="1">
                  <c:v>30511.94</c:v>
                </c:pt>
                <c:pt idx="2">
                  <c:v>29379.43</c:v>
                </c:pt>
                <c:pt idx="3">
                  <c:v>26419.34</c:v>
                </c:pt>
                <c:pt idx="4">
                  <c:v>29476.17</c:v>
                </c:pt>
              </c:numCache>
            </c:numRef>
          </c:val>
          <c:extLst>
            <c:ext xmlns:c16="http://schemas.microsoft.com/office/drawing/2014/chart" uri="{C3380CC4-5D6E-409C-BE32-E72D297353CC}">
              <c16:uniqueId val="{00000000-6CD4-408F-9799-6ABA424D637E}"/>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1510.14</c:v>
                </c:pt>
                <c:pt idx="1">
                  <c:v>1595.62</c:v>
                </c:pt>
                <c:pt idx="2">
                  <c:v>1302.33</c:v>
                </c:pt>
                <c:pt idx="3">
                  <c:v>1274.21</c:v>
                </c:pt>
                <c:pt idx="4">
                  <c:v>1183.92</c:v>
                </c:pt>
              </c:numCache>
            </c:numRef>
          </c:val>
          <c:smooth val="0"/>
          <c:extLst>
            <c:ext xmlns:c16="http://schemas.microsoft.com/office/drawing/2014/chart" uri="{C3380CC4-5D6E-409C-BE32-E72D297353CC}">
              <c16:uniqueId val="{00000001-6CD4-408F-9799-6ABA424D637E}"/>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17.329999999999998</c:v>
                </c:pt>
                <c:pt idx="1">
                  <c:v>2.1800000000000002</c:v>
                </c:pt>
                <c:pt idx="2">
                  <c:v>2.13</c:v>
                </c:pt>
                <c:pt idx="3">
                  <c:v>2.17</c:v>
                </c:pt>
                <c:pt idx="4">
                  <c:v>2.02</c:v>
                </c:pt>
              </c:numCache>
            </c:numRef>
          </c:val>
          <c:extLst>
            <c:ext xmlns:c16="http://schemas.microsoft.com/office/drawing/2014/chart" uri="{C3380CC4-5D6E-409C-BE32-E72D297353CC}">
              <c16:uniqueId val="{00000000-1B16-4202-8E0B-C8EE2479A7B2}"/>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22.67</c:v>
                </c:pt>
                <c:pt idx="1">
                  <c:v>37.92</c:v>
                </c:pt>
                <c:pt idx="2">
                  <c:v>40.89</c:v>
                </c:pt>
                <c:pt idx="3">
                  <c:v>41.25</c:v>
                </c:pt>
                <c:pt idx="4">
                  <c:v>42.5</c:v>
                </c:pt>
              </c:numCache>
            </c:numRef>
          </c:val>
          <c:smooth val="0"/>
          <c:extLst>
            <c:ext xmlns:c16="http://schemas.microsoft.com/office/drawing/2014/chart" uri="{C3380CC4-5D6E-409C-BE32-E72D297353CC}">
              <c16:uniqueId val="{00000001-1B16-4202-8E0B-C8EE2479A7B2}"/>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766.41</c:v>
                </c:pt>
                <c:pt idx="1">
                  <c:v>6710.85</c:v>
                </c:pt>
                <c:pt idx="2">
                  <c:v>6898.17</c:v>
                </c:pt>
                <c:pt idx="3">
                  <c:v>5778.74</c:v>
                </c:pt>
                <c:pt idx="4">
                  <c:v>6352.81</c:v>
                </c:pt>
              </c:numCache>
            </c:numRef>
          </c:val>
          <c:extLst>
            <c:ext xmlns:c16="http://schemas.microsoft.com/office/drawing/2014/chart" uri="{C3380CC4-5D6E-409C-BE32-E72D297353CC}">
              <c16:uniqueId val="{00000000-6D4A-4900-BED2-B01CD5132C9D}"/>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789.62</c:v>
                </c:pt>
                <c:pt idx="1">
                  <c:v>423.18</c:v>
                </c:pt>
                <c:pt idx="2">
                  <c:v>383.2</c:v>
                </c:pt>
                <c:pt idx="3">
                  <c:v>383.25</c:v>
                </c:pt>
                <c:pt idx="4">
                  <c:v>377.72</c:v>
                </c:pt>
              </c:numCache>
            </c:numRef>
          </c:val>
          <c:smooth val="0"/>
          <c:extLst>
            <c:ext xmlns:c16="http://schemas.microsoft.com/office/drawing/2014/chart" uri="{C3380CC4-5D6E-409C-BE32-E72D297353CC}">
              <c16:uniqueId val="{00000001-6D4A-4900-BED2-B01CD5132C9D}"/>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11" zoomScale="70" zoomScaleNormal="70" workbookViewId="0">
      <selection activeCell="CC26" sqref="CC2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山口県　岩国市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3" t="str">
        <f>データ!$M$6</f>
        <v>非設置</v>
      </c>
      <c r="AE8" s="73"/>
      <c r="AF8" s="73"/>
      <c r="AG8" s="73"/>
      <c r="AH8" s="73"/>
      <c r="AI8" s="73"/>
      <c r="AJ8" s="73"/>
      <c r="AK8" s="2"/>
      <c r="AL8" s="67">
        <f>データ!$R$6</f>
        <v>133626</v>
      </c>
      <c r="AM8" s="67"/>
      <c r="AN8" s="67"/>
      <c r="AO8" s="67"/>
      <c r="AP8" s="67"/>
      <c r="AQ8" s="67"/>
      <c r="AR8" s="67"/>
      <c r="AS8" s="67"/>
      <c r="AT8" s="66">
        <f>データ!$S$6</f>
        <v>873.72</v>
      </c>
      <c r="AU8" s="66"/>
      <c r="AV8" s="66"/>
      <c r="AW8" s="66"/>
      <c r="AX8" s="66"/>
      <c r="AY8" s="66"/>
      <c r="AZ8" s="66"/>
      <c r="BA8" s="66"/>
      <c r="BB8" s="66">
        <f>データ!$T$6</f>
        <v>152.94</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0.13</v>
      </c>
      <c r="Q10" s="66"/>
      <c r="R10" s="66"/>
      <c r="S10" s="66"/>
      <c r="T10" s="66"/>
      <c r="U10" s="66"/>
      <c r="V10" s="66"/>
      <c r="W10" s="67">
        <f>データ!$Q$6</f>
        <v>1540</v>
      </c>
      <c r="X10" s="67"/>
      <c r="Y10" s="67"/>
      <c r="Z10" s="67"/>
      <c r="AA10" s="67"/>
      <c r="AB10" s="67"/>
      <c r="AC10" s="67"/>
      <c r="AD10" s="2"/>
      <c r="AE10" s="2"/>
      <c r="AF10" s="2"/>
      <c r="AG10" s="2"/>
      <c r="AH10" s="2"/>
      <c r="AI10" s="2"/>
      <c r="AJ10" s="2"/>
      <c r="AK10" s="2"/>
      <c r="AL10" s="67">
        <f>データ!$U$6</f>
        <v>168</v>
      </c>
      <c r="AM10" s="67"/>
      <c r="AN10" s="67"/>
      <c r="AO10" s="67"/>
      <c r="AP10" s="67"/>
      <c r="AQ10" s="67"/>
      <c r="AR10" s="67"/>
      <c r="AS10" s="67"/>
      <c r="AT10" s="66">
        <f>データ!$V$6</f>
        <v>0.6</v>
      </c>
      <c r="AU10" s="66"/>
      <c r="AV10" s="66"/>
      <c r="AW10" s="66"/>
      <c r="AX10" s="66"/>
      <c r="AY10" s="66"/>
      <c r="AZ10" s="66"/>
      <c r="BA10" s="66"/>
      <c r="BB10" s="66">
        <f>データ!$W$6</f>
        <v>280</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117</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115</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116</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42</v>
      </c>
      <c r="H85" s="27" t="str">
        <f>データ!BO6</f>
        <v>【1,084.05】</v>
      </c>
      <c r="I85" s="27" t="str">
        <f>データ!BZ6</f>
        <v>【53.46】</v>
      </c>
      <c r="J85" s="27" t="str">
        <f>データ!CK6</f>
        <v>【300.47】</v>
      </c>
      <c r="K85" s="27" t="str">
        <f>データ!CV6</f>
        <v>【54.90】</v>
      </c>
      <c r="L85" s="27" t="str">
        <f>データ!DG6</f>
        <v>【73.31】</v>
      </c>
      <c r="M85" s="27" t="s">
        <v>41</v>
      </c>
      <c r="N85" s="27" t="s">
        <v>43</v>
      </c>
      <c r="O85" s="27" t="str">
        <f>データ!EN6</f>
        <v>【0.56】</v>
      </c>
    </row>
  </sheetData>
  <sheetProtection algorithmName="SHA-512" hashValue="Smj9eMlRdboL5MUBAtM6lS/luQyVVcWnAXBfBfs19YZUOkxdtcQ5BGpmVwX18TgZ4Pn4EA8nqKaJC2QxN4dYzA==" saltValue="whsVN5wHsHcuKEeSHV6Qo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46</v>
      </c>
      <c r="B3" s="30" t="s">
        <v>47</v>
      </c>
      <c r="C3" s="30" t="s">
        <v>48</v>
      </c>
      <c r="D3" s="30" t="s">
        <v>49</v>
      </c>
      <c r="E3" s="30" t="s">
        <v>50</v>
      </c>
      <c r="F3" s="30" t="s">
        <v>51</v>
      </c>
      <c r="G3" s="30" t="s">
        <v>52</v>
      </c>
      <c r="H3" s="77" t="s">
        <v>53</v>
      </c>
      <c r="I3" s="78"/>
      <c r="J3" s="78"/>
      <c r="K3" s="78"/>
      <c r="L3" s="78"/>
      <c r="M3" s="78"/>
      <c r="N3" s="78"/>
      <c r="O3" s="78"/>
      <c r="P3" s="78"/>
      <c r="Q3" s="78"/>
      <c r="R3" s="78"/>
      <c r="S3" s="78"/>
      <c r="T3" s="78"/>
      <c r="U3" s="78"/>
      <c r="V3" s="78"/>
      <c r="W3" s="79"/>
      <c r="X3" s="83" t="s">
        <v>54</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27</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352080</v>
      </c>
      <c r="D6" s="34">
        <f t="shared" si="3"/>
        <v>47</v>
      </c>
      <c r="E6" s="34">
        <f t="shared" si="3"/>
        <v>1</v>
      </c>
      <c r="F6" s="34">
        <f t="shared" si="3"/>
        <v>0</v>
      </c>
      <c r="G6" s="34">
        <f t="shared" si="3"/>
        <v>0</v>
      </c>
      <c r="H6" s="34" t="str">
        <f t="shared" si="3"/>
        <v>山口県　岩国市</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0.13</v>
      </c>
      <c r="Q6" s="35">
        <f t="shared" si="3"/>
        <v>1540</v>
      </c>
      <c r="R6" s="35">
        <f t="shared" si="3"/>
        <v>133626</v>
      </c>
      <c r="S6" s="35">
        <f t="shared" si="3"/>
        <v>873.72</v>
      </c>
      <c r="T6" s="35">
        <f t="shared" si="3"/>
        <v>152.94</v>
      </c>
      <c r="U6" s="35">
        <f t="shared" si="3"/>
        <v>168</v>
      </c>
      <c r="V6" s="35">
        <f t="shared" si="3"/>
        <v>0.6</v>
      </c>
      <c r="W6" s="35">
        <f t="shared" si="3"/>
        <v>280</v>
      </c>
      <c r="X6" s="36">
        <f>IF(X7="",NA(),X7)</f>
        <v>50.4</v>
      </c>
      <c r="Y6" s="36">
        <f t="shared" ref="Y6:AG6" si="4">IF(Y7="",NA(),Y7)</f>
        <v>30.13</v>
      </c>
      <c r="Z6" s="36">
        <f t="shared" si="4"/>
        <v>26.64</v>
      </c>
      <c r="AA6" s="36">
        <f t="shared" si="4"/>
        <v>33.700000000000003</v>
      </c>
      <c r="AB6" s="36">
        <f t="shared" si="4"/>
        <v>32.35</v>
      </c>
      <c r="AC6" s="36">
        <f t="shared" si="4"/>
        <v>72.03</v>
      </c>
      <c r="AD6" s="36">
        <f t="shared" si="4"/>
        <v>72.11</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2962.7</v>
      </c>
      <c r="BF6" s="36">
        <f t="shared" ref="BF6:BN6" si="7">IF(BF7="",NA(),BF7)</f>
        <v>30511.94</v>
      </c>
      <c r="BG6" s="36">
        <f t="shared" si="7"/>
        <v>29379.43</v>
      </c>
      <c r="BH6" s="36">
        <f t="shared" si="7"/>
        <v>26419.34</v>
      </c>
      <c r="BI6" s="36">
        <f t="shared" si="7"/>
        <v>29476.17</v>
      </c>
      <c r="BJ6" s="36">
        <f t="shared" si="7"/>
        <v>1510.14</v>
      </c>
      <c r="BK6" s="36">
        <f t="shared" si="7"/>
        <v>1595.62</v>
      </c>
      <c r="BL6" s="36">
        <f t="shared" si="7"/>
        <v>1302.33</v>
      </c>
      <c r="BM6" s="36">
        <f t="shared" si="7"/>
        <v>1274.21</v>
      </c>
      <c r="BN6" s="36">
        <f t="shared" si="7"/>
        <v>1183.92</v>
      </c>
      <c r="BO6" s="35" t="str">
        <f>IF(BO7="","",IF(BO7="-","【-】","【"&amp;SUBSTITUTE(TEXT(BO7,"#,##0.00"),"-","△")&amp;"】"))</f>
        <v>【1,084.05】</v>
      </c>
      <c r="BP6" s="36">
        <f>IF(BP7="",NA(),BP7)</f>
        <v>17.329999999999998</v>
      </c>
      <c r="BQ6" s="36">
        <f t="shared" ref="BQ6:BY6" si="8">IF(BQ7="",NA(),BQ7)</f>
        <v>2.1800000000000002</v>
      </c>
      <c r="BR6" s="36">
        <f t="shared" si="8"/>
        <v>2.13</v>
      </c>
      <c r="BS6" s="36">
        <f t="shared" si="8"/>
        <v>2.17</v>
      </c>
      <c r="BT6" s="36">
        <f t="shared" si="8"/>
        <v>2.02</v>
      </c>
      <c r="BU6" s="36">
        <f t="shared" si="8"/>
        <v>22.67</v>
      </c>
      <c r="BV6" s="36">
        <f t="shared" si="8"/>
        <v>37.92</v>
      </c>
      <c r="BW6" s="36">
        <f t="shared" si="8"/>
        <v>40.89</v>
      </c>
      <c r="BX6" s="36">
        <f t="shared" si="8"/>
        <v>41.25</v>
      </c>
      <c r="BY6" s="36">
        <f t="shared" si="8"/>
        <v>42.5</v>
      </c>
      <c r="BZ6" s="35" t="str">
        <f>IF(BZ7="","",IF(BZ7="-","【-】","【"&amp;SUBSTITUTE(TEXT(BZ7,"#,##0.00"),"-","△")&amp;"】"))</f>
        <v>【53.46】</v>
      </c>
      <c r="CA6" s="36">
        <f>IF(CA7="",NA(),CA7)</f>
        <v>766.41</v>
      </c>
      <c r="CB6" s="36">
        <f t="shared" ref="CB6:CJ6" si="9">IF(CB7="",NA(),CB7)</f>
        <v>6710.85</v>
      </c>
      <c r="CC6" s="36">
        <f t="shared" si="9"/>
        <v>6898.17</v>
      </c>
      <c r="CD6" s="36">
        <f t="shared" si="9"/>
        <v>5778.74</v>
      </c>
      <c r="CE6" s="36">
        <f t="shared" si="9"/>
        <v>6352.81</v>
      </c>
      <c r="CF6" s="36">
        <f t="shared" si="9"/>
        <v>789.62</v>
      </c>
      <c r="CG6" s="36">
        <f t="shared" si="9"/>
        <v>423.18</v>
      </c>
      <c r="CH6" s="36">
        <f t="shared" si="9"/>
        <v>383.2</v>
      </c>
      <c r="CI6" s="36">
        <f t="shared" si="9"/>
        <v>383.25</v>
      </c>
      <c r="CJ6" s="36">
        <f t="shared" si="9"/>
        <v>377.72</v>
      </c>
      <c r="CK6" s="35" t="str">
        <f>IF(CK7="","",IF(CK7="-","【-】","【"&amp;SUBSTITUTE(TEXT(CK7,"#,##0.00"),"-","△")&amp;"】"))</f>
        <v>【300.47】</v>
      </c>
      <c r="CL6" s="36">
        <f>IF(CL7="",NA(),CL7)</f>
        <v>52.17</v>
      </c>
      <c r="CM6" s="36">
        <f t="shared" ref="CM6:CU6" si="10">IF(CM7="",NA(),CM7)</f>
        <v>17.510000000000002</v>
      </c>
      <c r="CN6" s="36">
        <f t="shared" si="10"/>
        <v>16.34</v>
      </c>
      <c r="CO6" s="36">
        <f t="shared" si="10"/>
        <v>19.27</v>
      </c>
      <c r="CP6" s="36">
        <f t="shared" si="10"/>
        <v>16</v>
      </c>
      <c r="CQ6" s="36">
        <f t="shared" si="10"/>
        <v>48.7</v>
      </c>
      <c r="CR6" s="36">
        <f t="shared" si="10"/>
        <v>46.9</v>
      </c>
      <c r="CS6" s="36">
        <f t="shared" si="10"/>
        <v>47.95</v>
      </c>
      <c r="CT6" s="36">
        <f t="shared" si="10"/>
        <v>48.26</v>
      </c>
      <c r="CU6" s="36">
        <f t="shared" si="10"/>
        <v>48.01</v>
      </c>
      <c r="CV6" s="35" t="str">
        <f>IF(CV7="","",IF(CV7="-","【-】","【"&amp;SUBSTITUTE(TEXT(CV7,"#,##0.00"),"-","△")&amp;"】"))</f>
        <v>【54.90】</v>
      </c>
      <c r="CW6" s="36">
        <f>IF(CW7="",NA(),CW7)</f>
        <v>81.069999999999993</v>
      </c>
      <c r="CX6" s="36">
        <f t="shared" ref="CX6:DF6" si="11">IF(CX7="",NA(),CX7)</f>
        <v>95.25</v>
      </c>
      <c r="CY6" s="36">
        <f t="shared" si="11"/>
        <v>95.25</v>
      </c>
      <c r="CZ6" s="36">
        <f t="shared" si="11"/>
        <v>95.25</v>
      </c>
      <c r="DA6" s="36">
        <f t="shared" si="11"/>
        <v>91.13</v>
      </c>
      <c r="DB6" s="36">
        <f t="shared" si="11"/>
        <v>74.959999999999994</v>
      </c>
      <c r="DC6" s="36">
        <f t="shared" si="11"/>
        <v>74.63</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1.26</v>
      </c>
      <c r="EJ6" s="36">
        <f t="shared" si="14"/>
        <v>0.78</v>
      </c>
      <c r="EK6" s="36">
        <f t="shared" si="14"/>
        <v>0.56999999999999995</v>
      </c>
      <c r="EL6" s="36">
        <f t="shared" si="14"/>
        <v>0.62</v>
      </c>
      <c r="EM6" s="36">
        <f t="shared" si="14"/>
        <v>0.39</v>
      </c>
      <c r="EN6" s="35" t="str">
        <f>IF(EN7="","",IF(EN7="-","【-】","【"&amp;SUBSTITUTE(TEXT(EN7,"#,##0.00"),"-","△")&amp;"】"))</f>
        <v>【0.56】</v>
      </c>
    </row>
    <row r="7" spans="1:144" s="37" customFormat="1" x14ac:dyDescent="0.15">
      <c r="A7" s="29"/>
      <c r="B7" s="38">
        <v>2019</v>
      </c>
      <c r="C7" s="38">
        <v>352080</v>
      </c>
      <c r="D7" s="38">
        <v>47</v>
      </c>
      <c r="E7" s="38">
        <v>1</v>
      </c>
      <c r="F7" s="38">
        <v>0</v>
      </c>
      <c r="G7" s="38">
        <v>0</v>
      </c>
      <c r="H7" s="38" t="s">
        <v>96</v>
      </c>
      <c r="I7" s="38" t="s">
        <v>97</v>
      </c>
      <c r="J7" s="38" t="s">
        <v>98</v>
      </c>
      <c r="K7" s="38" t="s">
        <v>99</v>
      </c>
      <c r="L7" s="38" t="s">
        <v>100</v>
      </c>
      <c r="M7" s="38" t="s">
        <v>101</v>
      </c>
      <c r="N7" s="39" t="s">
        <v>102</v>
      </c>
      <c r="O7" s="39" t="s">
        <v>103</v>
      </c>
      <c r="P7" s="39">
        <v>0.13</v>
      </c>
      <c r="Q7" s="39">
        <v>1540</v>
      </c>
      <c r="R7" s="39">
        <v>133626</v>
      </c>
      <c r="S7" s="39">
        <v>873.72</v>
      </c>
      <c r="T7" s="39">
        <v>152.94</v>
      </c>
      <c r="U7" s="39">
        <v>168</v>
      </c>
      <c r="V7" s="39">
        <v>0.6</v>
      </c>
      <c r="W7" s="39">
        <v>280</v>
      </c>
      <c r="X7" s="39">
        <v>50.4</v>
      </c>
      <c r="Y7" s="39">
        <v>30.13</v>
      </c>
      <c r="Z7" s="39">
        <v>26.64</v>
      </c>
      <c r="AA7" s="39">
        <v>33.700000000000003</v>
      </c>
      <c r="AB7" s="39">
        <v>32.35</v>
      </c>
      <c r="AC7" s="39">
        <v>72.03</v>
      </c>
      <c r="AD7" s="39">
        <v>72.11</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2962.7</v>
      </c>
      <c r="BF7" s="39">
        <v>30511.94</v>
      </c>
      <c r="BG7" s="39">
        <v>29379.43</v>
      </c>
      <c r="BH7" s="39">
        <v>26419.34</v>
      </c>
      <c r="BI7" s="39">
        <v>29476.17</v>
      </c>
      <c r="BJ7" s="39">
        <v>1510.14</v>
      </c>
      <c r="BK7" s="39">
        <v>1595.62</v>
      </c>
      <c r="BL7" s="39">
        <v>1302.33</v>
      </c>
      <c r="BM7" s="39">
        <v>1274.21</v>
      </c>
      <c r="BN7" s="39">
        <v>1183.92</v>
      </c>
      <c r="BO7" s="39">
        <v>1084.05</v>
      </c>
      <c r="BP7" s="39">
        <v>17.329999999999998</v>
      </c>
      <c r="BQ7" s="39">
        <v>2.1800000000000002</v>
      </c>
      <c r="BR7" s="39">
        <v>2.13</v>
      </c>
      <c r="BS7" s="39">
        <v>2.17</v>
      </c>
      <c r="BT7" s="39">
        <v>2.02</v>
      </c>
      <c r="BU7" s="39">
        <v>22.67</v>
      </c>
      <c r="BV7" s="39">
        <v>37.92</v>
      </c>
      <c r="BW7" s="39">
        <v>40.89</v>
      </c>
      <c r="BX7" s="39">
        <v>41.25</v>
      </c>
      <c r="BY7" s="39">
        <v>42.5</v>
      </c>
      <c r="BZ7" s="39">
        <v>53.46</v>
      </c>
      <c r="CA7" s="39">
        <v>766.41</v>
      </c>
      <c r="CB7" s="39">
        <v>6710.85</v>
      </c>
      <c r="CC7" s="39">
        <v>6898.17</v>
      </c>
      <c r="CD7" s="39">
        <v>5778.74</v>
      </c>
      <c r="CE7" s="39">
        <v>6352.81</v>
      </c>
      <c r="CF7" s="39">
        <v>789.62</v>
      </c>
      <c r="CG7" s="39">
        <v>423.18</v>
      </c>
      <c r="CH7" s="39">
        <v>383.2</v>
      </c>
      <c r="CI7" s="39">
        <v>383.25</v>
      </c>
      <c r="CJ7" s="39">
        <v>377.72</v>
      </c>
      <c r="CK7" s="39">
        <v>300.47000000000003</v>
      </c>
      <c r="CL7" s="39">
        <v>52.17</v>
      </c>
      <c r="CM7" s="39">
        <v>17.510000000000002</v>
      </c>
      <c r="CN7" s="39">
        <v>16.34</v>
      </c>
      <c r="CO7" s="39">
        <v>19.27</v>
      </c>
      <c r="CP7" s="39">
        <v>16</v>
      </c>
      <c r="CQ7" s="39">
        <v>48.7</v>
      </c>
      <c r="CR7" s="39">
        <v>46.9</v>
      </c>
      <c r="CS7" s="39">
        <v>47.95</v>
      </c>
      <c r="CT7" s="39">
        <v>48.26</v>
      </c>
      <c r="CU7" s="39">
        <v>48.01</v>
      </c>
      <c r="CV7" s="39">
        <v>54.9</v>
      </c>
      <c r="CW7" s="39">
        <v>81.069999999999993</v>
      </c>
      <c r="CX7" s="39">
        <v>95.25</v>
      </c>
      <c r="CY7" s="39">
        <v>95.25</v>
      </c>
      <c r="CZ7" s="39">
        <v>95.25</v>
      </c>
      <c r="DA7" s="39">
        <v>91.13</v>
      </c>
      <c r="DB7" s="39">
        <v>74.959999999999994</v>
      </c>
      <c r="DC7" s="39">
        <v>74.63</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1.26</v>
      </c>
      <c r="EJ7" s="39">
        <v>0.78</v>
      </c>
      <c r="EK7" s="39">
        <v>0.56999999999999995</v>
      </c>
      <c r="EL7" s="39">
        <v>0.62</v>
      </c>
      <c r="EM7" s="39">
        <v>0.39</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47</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112</v>
      </c>
      <c r="D13" t="s">
        <v>111</v>
      </c>
      <c r="E13" t="s">
        <v>112</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廣兼　健</cp:lastModifiedBy>
  <cp:lastPrinted>2021-01-14T07:13:03Z</cp:lastPrinted>
  <dcterms:created xsi:type="dcterms:W3CDTF">2020-12-04T02:21:53Z</dcterms:created>
  <dcterms:modified xsi:type="dcterms:W3CDTF">2021-01-19T00:38:33Z</dcterms:modified>
  <cp:category/>
</cp:coreProperties>
</file>