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h.murakami\Desktop\メール一括ダウンロード_20210202082621\R03.02.05回答〆 公営企業に係る「経営比較分析表」（令和元年度決算）の分\files\02 様式01【水道・簡易水道・工業用水道・下水道】\02 様式01【水道・簡易水道・工業用水道・下水道】\02 【法非適】簡水\15 和木町\"/>
    </mc:Choice>
  </mc:AlternateContent>
  <xr:revisionPtr revIDLastSave="0" documentId="13_ncr:1_{ADD1B586-69E5-4850-915C-6E597769B95B}" xr6:coauthVersionLast="36" xr6:coauthVersionMax="36" xr10:uidLastSave="{00000000-0000-0000-0000-000000000000}"/>
  <workbookProtection workbookAlgorithmName="SHA-512" workbookHashValue="JaYuEhrL4gWhLQ12GwnR4EjQ9oaoaYeYmk/F17pEm3mGaoLhoLhawym8D6bYnEByGKaG43F+lLpA4GyXfL3ZrA==" workbookSaltValue="kYLE1N5rXFRpbOPcQiG2T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<sst xmlns="http://schemas.openxmlformats.org/spreadsheetml/2006/main" count="233" uniqueCount="118">
  <si>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</si>
  <si>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</si>
  <si>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</si>
  <si>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</si>
  <si>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</si>
  <si>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</si>
  <si>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</si>
  <si>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</si>
  <si>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</si>
  <si>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</si>
  <si>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</si>
  <si>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</si>
  <si>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</si>
  <si>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</si>
  <si>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</si>
  <si>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</si>
  <si>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</si>
  <si>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</si>
  <si>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</si>
  <si>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</si>
  <si>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</si>
  <si>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</si>
  <si>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</si>
  <si>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</si>
  <si>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</si>
  <si>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</si>
  <si>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</si>
  <si>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</si>
  <si>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</si>
  <si>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</si>
  <si>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</si>
  <si>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</si>
  <si>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</si>
  <si>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</si>
  <si>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</si>
  <si>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</si>
  <si>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</si>
  <si>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</si>
  <si>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</si>
  <si>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</si>
  <si>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</si>
  <si>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</si>
  <si>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</si>
  <si>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</si>
  <si>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</si>
  <si>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</si>
  <si>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</si>
  <si>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</si>
  <si>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</si>
  <si>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</si>
  <si>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</si>
  <si>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</si>
  <si>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</si>
  <si>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</si>
  <si>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</si>
  <si>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</si>
  <si>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</si>
  <si>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</si>
  <si>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</si>
  <si>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</si>
  <si>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</si>
  <si>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</si>
  <si>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</si>
  <si>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</si>
  <si>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</si>
  <si>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</si>
  <si>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</si>
  <si>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</si>
  <si>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</si>
  <si>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</si>
  <si>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</si>
  <si>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</si>
  <si>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</si>
  <si>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</si>
  <si>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</si>
  <si>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</si>
  <si>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</si>
  <si>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</si>
  <si>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</si>
  <si>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</si>
  <si>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</si>
  <si>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</si>
  <si>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</si>
  <si>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</si>
  <si>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</si>
  <si>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</si>
  <si>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</si>
  <si>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</si>
  <si>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</si>
  <si>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</si>
  <si>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</si>
  <si>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</si>
  <si>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</si>
  <si>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</si>
  <si>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</si>
  <si>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</si>
  <si>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</si>
  <si>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</si>
  <si>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</si>
  <si>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</si>
  <si>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</si>
  <si>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</si>
  <si>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</si>
  <si>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</si>
  <si>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</si>
  <si>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</si>
  <si>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</si>
  <si>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</si>
  <si>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</si>
  <si>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</si>
  <si>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</si>
  <si>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</si>
  <si>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</si>
  <si>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</si>
  <si>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</si>
  <si>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既存の施設や管路の老朽化が著しい。漏水については、応急措置程度の修繕によって対応</t>
    </r>
    <r>
      <rPr>
        <sz val="11"/>
        <color rgb="FFFF0000"/>
        <rFont val="ＭＳ ゴシック"/>
        <family val="3"/>
        <charset val="128"/>
      </rPr>
      <t>し</t>
    </r>
    <r>
      <rPr>
        <sz val="11"/>
        <color theme="1"/>
        <rFont val="ＭＳ ゴシック"/>
        <family val="3"/>
        <charset val="128"/>
      </rPr>
      <t>、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r>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ケントウ</t>
    </rPh>
    <phoneticPr fontId="16"/>
  </si>
  <si>
    <t>　管路や施設の老朽化が進行している。現在簡易水道事業基本計画を策定中であり、安全かつ安価、安定的な水の供給ができるよう、慎重に検討していく。</t>
    <rPh sb="1" eb="3">
      <t>カンロ</t>
    </rPh>
    <rPh sb="4" eb="6">
      <t>シセツ</t>
    </rPh>
    <rPh sb="7" eb="10">
      <t>ロウキュウカ</t>
    </rPh>
    <rPh sb="11" eb="13">
      <t>シンコウ</t>
    </rPh>
    <rPh sb="18" eb="20">
      <t>ゲンザイ</t>
    </rPh>
    <rPh sb="20" eb="22">
      <t>カンイ</t>
    </rPh>
    <rPh sb="38" eb="40">
      <t>アンゼン</t>
    </rPh>
    <rPh sb="42" eb="44">
      <t>アンカ</t>
    </rPh>
    <rPh sb="45" eb="48">
      <t>アンテイテキ</t>
    </rPh>
    <rPh sb="49" eb="50">
      <t>ミズ</t>
    </rPh>
    <rPh sb="51" eb="53">
      <t>キョウキュウ</t>
    </rPh>
    <rPh sb="60" eb="62">
      <t>シンチョウ</t>
    </rPh>
    <rPh sb="63" eb="65">
      <t>ケントウ</t>
    </rPh>
    <phoneticPr fontId="16"/>
  </si>
  <si>
    <t>①収益的収支比率
　類似団体と比較し数値上は良好であり、施設の更新の財源確保に努める。
④企業債残高対給水収益比率
　起債の償還は順調に行われており、数値は良好である。今後、施設改良による企業債の発行が増加する見込みであるため、平準化するよう計画的に進めていく。
⑤料金回収率
　類似団体の回収率が上昇している一方、当町は昨年とほぼ同じ値である。平均値以上となるよう、適正な運営に努める。
⑥給水原価
　有収水量が減ったことにより昨年度より高い数値になっている。今後は老朽化に伴う施設修繕等が多くなると考えられる。
⑦施設利用率
　施設の効率的な運用に努める。
⑧有収率
　類似団体と比較して良好である。送水量や配水池水位の分析を行い漏水の疑いがあれば早急に漏水調査を実施する等の対応を行っている。</t>
    <rPh sb="1" eb="4">
      <t>シュウエキテキ</t>
    </rPh>
    <rPh sb="4" eb="6">
      <t>シュウシ</t>
    </rPh>
    <rPh sb="6" eb="8">
      <t>ヒリツ</t>
    </rPh>
    <rPh sb="10" eb="12">
      <t>ルイジ</t>
    </rPh>
    <rPh sb="12" eb="14">
      <t>ダンタイ</t>
    </rPh>
    <rPh sb="15" eb="17">
      <t>ヒカク</t>
    </rPh>
    <rPh sb="18" eb="20">
      <t>スウチ</t>
    </rPh>
    <rPh sb="20" eb="21">
      <t>ジョウ</t>
    </rPh>
    <rPh sb="22" eb="24">
      <t>リョウコウ</t>
    </rPh>
    <rPh sb="28" eb="30">
      <t>シセツ</t>
    </rPh>
    <rPh sb="31" eb="33">
      <t>コウシン</t>
    </rPh>
    <rPh sb="34" eb="36">
      <t>ザイゲン</t>
    </rPh>
    <rPh sb="36" eb="38">
      <t>カクホ</t>
    </rPh>
    <rPh sb="39" eb="40">
      <t>ツト</t>
    </rPh>
    <rPh sb="45" eb="47">
      <t>キギョウ</t>
    </rPh>
    <rPh sb="47" eb="48">
      <t>サイ</t>
    </rPh>
    <rPh sb="48" eb="50">
      <t>ザンダカ</t>
    </rPh>
    <rPh sb="50" eb="51">
      <t>タイ</t>
    </rPh>
    <rPh sb="51" eb="53">
      <t>キュウスイ</t>
    </rPh>
    <rPh sb="53" eb="55">
      <t>シュウエキ</t>
    </rPh>
    <rPh sb="55" eb="57">
      <t>ヒリツ</t>
    </rPh>
    <rPh sb="59" eb="61">
      <t>キサイ</t>
    </rPh>
    <rPh sb="62" eb="64">
      <t>ショウカン</t>
    </rPh>
    <rPh sb="65" eb="67">
      <t>ジュンチョウ</t>
    </rPh>
    <rPh sb="68" eb="69">
      <t>オコナ</t>
    </rPh>
    <rPh sb="75" eb="77">
      <t>スウチ</t>
    </rPh>
    <rPh sb="78" eb="80">
      <t>リョウコウ</t>
    </rPh>
    <rPh sb="84" eb="86">
      <t>コンゴ</t>
    </rPh>
    <rPh sb="87" eb="89">
      <t>シセツ</t>
    </rPh>
    <rPh sb="89" eb="91">
      <t>カイリョウ</t>
    </rPh>
    <rPh sb="94" eb="96">
      <t>キギョウ</t>
    </rPh>
    <rPh sb="96" eb="97">
      <t>サイ</t>
    </rPh>
    <rPh sb="98" eb="100">
      <t>ハッコウ</t>
    </rPh>
    <rPh sb="101" eb="103">
      <t>ゾウカ</t>
    </rPh>
    <rPh sb="105" eb="107">
      <t>ミコ</t>
    </rPh>
    <rPh sb="114" eb="117">
      <t>ヘイジュンカ</t>
    </rPh>
    <rPh sb="121" eb="124">
      <t>ケイカクテキ</t>
    </rPh>
    <rPh sb="125" eb="126">
      <t>スス</t>
    </rPh>
    <rPh sb="133" eb="135">
      <t>リョウキン</t>
    </rPh>
    <rPh sb="135" eb="137">
      <t>カイシュウ</t>
    </rPh>
    <rPh sb="137" eb="138">
      <t>リツ</t>
    </rPh>
    <rPh sb="140" eb="142">
      <t>ルイジ</t>
    </rPh>
    <rPh sb="142" eb="144">
      <t>ダンタイ</t>
    </rPh>
    <rPh sb="145" eb="147">
      <t>カイシュウ</t>
    </rPh>
    <rPh sb="147" eb="148">
      <t>リツ</t>
    </rPh>
    <rPh sb="149" eb="151">
      <t>ジョウショウ</t>
    </rPh>
    <rPh sb="155" eb="157">
      <t>イッポウ</t>
    </rPh>
    <rPh sb="158" eb="159">
      <t>トウ</t>
    </rPh>
    <rPh sb="159" eb="160">
      <t>マチ</t>
    </rPh>
    <rPh sb="161" eb="163">
      <t>サクネン</t>
    </rPh>
    <rPh sb="166" eb="167">
      <t>オナ</t>
    </rPh>
    <rPh sb="168" eb="169">
      <t>アタイ</t>
    </rPh>
    <rPh sb="173" eb="175">
      <t>ヘイキン</t>
    </rPh>
    <rPh sb="175" eb="176">
      <t>アタイ</t>
    </rPh>
    <rPh sb="176" eb="178">
      <t>イジョウ</t>
    </rPh>
    <rPh sb="184" eb="186">
      <t>テキセイ</t>
    </rPh>
    <rPh sb="187" eb="189">
      <t>ウンエイ</t>
    </rPh>
    <rPh sb="190" eb="191">
      <t>ツト</t>
    </rPh>
    <rPh sb="196" eb="198">
      <t>キュウスイ</t>
    </rPh>
    <rPh sb="198" eb="200">
      <t>ゲンカ</t>
    </rPh>
    <rPh sb="202" eb="204">
      <t>ユウシュウ</t>
    </rPh>
    <rPh sb="204" eb="206">
      <t>スイリョウ</t>
    </rPh>
    <rPh sb="207" eb="208">
      <t>ヘ</t>
    </rPh>
    <rPh sb="215" eb="218">
      <t>サクネンド</t>
    </rPh>
    <rPh sb="220" eb="221">
      <t>タカ</t>
    </rPh>
    <rPh sb="222" eb="224">
      <t>スウチ</t>
    </rPh>
    <rPh sb="231" eb="233">
      <t>コンゴ</t>
    </rPh>
    <rPh sb="246" eb="247">
      <t>オオ</t>
    </rPh>
    <rPh sb="251" eb="252">
      <t>カンガ</t>
    </rPh>
    <rPh sb="259" eb="261">
      <t>シセツ</t>
    </rPh>
    <rPh sb="261" eb="264">
      <t>リヨウリツ</t>
    </rPh>
    <rPh sb="266" eb="268">
      <t>シセツ</t>
    </rPh>
    <rPh sb="269" eb="272">
      <t>コウリツテキ</t>
    </rPh>
    <rPh sb="273" eb="275">
      <t>ウンヨウ</t>
    </rPh>
    <rPh sb="276" eb="277">
      <t>ツト</t>
    </rPh>
    <rPh sb="282" eb="283">
      <t>ユウ</t>
    </rPh>
    <rPh sb="283" eb="285">
      <t>シュウリツ</t>
    </rPh>
    <rPh sb="287" eb="289">
      <t>ルイジ</t>
    </rPh>
    <rPh sb="289" eb="291">
      <t>ダンタイ</t>
    </rPh>
    <rPh sb="292" eb="294">
      <t>ヒカク</t>
    </rPh>
    <rPh sb="296" eb="298">
      <t>リョウコウ</t>
    </rPh>
    <rPh sb="302" eb="304">
      <t>ソウスイ</t>
    </rPh>
    <rPh sb="304" eb="305">
      <t>リョウ</t>
    </rPh>
    <rPh sb="306" eb="309">
      <t>ハイスイチ</t>
    </rPh>
    <rPh sb="309" eb="311">
      <t>スイイ</t>
    </rPh>
    <rPh sb="312" eb="314">
      <t>ブンセキ</t>
    </rPh>
    <rPh sb="315" eb="316">
      <t>オコナ</t>
    </rPh>
    <rPh sb="317" eb="319">
      <t>ロウスイ</t>
    </rPh>
    <rPh sb="320" eb="321">
      <t>ウタガ</t>
    </rPh>
    <rPh sb="326" eb="328">
      <t>ソウキュウ</t>
    </rPh>
    <rPh sb="329" eb="331">
      <t>ロウスイ</t>
    </rPh>
    <rPh sb="331" eb="333">
      <t>チョウサ</t>
    </rPh>
    <rPh sb="334" eb="336">
      <t>ジッシ</t>
    </rPh>
    <rPh sb="338" eb="339">
      <t>トウ</t>
    </rPh>
    <rPh sb="340" eb="342">
      <t>タイオウ</t>
    </rPh>
    <rPh sb="343" eb="344">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</si>
</sst>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D9AAA4A7-F17B-419B-84D4-4C6E65BCFC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F-4E20-9E39-9FFF8AE5E4A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044F-4E20-9E39-9FFF8AE5E4A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47.02</c:v>
                </c:pt>
                <c:pt idx="1">
                  <c:v>47.12</c:v>
                </c:pt>
                <c:pt idx="2">
                  <c:v>42.94</c:v>
                </c:pt>
                <c:pt idx="3">
                  <c:v>45.93</c:v>
                </c:pt>
                <c:pt idx="4">
                  <c:v>46.05</c:v>
                </c:pt>
              </c:numCache>
            </c:numRef>
          </c:val>
          <c:extLst>
            <c:ext xmlns:c16="http://schemas.microsoft.com/office/drawing/2014/chart" uri="{C3380CC4-5D6E-409C-BE32-E72D297353CC}">
              <c16:uniqueId val="{00000000-20E7-4BE0-9AC0-BF559D0E78A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20E7-4BE0-9AC0-BF559D0E78A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85.93</c:v>
                </c:pt>
                <c:pt idx="1">
                  <c:v>86.09</c:v>
                </c:pt>
                <c:pt idx="2">
                  <c:v>95.1</c:v>
                </c:pt>
                <c:pt idx="3">
                  <c:v>86.83</c:v>
                </c:pt>
                <c:pt idx="4">
                  <c:v>84.27</c:v>
                </c:pt>
              </c:numCache>
            </c:numRef>
          </c:val>
          <c:extLst>
            <c:ext xmlns:c16="http://schemas.microsoft.com/office/drawing/2014/chart" uri="{C3380CC4-5D6E-409C-BE32-E72D297353CC}">
              <c16:uniqueId val="{00000000-A541-4E23-8CD2-1531AB1337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A541-4E23-8CD2-1531AB1337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103.29</c:v>
                </c:pt>
                <c:pt idx="1">
                  <c:v>107.69</c:v>
                </c:pt>
                <c:pt idx="2">
                  <c:v>109.07</c:v>
                </c:pt>
                <c:pt idx="3">
                  <c:v>100.67</c:v>
                </c:pt>
                <c:pt idx="4">
                  <c:v>101.79</c:v>
                </c:pt>
              </c:numCache>
            </c:numRef>
          </c:val>
          <c:extLst>
            <c:ext xmlns:c16="http://schemas.microsoft.com/office/drawing/2014/chart" uri="{C3380CC4-5D6E-409C-BE32-E72D297353CC}">
              <c16:uniqueId val="{00000000-5C39-4CB5-BB19-020D142614A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C39-4CB5-BB19-020D142614A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8-449F-B990-03A15D33B5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8-449F-B990-03A15D33B5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6-496D-8593-B518255C190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6-496D-8593-B518255C190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5-407E-90EE-980E699ED44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5-407E-90EE-980E699ED44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68-41E0-9320-93FC7DFD4D3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8-41E0-9320-93FC7DFD4D3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77.239999999999995</c:v>
                </c:pt>
                <c:pt idx="1">
                  <c:v>138.16999999999999</c:v>
                </c:pt>
                <c:pt idx="2">
                  <c:v>144.6</c:v>
                </c:pt>
                <c:pt idx="3">
                  <c:v>143.54</c:v>
                </c:pt>
                <c:pt idx="4">
                  <c:v>165.42</c:v>
                </c:pt>
              </c:numCache>
            </c:numRef>
          </c:val>
          <c:extLst>
            <c:ext xmlns:c16="http://schemas.microsoft.com/office/drawing/2014/chart" uri="{C3380CC4-5D6E-409C-BE32-E72D297353CC}">
              <c16:uniqueId val="{00000000-1633-41B4-9D51-7DFB2F1C84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1633-41B4-9D51-7DFB2F1C84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26.35</c:v>
                </c:pt>
                <c:pt idx="1">
                  <c:v>26.2</c:v>
                </c:pt>
                <c:pt idx="2">
                  <c:v>26.84</c:v>
                </c:pt>
                <c:pt idx="3">
                  <c:v>23.62</c:v>
                </c:pt>
                <c:pt idx="4">
                  <c:v>22.77</c:v>
                </c:pt>
              </c:numCache>
            </c:numRef>
          </c:val>
          <c:extLst>
            <c:ext xmlns:c16="http://schemas.microsoft.com/office/drawing/2014/chart" uri="{C3380CC4-5D6E-409C-BE32-E72D297353CC}">
              <c16:uniqueId val="{00000000-8D7F-4F25-B7A5-7E087666F69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D7F-4F25-B7A5-7E087666F69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424.46</c:v>
                </c:pt>
                <c:pt idx="1">
                  <c:v>436.12</c:v>
                </c:pt>
                <c:pt idx="2">
                  <c:v>415.91</c:v>
                </c:pt>
                <c:pt idx="3">
                  <c:v>476.25</c:v>
                </c:pt>
                <c:pt idx="4">
                  <c:v>498.3</c:v>
                </c:pt>
              </c:numCache>
            </c:numRef>
          </c:val>
          <c:extLst>
            <c:ext xmlns:c16="http://schemas.microsoft.com/office/drawing/2014/chart" uri="{C3380CC4-5D6E-409C-BE32-E72D297353CC}">
              <c16:uniqueId val="{00000000-E37F-474D-8404-92D1F4695C5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E37F-474D-8404-92D1F4695C5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Normal="100" workbookViewId="0">
      <selection activeCell="K36" sqref="K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和木町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6353</v>
      </c>
      <c r="AM8" s="61"/>
      <c r="AN8" s="61"/>
      <c r="AO8" s="61"/>
      <c r="AP8" s="61"/>
      <c r="AQ8" s="61"/>
      <c r="AR8" s="61"/>
      <c r="AS8" s="61"/>
      <c r="AT8" s="60">
        <f>データ!$S$6</f>
        <v>10.58</v>
      </c>
      <c r="AU8" s="60"/>
      <c r="AV8" s="60"/>
      <c r="AW8" s="60"/>
      <c r="AX8" s="60"/>
      <c r="AY8" s="60"/>
      <c r="AZ8" s="60"/>
      <c r="BA8" s="60"/>
      <c r="BB8" s="60">
        <f>データ!$T$6</f>
        <v>600.47</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30.62</v>
      </c>
      <c r="Q10" s="60"/>
      <c r="R10" s="60"/>
      <c r="S10" s="60"/>
      <c r="T10" s="60"/>
      <c r="U10" s="60"/>
      <c r="V10" s="60"/>
      <c r="W10" s="61">
        <f>データ!$Q$6</f>
        <v>1705</v>
      </c>
      <c r="X10" s="61"/>
      <c r="Y10" s="61"/>
      <c r="Z10" s="61"/>
      <c r="AA10" s="61"/>
      <c r="AB10" s="61"/>
      <c r="AC10" s="61"/>
      <c r="AD10" s="2"/>
      <c r="AE10" s="2"/>
      <c r="AF10" s="2"/>
      <c r="AG10" s="2"/>
      <c r="AH10" s="2"/>
      <c r="AI10" s="2"/>
      <c r="AJ10" s="2"/>
      <c r="AK10" s="2"/>
      <c r="AL10" s="61">
        <f>データ!$U$6</f>
        <v>1901</v>
      </c>
      <c r="AM10" s="61"/>
      <c r="AN10" s="61"/>
      <c r="AO10" s="61"/>
      <c r="AP10" s="61"/>
      <c r="AQ10" s="61"/>
      <c r="AR10" s="61"/>
      <c r="AS10" s="61"/>
      <c r="AT10" s="60">
        <f>データ!$V$6</f>
        <v>0.99</v>
      </c>
      <c r="AU10" s="60"/>
      <c r="AV10" s="60"/>
      <c r="AW10" s="60"/>
      <c r="AX10" s="60"/>
      <c r="AY10" s="60"/>
      <c r="AZ10" s="60"/>
      <c r="BA10" s="60"/>
      <c r="BB10" s="60">
        <f>データ!$W$6</f>
        <v>1920.2</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pX0E5n1pT7u1hvdK5owqhdLqut0odhRQTxaJ25sM1E5VZCv38xxtBQmrKr9huCqFieyoAqvWzazqXmPwSJek2Q==" saltValue="Ya9vSa8EAmhJ8PjymriC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353213</v>
      </c>
      <c r="D6" s="34">
        <f t="shared" si="3"/>
        <v>47</v>
      </c>
      <c r="E6" s="34">
        <f t="shared" si="3"/>
        <v>1</v>
      </c>
      <c r="F6" s="34">
        <f t="shared" si="3"/>
        <v>0</v>
      </c>
      <c r="G6" s="34">
        <f t="shared" si="3"/>
        <v>0</v>
      </c>
      <c r="H6" s="34" t="str">
        <f t="shared" si="3"/>
        <v>山口県　和木町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30.62</v>
      </c>
      <c r="Q6" s="35">
        <f t="shared" si="3"/>
        <v>1705</v>
      </c>
      <c r="R6" s="35">
        <f t="shared" si="3"/>
        <v>6353</v>
      </c>
      <c r="S6" s="35">
        <f t="shared" si="3"/>
        <v>10.58</v>
      </c>
      <c r="T6" s="35">
        <f t="shared" si="3"/>
        <v>600.47</v>
      </c>
      <c r="U6" s="35">
        <f t="shared" si="3"/>
        <v>1901</v>
      </c>
      <c r="V6" s="35">
        <f t="shared" si="3"/>
        <v>0.99</v>
      </c>
      <c r="W6" s="35">
        <f t="shared" si="3"/>
        <v>1920.2</v>
      </c>
      <c r="X6" s="36">
        <f>IF(X7="",NA(),X7)</f>
        <v>103.29</v>
      </c>
      <c r="Y6" s="36">
        <f t="shared" ref="Y6:AG6" si="4">IF(Y7="",NA(),Y7)</f>
        <v>107.69</v>
      </c>
      <c r="Z6" s="36">
        <f t="shared" si="4"/>
        <v>109.07</v>
      </c>
      <c r="AA6" s="36">
        <f t="shared" si="4"/>
        <v>100.67</v>
      </c>
      <c r="AB6" s="36">
        <f t="shared" si="4"/>
        <v>101.79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77.239999999999995</v>
      </c>
      <c r="BF6" s="36">
        <f t="shared" ref="BF6:BN6" si="7">IF(BF7="",NA(),BF7)</f>
        <v>138.16999999999999</v>
      </c>
      <c r="BG6" s="36">
        <f t="shared" si="7"/>
        <v>144.6</v>
      </c>
      <c r="BH6" s="36">
        <f t="shared" si="7"/>
        <v>143.54</v>
      </c>
      <c r="BI6" s="36">
        <f t="shared" si="7"/>
        <v>165.42</v>
      </c>
      <c r="BJ6" s="36">
        <f t="shared" si="7"/>
        <v>1510.14</v>
      </c>
      <c r="BK6" s="36">
        <f t="shared" si="7"/>
        <v>1595.62</v>
      </c>
      <c r="BL6" s="36">
        <f t="shared" si="7"/>
        <v>1302.33</v>
      </c>
      <c r="BM6" s="36">
        <f t="shared" si="7"/>
        <v>1274.21</v>
      </c>
      <c r="BN6" s="36">
        <f t="shared" si="7"/>
        <v>1183.92</v>
      </c>
      <c r="BO6" s="35" t="str">
        <f>IF(BO7="","",IF(BO7="-","【-】","【"&amp;SUBSTITUTE(TEXT(BO7,"#,##0.00"),"-","△")&amp;"】"))</f>
        <v>【1,084.05】</v>
      </c>
      <c r="BP6" s="36">
        <f>IF(BP7="",NA(),BP7)</f>
        <v>26.35</v>
      </c>
      <c r="BQ6" s="36">
        <f t="shared" ref="BQ6:BY6" si="8">IF(BQ7="",NA(),BQ7)</f>
        <v>26.2</v>
      </c>
      <c r="BR6" s="36">
        <f t="shared" si="8"/>
        <v>26.84</v>
      </c>
      <c r="BS6" s="36">
        <f t="shared" si="8"/>
        <v>23.62</v>
      </c>
      <c r="BT6" s="36">
        <f t="shared" si="8"/>
        <v>22.77</v>
      </c>
      <c r="BU6" s="36">
        <f t="shared" si="8"/>
        <v>22.67</v>
      </c>
      <c r="BV6" s="36">
        <f t="shared" si="8"/>
        <v>37.92</v>
      </c>
      <c r="BW6" s="36">
        <f t="shared" si="8"/>
        <v>40.89</v>
      </c>
      <c r="BX6" s="36">
        <f t="shared" si="8"/>
        <v>41.25</v>
      </c>
      <c r="BY6" s="36">
        <f t="shared" si="8"/>
        <v>42.5</v>
      </c>
      <c r="BZ6" s="35" t="str">
        <f>IF(BZ7="","",IF(BZ7="-","【-】","【"&amp;SUBSTITUTE(TEXT(BZ7,"#,##0.00"),"-","△")&amp;"】"))</f>
        <v>【53.46】</v>
      </c>
      <c r="CA6" s="36">
        <f>IF(CA7="",NA(),CA7)</f>
        <v>424.46</v>
      </c>
      <c r="CB6" s="36">
        <f t="shared" ref="CB6:CJ6" si="9">IF(CB7="",NA(),CB7)</f>
        <v>436.12</v>
      </c>
      <c r="CC6" s="36">
        <f t="shared" si="9"/>
        <v>415.91</v>
      </c>
      <c r="CD6" s="36">
        <f t="shared" si="9"/>
        <v>476.25</v>
      </c>
      <c r="CE6" s="36">
        <f t="shared" si="9"/>
        <v>498.3</v>
      </c>
      <c r="CF6" s="36">
        <f t="shared" si="9"/>
        <v>789.62</v>
      </c>
      <c r="CG6" s="36">
        <f t="shared" si="9"/>
        <v>423.18</v>
      </c>
      <c r="CH6" s="36">
        <f t="shared" si="9"/>
        <v>383.2</v>
      </c>
      <c r="CI6" s="36">
        <f t="shared" si="9"/>
        <v>383.25</v>
      </c>
      <c r="CJ6" s="36">
        <f t="shared" si="9"/>
        <v>377.72</v>
      </c>
      <c r="CK6" s="35" t="str">
        <f>IF(CK7="","",IF(CK7="-","【-】","【"&amp;SUBSTITUTE(TEXT(CK7,"#,##0.00"),"-","△")&amp;"】"))</f>
        <v>【300.47】</v>
      </c>
      <c r="CL6" s="36">
        <f>IF(CL7="",NA(),CL7)</f>
        <v>47.02</v>
      </c>
      <c r="CM6" s="36">
        <f t="shared" ref="CM6:CU6" si="10">IF(CM7="",NA(),CM7)</f>
        <v>47.12</v>
      </c>
      <c r="CN6" s="36">
        <f t="shared" si="10"/>
        <v>42.94</v>
      </c>
      <c r="CO6" s="36">
        <f t="shared" si="10"/>
        <v>45.93</v>
      </c>
      <c r="CP6" s="36">
        <f t="shared" si="10"/>
        <v>46.05</v>
      </c>
      <c r="CQ6" s="36">
        <f t="shared" si="10"/>
        <v>48.7</v>
      </c>
      <c r="CR6" s="36">
        <f t="shared" si="10"/>
        <v>46.9</v>
      </c>
      <c r="CS6" s="36">
        <f t="shared" si="10"/>
        <v>47.95</v>
      </c>
      <c r="CT6" s="36">
        <f t="shared" si="10"/>
        <v>48.26</v>
      </c>
      <c r="CU6" s="36">
        <f t="shared" si="10"/>
        <v>48.01</v>
      </c>
      <c r="CV6" s="35" t="str">
        <f>IF(CV7="","",IF(CV7="-","【-】","【"&amp;SUBSTITUTE(TEXT(CV7,"#,##0.00"),"-","△")&amp;"】"))</f>
        <v>【54.90】</v>
      </c>
      <c r="CW6" s="36">
        <f>IF(CW7="",NA(),CW7)</f>
        <v>85.93</v>
      </c>
      <c r="CX6" s="36">
        <f t="shared" ref="CX6:DF6" si="11">IF(CX7="",NA(),CX7)</f>
        <v>86.09</v>
      </c>
      <c r="CY6" s="36">
        <f t="shared" si="11"/>
        <v>95.1</v>
      </c>
      <c r="CZ6" s="36">
        <f t="shared" si="11"/>
        <v>86.83</v>
      </c>
      <c r="DA6" s="36">
        <f t="shared" si="11"/>
        <v>84.27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353213</v>
      </c>
      <c r="D7" s="38">
        <v>47</v>
      </c>
      <c r="E7" s="38">
        <v>1</v>
      </c>
      <c r="F7" s="38">
        <v>0</v>
      </c>
      <c r="G7" s="38">
        <v>0</v>
      </c>
      <c r="H7" s="38" t="s">
        <v>96</v>
      </c>
      <c r="I7" s="38" t="s">
        <v>97</v>
      </c>
      <c r="J7" s="38" t="s">
        <v>98</v>
      </c>
      <c r="K7" s="38" t="s">
        <v>99</v>
      </c>
      <c r="L7" s="38" t="s">
        <v>100</v>
      </c>
      <c r="M7" s="38" t="s">
        <v>101</v>
      </c>
      <c r="N7" s="39" t="s">
        <v>102</v>
      </c>
      <c r="O7" s="39" t="s">
        <v>103</v>
      </c>
      <c r="P7" s="39">
        <v>30.62</v>
      </c>
      <c r="Q7" s="39">
        <v>1705</v>
      </c>
      <c r="R7" s="39">
        <v>6353</v>
      </c>
      <c r="S7" s="39">
        <v>10.58</v>
      </c>
      <c r="T7" s="39">
        <v>600.47</v>
      </c>
      <c r="U7" s="39">
        <v>1901</v>
      </c>
      <c r="V7" s="39">
        <v>0.99</v>
      </c>
      <c r="W7" s="39">
        <v>1920.2</v>
      </c>
      <c r="X7" s="39">
        <v>103.29</v>
      </c>
      <c r="Y7" s="39">
        <v>107.69</v>
      </c>
      <c r="Z7" s="39">
        <v>109.07</v>
      </c>
      <c r="AA7" s="39">
        <v>100.67</v>
      </c>
      <c r="AB7" s="39">
        <v>101.79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77.239999999999995</v>
      </c>
      <c r="BF7" s="39">
        <v>138.16999999999999</v>
      </c>
      <c r="BG7" s="39">
        <v>144.6</v>
      </c>
      <c r="BH7" s="39">
        <v>143.54</v>
      </c>
      <c r="BI7" s="39">
        <v>165.42</v>
      </c>
      <c r="BJ7" s="39">
        <v>1510.14</v>
      </c>
      <c r="BK7" s="39">
        <v>1595.62</v>
      </c>
      <c r="BL7" s="39">
        <v>1302.33</v>
      </c>
      <c r="BM7" s="39">
        <v>1274.21</v>
      </c>
      <c r="BN7" s="39">
        <v>1183.92</v>
      </c>
      <c r="BO7" s="39">
        <v>1084.05</v>
      </c>
      <c r="BP7" s="39">
        <v>26.35</v>
      </c>
      <c r="BQ7" s="39">
        <v>26.2</v>
      </c>
      <c r="BR7" s="39">
        <v>26.84</v>
      </c>
      <c r="BS7" s="39">
        <v>23.62</v>
      </c>
      <c r="BT7" s="39">
        <v>22.77</v>
      </c>
      <c r="BU7" s="39">
        <v>22.67</v>
      </c>
      <c r="BV7" s="39">
        <v>37.92</v>
      </c>
      <c r="BW7" s="39">
        <v>40.89</v>
      </c>
      <c r="BX7" s="39">
        <v>41.25</v>
      </c>
      <c r="BY7" s="39">
        <v>42.5</v>
      </c>
      <c r="BZ7" s="39">
        <v>53.46</v>
      </c>
      <c r="CA7" s="39">
        <v>424.46</v>
      </c>
      <c r="CB7" s="39">
        <v>436.12</v>
      </c>
      <c r="CC7" s="39">
        <v>415.91</v>
      </c>
      <c r="CD7" s="39">
        <v>476.25</v>
      </c>
      <c r="CE7" s="39">
        <v>498.3</v>
      </c>
      <c r="CF7" s="39">
        <v>789.62</v>
      </c>
      <c r="CG7" s="39">
        <v>423.18</v>
      </c>
      <c r="CH7" s="39">
        <v>383.2</v>
      </c>
      <c r="CI7" s="39">
        <v>383.25</v>
      </c>
      <c r="CJ7" s="39">
        <v>377.72</v>
      </c>
      <c r="CK7" s="39">
        <v>300.47000000000003</v>
      </c>
      <c r="CL7" s="39">
        <v>47.02</v>
      </c>
      <c r="CM7" s="39">
        <v>47.12</v>
      </c>
      <c r="CN7" s="39">
        <v>42.94</v>
      </c>
      <c r="CO7" s="39">
        <v>45.93</v>
      </c>
      <c r="CP7" s="39">
        <v>46.05</v>
      </c>
      <c r="CQ7" s="39">
        <v>48.7</v>
      </c>
      <c r="CR7" s="39">
        <v>46.9</v>
      </c>
      <c r="CS7" s="39">
        <v>47.95</v>
      </c>
      <c r="CT7" s="39">
        <v>48.26</v>
      </c>
      <c r="CU7" s="39">
        <v>48.01</v>
      </c>
      <c r="CV7" s="39">
        <v>54.9</v>
      </c>
      <c r="CW7" s="39">
        <v>85.93</v>
      </c>
      <c r="CX7" s="39">
        <v>86.09</v>
      </c>
      <c r="CY7" s="39">
        <v>95.1</v>
      </c>
      <c r="CZ7" s="39">
        <v>86.83</v>
      </c>
      <c r="DA7" s="39">
        <v>84.27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博紀</cp:lastModifiedBy>
  <cp:lastPrinted>2021-02-01T23:53:58Z</cp:lastPrinted>
  <dcterms:created xsi:type="dcterms:W3CDTF">2020-12-04T02:21:55Z</dcterms:created>
  <dcterms:modified xsi:type="dcterms:W3CDTF">2021-02-01T23:54:04Z</dcterms:modified>
  <cp:category/>
</cp:coreProperties>
</file>