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mi-045-user\Desktop\20210114公営企業に係る「経営比較分析表」（令和元年度決算）の分析等について\提出\"/>
    </mc:Choice>
  </mc:AlternateContent>
  <workbookProtection workbookAlgorithmName="SHA-512" workbookHashValue="TNuCuBekj4nlX19pIsgj8IaXdy2L/rXg2L647UXlBv/wu1M0dhZ6E39JDp8BYywsBBUIdezKP00dbQAYG7JpqA==" workbookSaltValue="AjvXYWL1hzLidipt4Zasmw==" workbookSpinCount="100000" lockStructure="1"/>
  <bookViews>
    <workbookView xWindow="0" yWindow="0" windowWidth="20490" windowHeight="790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<sst xmlns="http://schemas.openxmlformats.org/spreadsheetml/2006/main" count="233" uniqueCount="118">
  <si>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</si>
  <si>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</si>
  <si>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</si>
  <si>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</si>
  <si>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</si>
  <si>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</si>
  <si>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</si>
  <si>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</si>
  <si>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</si>
  <si>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</si>
  <si>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</si>
  <si>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</si>
  <si>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</si>
  <si>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</si>
  <si>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</si>
  <si>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</si>
  <si>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</si>
  <si>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</si>
  <si>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</si>
  <si>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</si>
  <si>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</si>
  <si>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</si>
  <si>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</si>
  <si>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</si>
  <si>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</si>
  <si>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</si>
  <si>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</si>
  <si>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</si>
  <si>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</si>
  <si>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</si>
  <si>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</si>
  <si>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</si>
  <si>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</si>
  <si>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</si>
  <si>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</si>
  <si>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</si>
  <si>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</si>
  <si>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</si>
  <si>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</si>
  <si>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</si>
  <si>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</si>
  <si>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</si>
  <si>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</si>
  <si>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</si>
  <si>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</si>
  <si>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</si>
  <si>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</si>
  <si>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</si>
  <si>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</si>
  <si>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</si>
  <si>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</si>
  <si>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</si>
  <si>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</si>
  <si>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</si>
  <si>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</si>
  <si>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</si>
  <si>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</si>
  <si>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</si>
  <si>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</si>
  <si>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</si>
  <si>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</si>
  <si>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</si>
  <si>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</si>
  <si>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</si>
  <si>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</si>
  <si>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</si>
  <si>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</si>
  <si>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</si>
  <si>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</si>
  <si>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</si>
  <si>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</si>
  <si>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</si>
  <si>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</si>
  <si>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</si>
  <si>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</si>
  <si>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</si>
  <si>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</si>
  <si>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</si>
  <si>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</si>
  <si>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</si>
  <si>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</si>
  <si>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</si>
  <si>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</si>
  <si>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</si>
  <si>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</si>
  <si>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</si>
  <si>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</si>
  <si>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</si>
  <si>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</si>
  <si>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</si>
  <si>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</si>
  <si>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</si>
  <si>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</si>
  <si>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</si>
  <si>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</si>
  <si>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</si>
  <si>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</si>
  <si>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</si>
  <si>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</si>
  <si>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</si>
  <si>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</si>
  <si>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</si>
  <si>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</si>
  <si>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</si>
  <si>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</si>
  <si>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</si>
  <si>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</si>
  <si>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</si>
  <si>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</si>
  <si>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</si>
  <si>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</si>
  <si>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</si>
  <si>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</si>
  <si>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</si>
  <si>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</si>
  <si>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28年度に簡易水道事業経営戦略を策定した。「次世代につなげる上関町の水道」の理念の下、自主財源の確保や、効率的な運営についてなど5つの方向性をしめし、今後も安全で安心な水道水の供給を行えるよう事業運営に取り組んでいきたい。</t>
    <phoneticPr fontId="4"/>
  </si>
  <si>
    <t xml:space="preserve"> 平成8年～平成18年度に実施した統合簡水事業により主な管路を更新したため、近年では管路の更新を行っておらず、軽微な修繕で対応している。</t>
    <phoneticPr fontId="4"/>
  </si>
  <si>
    <t xml:space="preserve"> 当年度で収益的収支比率が上昇した主な要因は、営業外収益の増加および地方債償還金の減少である。近年収益的収支比率の数値は上昇しているが、総収益のうち基準外繰入が増加しているのが現状であり、料金収入は減少しているため、実際は減少傾向にある。
　企業債残高対給水収益比率は、類似団体と比べて抑えられている状況である。新たな借入もないため、しばらく減少傾向は続くと想定している。
　料金回収率は、昨年度と比べ減少しており、類似団体平均より低い数値となっている。供給単価は前年より増加しているが、それ以上に費用が増加したため、給水原価が増加している。それに伴い料金回収率が減少している。施設の老朽化により更新を行う必要が今後もあるため、給水原価の大幅な改善を図るのは困難な状況だと認識している。
　施設利用率は、類似団体に比べて低い状況が続いており、配水量が昨年度と比べて減少したため、利用率も減少している。現状は人口減少により、過大なスペックになっているため、今後はスペックダウンの検討等を行っていく必要がある。
　有収率は、類似団体を上回っているが、当年度は例年より漏水が多く、全体配水量が増加したため、有収率が減少している。漏水点検などを細やかに行い、有収率の向上を目指す。</t>
    <rPh sb="47" eb="48">
      <t>キン</t>
    </rPh>
    <rPh sb="49" eb="51">
      <t>シュウエキ</t>
    </rPh>
    <rPh sb="51" eb="52">
      <t>テキ</t>
    </rPh>
    <rPh sb="52" eb="54">
      <t>シュウシ</t>
    </rPh>
    <rPh sb="54" eb="56">
      <t>ヒリツ</t>
    </rPh>
    <rPh sb="68" eb="71">
      <t>ソウシュウエキ</t>
    </rPh>
    <rPh sb="74" eb="76">
      <t>キジュン</t>
    </rPh>
    <rPh sb="76" eb="77">
      <t>ガイ</t>
    </rPh>
    <rPh sb="77" eb="79">
      <t>クリイレ</t>
    </rPh>
    <rPh sb="80" eb="82">
      <t>ゾウカ</t>
    </rPh>
    <rPh sb="88" eb="90">
      <t>ゲンジョウ</t>
    </rPh>
    <rPh sb="108" eb="110">
      <t>ジッサイ</t>
    </rPh>
    <rPh sb="111" eb="113">
      <t>ゲンショウ</t>
    </rPh>
    <rPh sb="113" eb="115">
      <t>ケイコウ</t>
    </rPh>
    <rPh sb="379" eb="380">
      <t>クラ</t>
    </rPh>
    <rPh sb="382" eb="384">
      <t>ゲンショウ</t>
    </rPh>
    <rPh sb="393" eb="395">
      <t>ゲンショウ</t>
    </rPh>
    <rPh sb="477" eb="479">
      <t>レイネン</t>
    </rPh>
    <rPh sb="484" eb="485">
      <t>オオ</t>
    </rPh>
    <rPh sb="504" eb="50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</si>
</sst>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F2-4CEE-B5C1-A463473E824E}"/>
            </c:ext>
          </c:extLst>
        </c:ser>
        <c:dLbls>
          <c:showLegendKey val="0"/>
          <c:showVal val="0"/>
          <c:showCatName val="0"/>
          <c:showSerName val="0"/>
          <c:showPercent val="0"/>
          <c:showBubbleSize val="0"/>
        </c:dLbls>
        <c:gapWidth val="150"/>
        <c:axId val="249893160"/>
        <c:axId val="2498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D6F2-4CEE-B5C1-A463473E824E}"/>
            </c:ext>
          </c:extLst>
        </c:ser>
        <c:dLbls>
          <c:showLegendKey val="0"/>
          <c:showVal val="0"/>
          <c:showCatName val="0"/>
          <c:showSerName val="0"/>
          <c:showPercent val="0"/>
          <c:showBubbleSize val="0"/>
        </c:dLbls>
        <c:marker val="1"/>
        <c:smooth val="0"/>
        <c:axId val="249893160"/>
        <c:axId val="249895904"/>
      </c:lineChart>
      <c:dateAx>
        <c:axId val="249893160"/>
        <c:scaling>
          <c:orientation val="minMax"/>
        </c:scaling>
        <c:delete val="1"/>
        <c:axPos val="b"/>
        <c:numFmt formatCode="&quot;H&quot;yy" sourceLinked="1"/>
        <c:majorTickMark val="none"/>
        <c:minorTickMark val="none"/>
        <c:tickLblPos val="none"/>
        <c:crossAx val="249895904"/>
        <c:crosses val="autoZero"/>
        <c:auto val="1"/>
        <c:lblOffset val="100"/>
        <c:baseTimeUnit val="years"/>
      </c:dateAx>
      <c:valAx>
        <c:axId val="2498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9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42.79</c:v>
                </c:pt>
                <c:pt idx="1">
                  <c:v>39.4</c:v>
                </c:pt>
                <c:pt idx="2">
                  <c:v>38.03</c:v>
                </c:pt>
                <c:pt idx="3">
                  <c:v>38.44</c:v>
                </c:pt>
                <c:pt idx="4">
                  <c:v>38.159999999999997</c:v>
                </c:pt>
              </c:numCache>
            </c:numRef>
          </c:val>
          <c:extLst xmlns:c16r2="http://schemas.microsoft.com/office/drawing/2015/06/chart">
            <c:ext xmlns:c16="http://schemas.microsoft.com/office/drawing/2014/chart" uri="{C3380CC4-5D6E-409C-BE32-E72D297353CC}">
              <c16:uniqueId val="{00000000-CF70-4E79-B610-189A53A35550}"/>
            </c:ext>
          </c:extLst>
        </c:ser>
        <c:dLbls>
          <c:showLegendKey val="0"/>
          <c:showVal val="0"/>
          <c:showCatName val="0"/>
          <c:showSerName val="0"/>
          <c:showPercent val="0"/>
          <c:showBubbleSize val="0"/>
        </c:dLbls>
        <c:gapWidth val="150"/>
        <c:axId val="289918720"/>
        <c:axId val="2899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CF70-4E79-B610-189A53A35550}"/>
            </c:ext>
          </c:extLst>
        </c:ser>
        <c:dLbls>
          <c:showLegendKey val="0"/>
          <c:showVal val="0"/>
          <c:showCatName val="0"/>
          <c:showSerName val="0"/>
          <c:showPercent val="0"/>
          <c:showBubbleSize val="0"/>
        </c:dLbls>
        <c:marker val="1"/>
        <c:smooth val="0"/>
        <c:axId val="289918720"/>
        <c:axId val="289914016"/>
      </c:lineChart>
      <c:dateAx>
        <c:axId val="289918720"/>
        <c:scaling>
          <c:orientation val="minMax"/>
        </c:scaling>
        <c:delete val="1"/>
        <c:axPos val="b"/>
        <c:numFmt formatCode="&quot;H&quot;yy" sourceLinked="1"/>
        <c:majorTickMark val="none"/>
        <c:minorTickMark val="none"/>
        <c:tickLblPos val="none"/>
        <c:crossAx val="289914016"/>
        <c:crosses val="autoZero"/>
        <c:auto val="1"/>
        <c:lblOffset val="100"/>
        <c:baseTimeUnit val="years"/>
      </c:dateAx>
      <c:valAx>
        <c:axId val="2899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75.53</c:v>
                </c:pt>
                <c:pt idx="1">
                  <c:v>81.349999999999994</c:v>
                </c:pt>
                <c:pt idx="2">
                  <c:v>84.13</c:v>
                </c:pt>
                <c:pt idx="3">
                  <c:v>80.959999999999994</c:v>
                </c:pt>
                <c:pt idx="4">
                  <c:v>79.819999999999993</c:v>
                </c:pt>
              </c:numCache>
            </c:numRef>
          </c:val>
          <c:extLst xmlns:c16r2="http://schemas.microsoft.com/office/drawing/2015/06/chart">
            <c:ext xmlns:c16="http://schemas.microsoft.com/office/drawing/2014/chart" uri="{C3380CC4-5D6E-409C-BE32-E72D297353CC}">
              <c16:uniqueId val="{00000000-9B84-4851-9535-7CC5CEA1C994}"/>
            </c:ext>
          </c:extLst>
        </c:ser>
        <c:dLbls>
          <c:showLegendKey val="0"/>
          <c:showVal val="0"/>
          <c:showCatName val="0"/>
          <c:showSerName val="0"/>
          <c:showPercent val="0"/>
          <c:showBubbleSize val="0"/>
        </c:dLbls>
        <c:gapWidth val="150"/>
        <c:axId val="289915584"/>
        <c:axId val="28991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9B84-4851-9535-7CC5CEA1C994}"/>
            </c:ext>
          </c:extLst>
        </c:ser>
        <c:dLbls>
          <c:showLegendKey val="0"/>
          <c:showVal val="0"/>
          <c:showCatName val="0"/>
          <c:showSerName val="0"/>
          <c:showPercent val="0"/>
          <c:showBubbleSize val="0"/>
        </c:dLbls>
        <c:marker val="1"/>
        <c:smooth val="0"/>
        <c:axId val="289915584"/>
        <c:axId val="289916368"/>
      </c:lineChart>
      <c:dateAx>
        <c:axId val="289915584"/>
        <c:scaling>
          <c:orientation val="minMax"/>
        </c:scaling>
        <c:delete val="1"/>
        <c:axPos val="b"/>
        <c:numFmt formatCode="&quot;H&quot;yy" sourceLinked="1"/>
        <c:majorTickMark val="none"/>
        <c:minorTickMark val="none"/>
        <c:tickLblPos val="none"/>
        <c:crossAx val="289916368"/>
        <c:crosses val="autoZero"/>
        <c:auto val="1"/>
        <c:lblOffset val="100"/>
        <c:baseTimeUnit val="years"/>
      </c:dateAx>
      <c:valAx>
        <c:axId val="2899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78.569999999999993</c:v>
                </c:pt>
                <c:pt idx="1">
                  <c:v>79.959999999999994</c:v>
                </c:pt>
                <c:pt idx="2">
                  <c:v>88.68</c:v>
                </c:pt>
                <c:pt idx="3">
                  <c:v>91.7</c:v>
                </c:pt>
                <c:pt idx="4">
                  <c:v>93.75</c:v>
                </c:pt>
              </c:numCache>
            </c:numRef>
          </c:val>
          <c:extLst xmlns:c16r2="http://schemas.microsoft.com/office/drawing/2015/06/chart">
            <c:ext xmlns:c16="http://schemas.microsoft.com/office/drawing/2014/chart" uri="{C3380CC4-5D6E-409C-BE32-E72D297353CC}">
              <c16:uniqueId val="{00000000-8761-4C12-A502-5A8479940F16}"/>
            </c:ext>
          </c:extLst>
        </c:ser>
        <c:dLbls>
          <c:showLegendKey val="0"/>
          <c:showVal val="0"/>
          <c:showCatName val="0"/>
          <c:showSerName val="0"/>
          <c:showPercent val="0"/>
          <c:showBubbleSize val="0"/>
        </c:dLbls>
        <c:gapWidth val="150"/>
        <c:axId val="249894728"/>
        <c:axId val="2498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8761-4C12-A502-5A8479940F16}"/>
            </c:ext>
          </c:extLst>
        </c:ser>
        <c:dLbls>
          <c:showLegendKey val="0"/>
          <c:showVal val="0"/>
          <c:showCatName val="0"/>
          <c:showSerName val="0"/>
          <c:showPercent val="0"/>
          <c:showBubbleSize val="0"/>
        </c:dLbls>
        <c:marker val="1"/>
        <c:smooth val="0"/>
        <c:axId val="249894728"/>
        <c:axId val="249895512"/>
      </c:lineChart>
      <c:dateAx>
        <c:axId val="249894728"/>
        <c:scaling>
          <c:orientation val="minMax"/>
        </c:scaling>
        <c:delete val="1"/>
        <c:axPos val="b"/>
        <c:numFmt formatCode="&quot;H&quot;yy" sourceLinked="1"/>
        <c:majorTickMark val="none"/>
        <c:minorTickMark val="none"/>
        <c:tickLblPos val="none"/>
        <c:crossAx val="249895512"/>
        <c:crosses val="autoZero"/>
        <c:auto val="1"/>
        <c:lblOffset val="100"/>
        <c:baseTimeUnit val="years"/>
      </c:dateAx>
      <c:valAx>
        <c:axId val="24989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9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A6-42D7-B659-DA72D247B6DA}"/>
            </c:ext>
          </c:extLst>
        </c:ser>
        <c:dLbls>
          <c:showLegendKey val="0"/>
          <c:showVal val="0"/>
          <c:showCatName val="0"/>
          <c:showSerName val="0"/>
          <c:showPercent val="0"/>
          <c:showBubbleSize val="0"/>
        </c:dLbls>
        <c:gapWidth val="150"/>
        <c:axId val="290408400"/>
        <c:axId val="29040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A6-42D7-B659-DA72D247B6DA}"/>
            </c:ext>
          </c:extLst>
        </c:ser>
        <c:dLbls>
          <c:showLegendKey val="0"/>
          <c:showVal val="0"/>
          <c:showCatName val="0"/>
          <c:showSerName val="0"/>
          <c:showPercent val="0"/>
          <c:showBubbleSize val="0"/>
        </c:dLbls>
        <c:marker val="1"/>
        <c:smooth val="0"/>
        <c:axId val="290408400"/>
        <c:axId val="290408008"/>
      </c:lineChart>
      <c:dateAx>
        <c:axId val="290408400"/>
        <c:scaling>
          <c:orientation val="minMax"/>
        </c:scaling>
        <c:delete val="1"/>
        <c:axPos val="b"/>
        <c:numFmt formatCode="&quot;H&quot;yy" sourceLinked="1"/>
        <c:majorTickMark val="none"/>
        <c:minorTickMark val="none"/>
        <c:tickLblPos val="none"/>
        <c:crossAx val="290408008"/>
        <c:crosses val="autoZero"/>
        <c:auto val="1"/>
        <c:lblOffset val="100"/>
        <c:baseTimeUnit val="years"/>
      </c:dateAx>
      <c:valAx>
        <c:axId val="2904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0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C1-4002-B8EF-3FA8BAF53118}"/>
            </c:ext>
          </c:extLst>
        </c:ser>
        <c:dLbls>
          <c:showLegendKey val="0"/>
          <c:showVal val="0"/>
          <c:showCatName val="0"/>
          <c:showSerName val="0"/>
          <c:showPercent val="0"/>
          <c:showBubbleSize val="0"/>
        </c:dLbls>
        <c:gapWidth val="150"/>
        <c:axId val="290409576"/>
        <c:axId val="29041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C1-4002-B8EF-3FA8BAF53118}"/>
            </c:ext>
          </c:extLst>
        </c:ser>
        <c:dLbls>
          <c:showLegendKey val="0"/>
          <c:showVal val="0"/>
          <c:showCatName val="0"/>
          <c:showSerName val="0"/>
          <c:showPercent val="0"/>
          <c:showBubbleSize val="0"/>
        </c:dLbls>
        <c:marker val="1"/>
        <c:smooth val="0"/>
        <c:axId val="290409576"/>
        <c:axId val="290413104"/>
      </c:lineChart>
      <c:dateAx>
        <c:axId val="290409576"/>
        <c:scaling>
          <c:orientation val="minMax"/>
        </c:scaling>
        <c:delete val="1"/>
        <c:axPos val="b"/>
        <c:numFmt formatCode="&quot;H&quot;yy" sourceLinked="1"/>
        <c:majorTickMark val="none"/>
        <c:minorTickMark val="none"/>
        <c:tickLblPos val="none"/>
        <c:crossAx val="290413104"/>
        <c:crosses val="autoZero"/>
        <c:auto val="1"/>
        <c:lblOffset val="100"/>
        <c:baseTimeUnit val="years"/>
      </c:dateAx>
      <c:valAx>
        <c:axId val="2904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0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3B-46FC-B306-047D919B32E3}"/>
            </c:ext>
          </c:extLst>
        </c:ser>
        <c:dLbls>
          <c:showLegendKey val="0"/>
          <c:showVal val="0"/>
          <c:showCatName val="0"/>
          <c:showSerName val="0"/>
          <c:showPercent val="0"/>
          <c:showBubbleSize val="0"/>
        </c:dLbls>
        <c:gapWidth val="150"/>
        <c:axId val="290409968"/>
        <c:axId val="2904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3B-46FC-B306-047D919B32E3}"/>
            </c:ext>
          </c:extLst>
        </c:ser>
        <c:dLbls>
          <c:showLegendKey val="0"/>
          <c:showVal val="0"/>
          <c:showCatName val="0"/>
          <c:showSerName val="0"/>
          <c:showPercent val="0"/>
          <c:showBubbleSize val="0"/>
        </c:dLbls>
        <c:marker val="1"/>
        <c:smooth val="0"/>
        <c:axId val="290409968"/>
        <c:axId val="290410360"/>
      </c:lineChart>
      <c:dateAx>
        <c:axId val="290409968"/>
        <c:scaling>
          <c:orientation val="minMax"/>
        </c:scaling>
        <c:delete val="1"/>
        <c:axPos val="b"/>
        <c:numFmt formatCode="&quot;H&quot;yy" sourceLinked="1"/>
        <c:majorTickMark val="none"/>
        <c:minorTickMark val="none"/>
        <c:tickLblPos val="none"/>
        <c:crossAx val="290410360"/>
        <c:crosses val="autoZero"/>
        <c:auto val="1"/>
        <c:lblOffset val="100"/>
        <c:baseTimeUnit val="years"/>
      </c:dateAx>
      <c:valAx>
        <c:axId val="2904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9D-427A-B87C-81475DD45DA7}"/>
            </c:ext>
          </c:extLst>
        </c:ser>
        <c:dLbls>
          <c:showLegendKey val="0"/>
          <c:showVal val="0"/>
          <c:showCatName val="0"/>
          <c:showSerName val="0"/>
          <c:showPercent val="0"/>
          <c:showBubbleSize val="0"/>
        </c:dLbls>
        <c:gapWidth val="150"/>
        <c:axId val="290414672"/>
        <c:axId val="29041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9D-427A-B87C-81475DD45DA7}"/>
            </c:ext>
          </c:extLst>
        </c:ser>
        <c:dLbls>
          <c:showLegendKey val="0"/>
          <c:showVal val="0"/>
          <c:showCatName val="0"/>
          <c:showSerName val="0"/>
          <c:showPercent val="0"/>
          <c:showBubbleSize val="0"/>
        </c:dLbls>
        <c:marker val="1"/>
        <c:smooth val="0"/>
        <c:axId val="290414672"/>
        <c:axId val="290412712"/>
      </c:lineChart>
      <c:dateAx>
        <c:axId val="290414672"/>
        <c:scaling>
          <c:orientation val="minMax"/>
        </c:scaling>
        <c:delete val="1"/>
        <c:axPos val="b"/>
        <c:numFmt formatCode="&quot;H&quot;yy" sourceLinked="1"/>
        <c:majorTickMark val="none"/>
        <c:minorTickMark val="none"/>
        <c:tickLblPos val="none"/>
        <c:crossAx val="290412712"/>
        <c:crosses val="autoZero"/>
        <c:auto val="1"/>
        <c:lblOffset val="100"/>
        <c:baseTimeUnit val="years"/>
      </c:dateAx>
      <c:valAx>
        <c:axId val="2904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548.70000000000005</c:v>
                </c:pt>
                <c:pt idx="1">
                  <c:v>516.5</c:v>
                </c:pt>
                <c:pt idx="2">
                  <c:v>477.17</c:v>
                </c:pt>
                <c:pt idx="3">
                  <c:v>447.19</c:v>
                </c:pt>
                <c:pt idx="4">
                  <c:v>410</c:v>
                </c:pt>
              </c:numCache>
            </c:numRef>
          </c:val>
          <c:extLst xmlns:c16r2="http://schemas.microsoft.com/office/drawing/2015/06/chart">
            <c:ext xmlns:c16="http://schemas.microsoft.com/office/drawing/2014/chart" uri="{C3380CC4-5D6E-409C-BE32-E72D297353CC}">
              <c16:uniqueId val="{00000000-6AE4-48B5-91E4-6504CEEB34C4}"/>
            </c:ext>
          </c:extLst>
        </c:ser>
        <c:dLbls>
          <c:showLegendKey val="0"/>
          <c:showVal val="0"/>
          <c:showCatName val="0"/>
          <c:showSerName val="0"/>
          <c:showPercent val="0"/>
          <c:showBubbleSize val="0"/>
        </c:dLbls>
        <c:gapWidth val="150"/>
        <c:axId val="289911664"/>
        <c:axId val="28991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6AE4-48B5-91E4-6504CEEB34C4}"/>
            </c:ext>
          </c:extLst>
        </c:ser>
        <c:dLbls>
          <c:showLegendKey val="0"/>
          <c:showVal val="0"/>
          <c:showCatName val="0"/>
          <c:showSerName val="0"/>
          <c:showPercent val="0"/>
          <c:showBubbleSize val="0"/>
        </c:dLbls>
        <c:marker val="1"/>
        <c:smooth val="0"/>
        <c:axId val="289911664"/>
        <c:axId val="289912056"/>
      </c:lineChart>
      <c:dateAx>
        <c:axId val="289911664"/>
        <c:scaling>
          <c:orientation val="minMax"/>
        </c:scaling>
        <c:delete val="1"/>
        <c:axPos val="b"/>
        <c:numFmt formatCode="&quot;H&quot;yy" sourceLinked="1"/>
        <c:majorTickMark val="none"/>
        <c:minorTickMark val="none"/>
        <c:tickLblPos val="none"/>
        <c:crossAx val="289912056"/>
        <c:crosses val="autoZero"/>
        <c:auto val="1"/>
        <c:lblOffset val="100"/>
        <c:baseTimeUnit val="years"/>
      </c:dateAx>
      <c:valAx>
        <c:axId val="28991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50.35</c:v>
                </c:pt>
                <c:pt idx="1">
                  <c:v>48.81</c:v>
                </c:pt>
                <c:pt idx="2">
                  <c:v>53.03</c:v>
                </c:pt>
                <c:pt idx="3">
                  <c:v>51.42</c:v>
                </c:pt>
                <c:pt idx="4">
                  <c:v>50.85</c:v>
                </c:pt>
              </c:numCache>
            </c:numRef>
          </c:val>
          <c:extLst xmlns:c16r2="http://schemas.microsoft.com/office/drawing/2015/06/chart">
            <c:ext xmlns:c16="http://schemas.microsoft.com/office/drawing/2014/chart" uri="{C3380CC4-5D6E-409C-BE32-E72D297353CC}">
              <c16:uniqueId val="{00000000-B366-457A-87F7-9F386CA79BE9}"/>
            </c:ext>
          </c:extLst>
        </c:ser>
        <c:dLbls>
          <c:showLegendKey val="0"/>
          <c:showVal val="0"/>
          <c:showCatName val="0"/>
          <c:showSerName val="0"/>
          <c:showPercent val="0"/>
          <c:showBubbleSize val="0"/>
        </c:dLbls>
        <c:gapWidth val="150"/>
        <c:axId val="289915976"/>
        <c:axId val="28991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B366-457A-87F7-9F386CA79BE9}"/>
            </c:ext>
          </c:extLst>
        </c:ser>
        <c:dLbls>
          <c:showLegendKey val="0"/>
          <c:showVal val="0"/>
          <c:showCatName val="0"/>
          <c:showSerName val="0"/>
          <c:showPercent val="0"/>
          <c:showBubbleSize val="0"/>
        </c:dLbls>
        <c:marker val="1"/>
        <c:smooth val="0"/>
        <c:axId val="289915976"/>
        <c:axId val="289916760"/>
      </c:lineChart>
      <c:dateAx>
        <c:axId val="289915976"/>
        <c:scaling>
          <c:orientation val="minMax"/>
        </c:scaling>
        <c:delete val="1"/>
        <c:axPos val="b"/>
        <c:numFmt formatCode="&quot;H&quot;yy" sourceLinked="1"/>
        <c:majorTickMark val="none"/>
        <c:minorTickMark val="none"/>
        <c:tickLblPos val="none"/>
        <c:crossAx val="289916760"/>
        <c:crosses val="autoZero"/>
        <c:auto val="1"/>
        <c:lblOffset val="100"/>
        <c:baseTimeUnit val="years"/>
      </c:dateAx>
      <c:valAx>
        <c:axId val="28991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1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533.79</c:v>
                </c:pt>
                <c:pt idx="1">
                  <c:v>547.98</c:v>
                </c:pt>
                <c:pt idx="2">
                  <c:v>502.48</c:v>
                </c:pt>
                <c:pt idx="3">
                  <c:v>519.4</c:v>
                </c:pt>
                <c:pt idx="4">
                  <c:v>528.54</c:v>
                </c:pt>
              </c:numCache>
            </c:numRef>
          </c:val>
          <c:extLst xmlns:c16r2="http://schemas.microsoft.com/office/drawing/2015/06/chart">
            <c:ext xmlns:c16="http://schemas.microsoft.com/office/drawing/2014/chart" uri="{C3380CC4-5D6E-409C-BE32-E72D297353CC}">
              <c16:uniqueId val="{00000000-67D5-496A-96BC-8E6BD27EFC45}"/>
            </c:ext>
          </c:extLst>
        </c:ser>
        <c:dLbls>
          <c:showLegendKey val="0"/>
          <c:showVal val="0"/>
          <c:showCatName val="0"/>
          <c:showSerName val="0"/>
          <c:showPercent val="0"/>
          <c:showBubbleSize val="0"/>
        </c:dLbls>
        <c:gapWidth val="150"/>
        <c:axId val="289913232"/>
        <c:axId val="2899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67D5-496A-96BC-8E6BD27EFC45}"/>
            </c:ext>
          </c:extLst>
        </c:ser>
        <c:dLbls>
          <c:showLegendKey val="0"/>
          <c:showVal val="0"/>
          <c:showCatName val="0"/>
          <c:showSerName val="0"/>
          <c:showPercent val="0"/>
          <c:showBubbleSize val="0"/>
        </c:dLbls>
        <c:marker val="1"/>
        <c:smooth val="0"/>
        <c:axId val="289913232"/>
        <c:axId val="289912448"/>
      </c:lineChart>
      <c:dateAx>
        <c:axId val="289913232"/>
        <c:scaling>
          <c:orientation val="minMax"/>
        </c:scaling>
        <c:delete val="1"/>
        <c:axPos val="b"/>
        <c:numFmt formatCode="&quot;H&quot;yy" sourceLinked="1"/>
        <c:majorTickMark val="none"/>
        <c:minorTickMark val="none"/>
        <c:tickLblPos val="none"/>
        <c:crossAx val="289912448"/>
        <c:crosses val="autoZero"/>
        <c:auto val="1"/>
        <c:lblOffset val="100"/>
        <c:baseTimeUnit val="years"/>
      </c:dateAx>
      <c:valAx>
        <c:axId val="2899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1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上関町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2668</v>
      </c>
      <c r="AM8" s="51"/>
      <c r="AN8" s="51"/>
      <c r="AO8" s="51"/>
      <c r="AP8" s="51"/>
      <c r="AQ8" s="51"/>
      <c r="AR8" s="51"/>
      <c r="AS8" s="51"/>
      <c r="AT8" s="47">
        <f>データ!$S$6</f>
        <v>34.69</v>
      </c>
      <c r="AU8" s="47"/>
      <c r="AV8" s="47"/>
      <c r="AW8" s="47"/>
      <c r="AX8" s="47"/>
      <c r="AY8" s="47"/>
      <c r="AZ8" s="47"/>
      <c r="BA8" s="47"/>
      <c r="BB8" s="47">
        <f>データ!$T$6</f>
        <v>76.91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99.47</v>
      </c>
      <c r="Q10" s="47"/>
      <c r="R10" s="47"/>
      <c r="S10" s="47"/>
      <c r="T10" s="47"/>
      <c r="U10" s="47"/>
      <c r="V10" s="47"/>
      <c r="W10" s="51">
        <f>データ!$Q$6</f>
        <v>4620</v>
      </c>
      <c r="X10" s="51"/>
      <c r="Y10" s="51"/>
      <c r="Z10" s="51"/>
      <c r="AA10" s="51"/>
      <c r="AB10" s="51"/>
      <c r="AC10" s="51"/>
      <c r="AD10" s="2"/>
      <c r="AE10" s="2"/>
      <c r="AF10" s="2"/>
      <c r="AG10" s="2"/>
      <c r="AH10" s="2"/>
      <c r="AI10" s="2"/>
      <c r="AJ10" s="2"/>
      <c r="AK10" s="2"/>
      <c r="AL10" s="51">
        <f>データ!$U$6</f>
        <v>2628</v>
      </c>
      <c r="AM10" s="51"/>
      <c r="AN10" s="51"/>
      <c r="AO10" s="51"/>
      <c r="AP10" s="51"/>
      <c r="AQ10" s="51"/>
      <c r="AR10" s="51"/>
      <c r="AS10" s="51"/>
      <c r="AT10" s="47">
        <f>データ!$V$6</f>
        <v>0.98</v>
      </c>
      <c r="AU10" s="47"/>
      <c r="AV10" s="47"/>
      <c r="AW10" s="47"/>
      <c r="AX10" s="47"/>
      <c r="AY10" s="47"/>
      <c r="AZ10" s="47"/>
      <c r="BA10" s="47"/>
      <c r="BB10" s="47">
        <f>データ!$W$6</f>
        <v>2681.63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sRd7KqgRk8lGTlOntZce5wcYS19/xQIfwwXp6bbaKemMZqJVEhHBEKkyM5XaO8P0OxF5d3RBtJhPpVDulTYMtA==" saltValue="ktRu0oaPDw0RFZl5ZIE+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353418</v>
      </c>
      <c r="D6" s="34">
        <f t="shared" si="3"/>
        <v>47</v>
      </c>
      <c r="E6" s="34">
        <f t="shared" si="3"/>
        <v>1</v>
      </c>
      <c r="F6" s="34">
        <f t="shared" si="3"/>
        <v>0</v>
      </c>
      <c r="G6" s="34">
        <f t="shared" si="3"/>
        <v>0</v>
      </c>
      <c r="H6" s="34" t="str">
        <f t="shared" si="3"/>
        <v>山口県　上関町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99.47</v>
      </c>
      <c r="Q6" s="35">
        <f t="shared" si="3"/>
        <v>4620</v>
      </c>
      <c r="R6" s="35">
        <f t="shared" si="3"/>
        <v>2668</v>
      </c>
      <c r="S6" s="35">
        <f t="shared" si="3"/>
        <v>34.69</v>
      </c>
      <c r="T6" s="35">
        <f t="shared" si="3"/>
        <v>76.91</v>
      </c>
      <c r="U6" s="35">
        <f t="shared" si="3"/>
        <v>2628</v>
      </c>
      <c r="V6" s="35">
        <f t="shared" si="3"/>
        <v>0.98</v>
      </c>
      <c r="W6" s="35">
        <f t="shared" si="3"/>
        <v>2681.63</v>
      </c>
      <c r="X6" s="36">
        <f>IF(X7="",NA(),X7)</f>
        <v>78.569999999999993</v>
      </c>
      <c r="Y6" s="36">
        <f t="shared" ref="Y6:AG6" si="4">IF(Y7="",NA(),Y7)</f>
        <v>79.959999999999994</v>
      </c>
      <c r="Z6" s="36">
        <f t="shared" si="4"/>
        <v>88.68</v>
      </c>
      <c r="AA6" s="36">
        <f t="shared" si="4"/>
        <v>91.7</v>
      </c>
      <c r="AB6" s="36">
        <f t="shared" si="4"/>
        <v>93.75</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548.70000000000005</v>
      </c>
      <c r="BF6" s="36">
        <f t="shared" ref="BF6:BN6" si="7">IF(BF7="",NA(),BF7)</f>
        <v>516.5</v>
      </c>
      <c r="BG6" s="36">
        <f t="shared" si="7"/>
        <v>477.17</v>
      </c>
      <c r="BH6" s="36">
        <f t="shared" si="7"/>
        <v>447.19</v>
      </c>
      <c r="BI6" s="36">
        <f t="shared" si="7"/>
        <v>410</v>
      </c>
      <c r="BJ6" s="36">
        <f t="shared" si="7"/>
        <v>1134.67</v>
      </c>
      <c r="BK6" s="36">
        <f t="shared" si="7"/>
        <v>1144.79</v>
      </c>
      <c r="BL6" s="36">
        <f t="shared" si="7"/>
        <v>1061.58</v>
      </c>
      <c r="BM6" s="36">
        <f t="shared" si="7"/>
        <v>1007.7</v>
      </c>
      <c r="BN6" s="36">
        <f t="shared" si="7"/>
        <v>1018.52</v>
      </c>
      <c r="BO6" s="35" t="str">
        <f>IF(BO7="","",IF(BO7="-","【-】","【"&amp;SUBSTITUTE(TEXT(BO7,"#,##0.00"),"-","△")&amp;"】"))</f>
        <v>【1,084.05】</v>
      </c>
      <c r="BP6" s="36">
        <f>IF(BP7="",NA(),BP7)</f>
        <v>50.35</v>
      </c>
      <c r="BQ6" s="36">
        <f t="shared" ref="BQ6:BY6" si="8">IF(BQ7="",NA(),BQ7)</f>
        <v>48.81</v>
      </c>
      <c r="BR6" s="36">
        <f t="shared" si="8"/>
        <v>53.03</v>
      </c>
      <c r="BS6" s="36">
        <f t="shared" si="8"/>
        <v>51.42</v>
      </c>
      <c r="BT6" s="36">
        <f t="shared" si="8"/>
        <v>50.85</v>
      </c>
      <c r="BU6" s="36">
        <f t="shared" si="8"/>
        <v>40.6</v>
      </c>
      <c r="BV6" s="36">
        <f t="shared" si="8"/>
        <v>56.04</v>
      </c>
      <c r="BW6" s="36">
        <f t="shared" si="8"/>
        <v>58.52</v>
      </c>
      <c r="BX6" s="36">
        <f t="shared" si="8"/>
        <v>59.22</v>
      </c>
      <c r="BY6" s="36">
        <f t="shared" si="8"/>
        <v>58.79</v>
      </c>
      <c r="BZ6" s="35" t="str">
        <f>IF(BZ7="","",IF(BZ7="-","【-】","【"&amp;SUBSTITUTE(TEXT(BZ7,"#,##0.00"),"-","△")&amp;"】"))</f>
        <v>【53.46】</v>
      </c>
      <c r="CA6" s="36">
        <f>IF(CA7="",NA(),CA7)</f>
        <v>533.79</v>
      </c>
      <c r="CB6" s="36">
        <f t="shared" ref="CB6:CJ6" si="9">IF(CB7="",NA(),CB7)</f>
        <v>547.98</v>
      </c>
      <c r="CC6" s="36">
        <f t="shared" si="9"/>
        <v>502.48</v>
      </c>
      <c r="CD6" s="36">
        <f t="shared" si="9"/>
        <v>519.4</v>
      </c>
      <c r="CE6" s="36">
        <f t="shared" si="9"/>
        <v>528.54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42.79</v>
      </c>
      <c r="CM6" s="36">
        <f t="shared" ref="CM6:CU6" si="10">IF(CM7="",NA(),CM7)</f>
        <v>39.4</v>
      </c>
      <c r="CN6" s="36">
        <f t="shared" si="10"/>
        <v>38.03</v>
      </c>
      <c r="CO6" s="36">
        <f t="shared" si="10"/>
        <v>38.44</v>
      </c>
      <c r="CP6" s="36">
        <f t="shared" si="10"/>
        <v>38.159999999999997</v>
      </c>
      <c r="CQ6" s="36">
        <f t="shared" si="10"/>
        <v>57.29</v>
      </c>
      <c r="CR6" s="36">
        <f t="shared" si="10"/>
        <v>55.9</v>
      </c>
      <c r="CS6" s="36">
        <f t="shared" si="10"/>
        <v>57.3</v>
      </c>
      <c r="CT6" s="36">
        <f t="shared" si="10"/>
        <v>56.76</v>
      </c>
      <c r="CU6" s="36">
        <f t="shared" si="10"/>
        <v>56.04</v>
      </c>
      <c r="CV6" s="35" t="str">
        <f>IF(CV7="","",IF(CV7="-","【-】","【"&amp;SUBSTITUTE(TEXT(CV7,"#,##0.00"),"-","△")&amp;"】"))</f>
        <v>【54.90】</v>
      </c>
      <c r="CW6" s="36">
        <f>IF(CW7="",NA(),CW7)</f>
        <v>75.53</v>
      </c>
      <c r="CX6" s="36">
        <f t="shared" ref="CX6:DF6" si="11">IF(CX7="",NA(),CX7)</f>
        <v>81.349999999999994</v>
      </c>
      <c r="CY6" s="36">
        <f t="shared" si="11"/>
        <v>84.13</v>
      </c>
      <c r="CZ6" s="36">
        <f t="shared" si="11"/>
        <v>80.959999999999994</v>
      </c>
      <c r="DA6" s="36">
        <f t="shared" si="11"/>
        <v>79.819999999999993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353418</v>
      </c>
      <c r="D7" s="38">
        <v>47</v>
      </c>
      <c r="E7" s="38">
        <v>1</v>
      </c>
      <c r="F7" s="38">
        <v>0</v>
      </c>
      <c r="G7" s="38">
        <v>0</v>
      </c>
      <c r="H7" s="38" t="s">
        <v>96</v>
      </c>
      <c r="I7" s="38" t="s">
        <v>97</v>
      </c>
      <c r="J7" s="38" t="s">
        <v>98</v>
      </c>
      <c r="K7" s="38" t="s">
        <v>99</v>
      </c>
      <c r="L7" s="38" t="s">
        <v>100</v>
      </c>
      <c r="M7" s="38" t="s">
        <v>101</v>
      </c>
      <c r="N7" s="39" t="s">
        <v>102</v>
      </c>
      <c r="O7" s="39" t="s">
        <v>103</v>
      </c>
      <c r="P7" s="39">
        <v>99.47</v>
      </c>
      <c r="Q7" s="39">
        <v>4620</v>
      </c>
      <c r="R7" s="39">
        <v>2668</v>
      </c>
      <c r="S7" s="39">
        <v>34.69</v>
      </c>
      <c r="T7" s="39">
        <v>76.91</v>
      </c>
      <c r="U7" s="39">
        <v>2628</v>
      </c>
      <c r="V7" s="39">
        <v>0.98</v>
      </c>
      <c r="W7" s="39">
        <v>2681.63</v>
      </c>
      <c r="X7" s="39">
        <v>78.569999999999993</v>
      </c>
      <c r="Y7" s="39">
        <v>79.959999999999994</v>
      </c>
      <c r="Z7" s="39">
        <v>88.68</v>
      </c>
      <c r="AA7" s="39">
        <v>91.7</v>
      </c>
      <c r="AB7" s="39">
        <v>93.75</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548.70000000000005</v>
      </c>
      <c r="BF7" s="39">
        <v>516.5</v>
      </c>
      <c r="BG7" s="39">
        <v>477.17</v>
      </c>
      <c r="BH7" s="39">
        <v>447.19</v>
      </c>
      <c r="BI7" s="39">
        <v>410</v>
      </c>
      <c r="BJ7" s="39">
        <v>1134.67</v>
      </c>
      <c r="BK7" s="39">
        <v>1144.79</v>
      </c>
      <c r="BL7" s="39">
        <v>1061.58</v>
      </c>
      <c r="BM7" s="39">
        <v>1007.7</v>
      </c>
      <c r="BN7" s="39">
        <v>1018.52</v>
      </c>
      <c r="BO7" s="39">
        <v>1084.05</v>
      </c>
      <c r="BP7" s="39">
        <v>50.35</v>
      </c>
      <c r="BQ7" s="39">
        <v>48.81</v>
      </c>
      <c r="BR7" s="39">
        <v>53.03</v>
      </c>
      <c r="BS7" s="39">
        <v>51.42</v>
      </c>
      <c r="BT7" s="39">
        <v>50.85</v>
      </c>
      <c r="BU7" s="39">
        <v>40.6</v>
      </c>
      <c r="BV7" s="39">
        <v>56.04</v>
      </c>
      <c r="BW7" s="39">
        <v>58.52</v>
      </c>
      <c r="BX7" s="39">
        <v>59.22</v>
      </c>
      <c r="BY7" s="39">
        <v>58.79</v>
      </c>
      <c r="BZ7" s="39">
        <v>53.46</v>
      </c>
      <c r="CA7" s="39">
        <v>533.79</v>
      </c>
      <c r="CB7" s="39">
        <v>547.98</v>
      </c>
      <c r="CC7" s="39">
        <v>502.48</v>
      </c>
      <c r="CD7" s="39">
        <v>519.4</v>
      </c>
      <c r="CE7" s="39">
        <v>528.54</v>
      </c>
      <c r="CF7" s="39">
        <v>440.03</v>
      </c>
      <c r="CG7" s="39">
        <v>304.35000000000002</v>
      </c>
      <c r="CH7" s="39">
        <v>296.3</v>
      </c>
      <c r="CI7" s="39">
        <v>292.89999999999998</v>
      </c>
      <c r="CJ7" s="39">
        <v>298.25</v>
      </c>
      <c r="CK7" s="39">
        <v>300.47000000000003</v>
      </c>
      <c r="CL7" s="39">
        <v>42.79</v>
      </c>
      <c r="CM7" s="39">
        <v>39.4</v>
      </c>
      <c r="CN7" s="39">
        <v>38.03</v>
      </c>
      <c r="CO7" s="39">
        <v>38.44</v>
      </c>
      <c r="CP7" s="39">
        <v>38.159999999999997</v>
      </c>
      <c r="CQ7" s="39">
        <v>57.29</v>
      </c>
      <c r="CR7" s="39">
        <v>55.9</v>
      </c>
      <c r="CS7" s="39">
        <v>57.3</v>
      </c>
      <c r="CT7" s="39">
        <v>56.76</v>
      </c>
      <c r="CU7" s="39">
        <v>56.04</v>
      </c>
      <c r="CV7" s="39">
        <v>54.9</v>
      </c>
      <c r="CW7" s="39">
        <v>75.53</v>
      </c>
      <c r="CX7" s="39">
        <v>81.349999999999994</v>
      </c>
      <c r="CY7" s="39">
        <v>84.13</v>
      </c>
      <c r="CZ7" s="39">
        <v>80.959999999999994</v>
      </c>
      <c r="DA7" s="39">
        <v>79.819999999999993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2021-02-04T08:39:09Z</cp:lastPrinted>
  <dcterms:created xsi:type="dcterms:W3CDTF">2020-12-04T02:21:56Z</dcterms:created>
  <dcterms:modified xsi:type="dcterms:W3CDTF">2021-02-04T08:39:09Z</dcterms:modified>
  <cp:category/>
</cp:coreProperties>
</file>