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TS-XL5F5\01財政係\共有データ\公営企業\令和2年度\20210114　公営企業に係る「経営比較分析表」（令和元年度決算）の分析等について【済】\05県修正回答\"/>
    </mc:Choice>
  </mc:AlternateContent>
  <workbookProtection workbookAlgorithmName="SHA-512" workbookHashValue="6CFldWBJi6B5zoNPp7i82TOlj5vzMHH3kobFU14V8w3+nPPgcTJ1Lk2255xfiUu2iFsO6RXzCkrkHC3DqCUG4w==" workbookSaltValue="hFZ/6pHRS4NzAJZVNRH9rw==" workbookSpinCount="100000" lockStructure="1"/>
  <bookViews>
    <workbookView xWindow="0" yWindow="15" windowWidth="15360" windowHeight="762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DP7" i="5"/>
  <c r="DO7" i="5"/>
  <c r="DN7" i="5"/>
  <c r="DM7" i="5"/>
  <c r="DL7" i="5"/>
  <c r="DK7" i="5"/>
  <c r="DI7" i="5"/>
  <c r="MI78" i="4" s="1"/>
  <c r="DH7" i="5"/>
  <c r="DG7" i="5"/>
  <c r="DF7" i="5"/>
  <c r="DE7" i="5"/>
  <c r="KA78" i="4" s="1"/>
  <c r="DD7" i="5"/>
  <c r="DC7" i="5"/>
  <c r="DB7" i="5"/>
  <c r="DA7" i="5"/>
  <c r="CZ7" i="5"/>
  <c r="CN7" i="5"/>
  <c r="CM7" i="5"/>
  <c r="BZ7" i="5"/>
  <c r="MA53" i="4" s="1"/>
  <c r="BY7" i="5"/>
  <c r="BX7" i="5"/>
  <c r="BW7" i="5"/>
  <c r="BV7" i="5"/>
  <c r="JC53" i="4" s="1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N52" i="4" s="1"/>
  <c r="AU7" i="5"/>
  <c r="AS7" i="5"/>
  <c r="AR7" i="5"/>
  <c r="AQ7" i="5"/>
  <c r="AP7" i="5"/>
  <c r="AO7" i="5"/>
  <c r="AN7" i="5"/>
  <c r="AM7" i="5"/>
  <c r="AL7" i="5"/>
  <c r="AK7" i="5"/>
  <c r="AJ7" i="5"/>
  <c r="AH7" i="5"/>
  <c r="CS32" i="4" s="1"/>
  <c r="AG7" i="5"/>
  <c r="AF7" i="5"/>
  <c r="AE7" i="5"/>
  <c r="AD7" i="5"/>
  <c r="U32" i="4" s="1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LT7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LH53" i="4"/>
  <c r="KO53" i="4"/>
  <c r="JV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U52" i="4"/>
  <c r="MA32" i="4"/>
  <c r="LH32" i="4"/>
  <c r="JV32" i="4"/>
  <c r="JC32" i="4"/>
  <c r="HJ32" i="4"/>
  <c r="GQ32" i="4"/>
  <c r="FX32" i="4"/>
  <c r="FE32" i="4"/>
  <c r="EL32" i="4"/>
  <c r="BZ32" i="4"/>
  <c r="BG32" i="4"/>
  <c r="AN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IT76" i="4"/>
  <c r="CS51" i="4"/>
  <c r="HJ30" i="4"/>
  <c r="CS30" i="4"/>
  <c r="BZ76" i="4"/>
  <c r="C11" i="5"/>
  <c r="D11" i="5"/>
  <c r="E11" i="5"/>
  <c r="B11" i="5"/>
  <c r="BK76" i="4" l="1"/>
  <c r="LH51" i="4"/>
  <c r="GQ30" i="4"/>
  <c r="LT76" i="4"/>
  <c r="GQ51" i="4"/>
  <c r="LH30" i="4"/>
  <c r="IE76" i="4"/>
  <c r="BZ51" i="4"/>
  <c r="BZ30" i="4"/>
  <c r="FX30" i="4"/>
  <c r="BG30" i="4"/>
  <c r="FX51" i="4"/>
  <c r="AV76" i="4"/>
  <c r="KO51" i="4"/>
  <c r="HP76" i="4"/>
  <c r="BG51" i="4"/>
  <c r="LE76" i="4"/>
  <c r="KO30" i="4"/>
  <c r="HA76" i="4"/>
  <c r="AN51" i="4"/>
  <c r="FE30" i="4"/>
  <c r="AN30" i="4"/>
  <c r="JV51" i="4"/>
  <c r="KP76" i="4"/>
  <c r="FE51" i="4"/>
  <c r="JV30" i="4"/>
  <c r="AG76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<sst xmlns="http://schemas.openxmlformats.org/spreadsheetml/2006/main" count="278" uniqueCount="147">
  <si>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</si>
  <si>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</si>
  <si>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</si>
  <si>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</si>
  <si>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</si>
  <si>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</si>
  <si>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</si>
  <si>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</si>
  <si>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</si>
  <si>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</si>
  <si>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</si>
  <si>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</si>
  <si>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</si>
  <si>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</si>
  <si>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</si>
  <si>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</si>
  <si>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</si>
  <si>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</si>
  <si>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</si>
  <si>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</si>
  <si>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</si>
  <si>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</si>
  <si>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</si>
  <si>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</si>
  <si>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</si>
  <si>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</si>
  <si>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</si>
  <si>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</si>
  <si>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</si>
  <si>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</si>
  <si>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</si>
  <si>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</si>
  <si>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</si>
  <si>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</si>
  <si>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</si>
  <si>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</si>
  <si>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</si>
  <si>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</si>
  <si>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</si>
  <si>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</si>
  <si>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</si>
  <si>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</si>
  <si>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</si>
  <si>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</si>
  <si>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</si>
  <si>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</si>
  <si>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</si>
  <si>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</si>
  <si>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</si>
  <si>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</si>
  <si>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</si>
  <si>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</si>
  <si>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</si>
  <si>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</si>
  <si>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</si>
  <si>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</si>
  <si>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</si>
  <si>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</si>
  <si>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</si>
  <si>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</si>
  <si>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</si>
  <si>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</si>
  <si>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</si>
  <si>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</si>
  <si>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</si>
  <si>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</si>
  <si>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</si>
  <si>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</si>
  <si>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</si>
  <si>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</si>
  <si>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</si>
  <si>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</si>
  <si>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</si>
  <si>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</si>
  <si>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</si>
  <si>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</si>
  <si>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</si>
  <si>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</si>
  <si>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</si>
  <si>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</si>
  <si>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</si>
  <si>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</si>
  <si>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</si>
  <si>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</si>
  <si>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</si>
  <si>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</si>
  <si>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</si>
  <si>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</si>
  <si>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</si>
  <si>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</si>
  <si>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</si>
  <si>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</si>
  <si>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</si>
  <si>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</si>
  <si>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</si>
  <si>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</si>
  <si>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</si>
  <si>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</si>
  <si>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</si>
  <si>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</si>
  <si>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</si>
  <si>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</si>
  <si>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</si>
  <si>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</si>
  <si>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</si>
  <si>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</si>
  <si>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</si>
  <si>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</si>
  <si>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</si>
  <si>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</si>
  <si>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</si>
  <si>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当該値(N-2)</t>
    <phoneticPr fontId="5"/>
  </si>
  <si>
    <t>当該値(N-3)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</si>
  <si>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</si>
  <si>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</si>
  <si>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</si>
  <si>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</si>
  <si>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</si>
  <si>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</si>
  <si>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</si>
  <si>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</si>
  <si>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</si>
  <si>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</si>
  <si>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</si>
  <si>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</si>
  <si>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山口県　宇部市</t>
  </si>
  <si>
    <t>宇部市寿町第二有料駐車場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</si>
  <si>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</si>
  <si>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</si>
  <si>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</si>
  <si>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</si>
  <si>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</si>
  <si>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</si>
  <si>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</si>
  <si>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</si>
  <si>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</si>
  <si>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</si>
  <si>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</si>
  <si>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</si>
  <si>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</si>
  <si>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</si>
  <si>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</si>
  <si>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</si>
  <si>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当施設は、広場式であるため、大規模な設備投資の予定はない。</t>
    <phoneticPr fontId="5"/>
  </si>
  <si>
    <t>収益的収支比率については、類似施設平均値を下回ってはいるが、100%以上あり、黒字経営が続いている。売上高ＧＯＰ比率やＥＢＩＴＤＡからも、高い収益性が認められ、他会計からの繰入金や企業債残高もないため、独立採算による安定経営を果たしている。</t>
    <phoneticPr fontId="5"/>
  </si>
  <si>
    <t>平成30年度及び令和元年度の稼働率が、例年に比べてかなり上昇しているが、これは本市新庁舎の建設工事に当たり、市庁舎駐車場が閉鎖されたため、当施設を来客用駐車場として使用したことによるものである。
通常は、一定割合を定期駐車枠として配分しており、通勤を主とする定期利用者によって、その枠が常に満車の状態であり、安定的な収入を確保している。</t>
    <rPh sb="6" eb="7">
      <t>オヨ</t>
    </rPh>
    <rPh sb="8" eb="9">
      <t>レイ</t>
    </rPh>
    <rPh sb="9" eb="10">
      <t>ワ</t>
    </rPh>
    <rPh sb="10" eb="11">
      <t>ガン</t>
    </rPh>
    <rPh sb="11" eb="12">
      <t>ネン</t>
    </rPh>
    <rPh sb="12" eb="13">
      <t>ド</t>
    </rPh>
    <phoneticPr fontId="5"/>
  </si>
  <si>
    <t>駐車需要やまちづくりの方向性の変化に伴い、市営駐車場の今後のあり方を検討をした結果、収益性が高く、稼働率も安定的である当施設は、更なる利用促進及び利便性の向上を図るために、民間事業者による駐車場運営とす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</si>
</sst>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left" vertical="top" shrinkToFit="1"/>
      <protection hidden="1"/>
    </xf>
    <xf numFmtId="0" fontId="4" fillId="0" borderId="7" xfId="0" applyFont="1" applyFill="1" applyBorder="1" applyAlignment="1" applyProtection="1">
      <alignment horizontal="left" vertical="top" shrinkToFit="1"/>
      <protection hidden="1"/>
    </xf>
    <xf numFmtId="0" fontId="4" fillId="0" borderId="8" xfId="0" applyFont="1" applyFill="1" applyBorder="1" applyAlignment="1" applyProtection="1">
      <alignment horizontal="left" vertical="top" shrinkToFit="1"/>
      <protection hidden="1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12" xfId="0" applyFont="1" applyFill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187</c:v>
                </c:pt>
                <c:pt idx="1">
                  <c:v>197.3</c:v>
                </c:pt>
                <c:pt idx="2">
                  <c:v>278.89999999999998</c:v>
                </c:pt>
                <c:pt idx="3">
                  <c:v>276.60000000000002</c:v>
                </c:pt>
                <c:pt idx="4">
                  <c:v>246.7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4-4627-BEAB-C1BA6EC1A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504128"/>
        <c:axId val="22950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C4-4627-BEAB-C1BA6EC1A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504128"/>
        <c:axId val="229506432"/>
      </c:lineChart>
      <c:catAx>
        <c:axId val="2295041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9506432"/>
        <c:crosses val="autoZero"/>
        <c:auto val="1"/>
        <c:lblAlgn val="ctr"/>
        <c:lblOffset val="100"/>
        <c:noMultiLvlLbl val="1"/>
      </c:catAx>
      <c:valAx>
        <c:axId val="22950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9504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1-41EC-8AA6-29E62E157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698624"/>
        <c:axId val="148700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21-41EC-8AA6-29E62E157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98624"/>
        <c:axId val="148700544"/>
      </c:lineChart>
      <c:catAx>
        <c:axId val="148698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8700544"/>
        <c:crosses val="autoZero"/>
        <c:auto val="1"/>
        <c:lblAlgn val="ctr"/>
        <c:lblOffset val="100"/>
        <c:noMultiLvlLbl val="1"/>
      </c:catAx>
      <c:valAx>
        <c:axId val="148700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8698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675-42B6-829F-9791403D1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345856"/>
        <c:axId val="19834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75-42B6-829F-9791403D1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345856"/>
        <c:axId val="198347776"/>
      </c:lineChart>
      <c:catAx>
        <c:axId val="1983458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8347776"/>
        <c:crosses val="autoZero"/>
        <c:auto val="1"/>
        <c:lblAlgn val="ctr"/>
        <c:lblOffset val="100"/>
        <c:noMultiLvlLbl val="1"/>
      </c:catAx>
      <c:valAx>
        <c:axId val="19834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8345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B81-43E8-83CD-E594292BD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836992"/>
        <c:axId val="19883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81-43E8-83CD-E594292BD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36992"/>
        <c:axId val="198838912"/>
      </c:lineChart>
      <c:catAx>
        <c:axId val="198836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8838912"/>
        <c:crosses val="autoZero"/>
        <c:auto val="1"/>
        <c:lblAlgn val="ctr"/>
        <c:lblOffset val="100"/>
        <c:noMultiLvlLbl val="1"/>
      </c:catAx>
      <c:valAx>
        <c:axId val="19883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8836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28-4915-8CCC-881AADE3A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889856"/>
        <c:axId val="198891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28-4915-8CCC-881AADE3A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89856"/>
        <c:axId val="198891776"/>
      </c:lineChart>
      <c:catAx>
        <c:axId val="1988898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8891776"/>
        <c:crosses val="autoZero"/>
        <c:auto val="1"/>
        <c:lblAlgn val="ctr"/>
        <c:lblOffset val="100"/>
        <c:noMultiLvlLbl val="1"/>
      </c:catAx>
      <c:valAx>
        <c:axId val="198891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8889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9-4901-AA48-96C60BDA4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33536"/>
        <c:axId val="19923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9-4901-AA48-96C60BDA4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233536"/>
        <c:axId val="199235456"/>
      </c:lineChart>
      <c:catAx>
        <c:axId val="199233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9235456"/>
        <c:crosses val="autoZero"/>
        <c:auto val="1"/>
        <c:lblAlgn val="ctr"/>
        <c:lblOffset val="100"/>
        <c:noMultiLvlLbl val="1"/>
      </c:catAx>
      <c:valAx>
        <c:axId val="19923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99233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33.299999999999997</c:v>
                </c:pt>
                <c:pt idx="1">
                  <c:v>35</c:v>
                </c:pt>
                <c:pt idx="2">
                  <c:v>40</c:v>
                </c:pt>
                <c:pt idx="3">
                  <c:v>121.7</c:v>
                </c:pt>
                <c:pt idx="4">
                  <c:v>76.7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D-4DA6-BF91-882F046BF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48896"/>
        <c:axId val="19926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DD-4DA6-BF91-882F046BF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248896"/>
        <c:axId val="199263360"/>
      </c:lineChart>
      <c:catAx>
        <c:axId val="1992488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9263360"/>
        <c:crosses val="autoZero"/>
        <c:auto val="1"/>
        <c:lblAlgn val="ctr"/>
        <c:lblOffset val="100"/>
        <c:noMultiLvlLbl val="1"/>
      </c:catAx>
      <c:valAx>
        <c:axId val="19926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9248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53.9</c:v>
                </c:pt>
                <c:pt idx="1">
                  <c:v>55.3</c:v>
                </c:pt>
                <c:pt idx="2">
                  <c:v>69.2</c:v>
                </c:pt>
                <c:pt idx="3">
                  <c:v>65.599999999999994</c:v>
                </c:pt>
                <c:pt idx="4">
                  <c:v>65.3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3-4430-A1E6-EED0626B6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53152"/>
        <c:axId val="20115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E3-4430-A1E6-EED0626B6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53152"/>
        <c:axId val="201159424"/>
      </c:lineChart>
      <c:catAx>
        <c:axId val="201153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1159424"/>
        <c:crosses val="autoZero"/>
        <c:auto val="1"/>
        <c:lblAlgn val="ctr"/>
        <c:lblOffset val="100"/>
        <c:noMultiLvlLbl val="1"/>
      </c:catAx>
      <c:valAx>
        <c:axId val="20115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1153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2843</c:v>
                </c:pt>
                <c:pt idx="1">
                  <c:v>2985</c:v>
                </c:pt>
                <c:pt idx="2">
                  <c:v>4059</c:v>
                </c:pt>
                <c:pt idx="3">
                  <c:v>5053</c:v>
                </c:pt>
                <c:pt idx="4">
                  <c:v>4433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6-45FF-81DA-3E2FED4DB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323648"/>
        <c:axId val="22131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16-45FF-81DA-3E2FED4DB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23648"/>
        <c:axId val="221319552"/>
      </c:lineChart>
      <c:catAx>
        <c:axId val="2033236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1319552"/>
        <c:crosses val="autoZero"/>
        <c:auto val="1"/>
        <c:lblAlgn val="ctr"/>
        <c:lblOffset val="100"/>
        <c:noMultiLvlLbl val="1"/>
      </c:catAx>
      <c:valAx>
        <c:axId val="22131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03323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0" zoomScaleNormal="8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山口県宇部市　宇部市寿町第二有料駐車場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794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133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45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60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120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144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187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197.3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278.89999999999998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276.60000000000002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246.7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33.299999999999997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35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40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121.7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76.7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443.6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355.6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358.6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464.8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1721.5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2.2999999999999998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2.7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9.6999999999999993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1.3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154.1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151.6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151.19999999999999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159.69999999999999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176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143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145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53.9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55.3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69.2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65.599999999999994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65.3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2843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2985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4059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5053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4433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54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14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33.4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22.3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33.6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35.299999999999997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9663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9019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8406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7531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8442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146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30486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470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85.4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69.900000000000006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59.6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51.8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51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GaFYT/D25tcTUF1TN44W1U4J9qb21qekweCn5AnTfpGG0VQCxLIR6jW5HuejlYcaSbhvZS1ID0sYY7DQaeIqAA==" saltValue="Bf0NNpkH7+Ok4Ozo/oiSnw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101</v>
      </c>
      <c r="AK5" s="59" t="s">
        <v>102</v>
      </c>
      <c r="AL5" s="59" t="s">
        <v>92</v>
      </c>
      <c r="AM5" s="59" t="s">
        <v>103</v>
      </c>
      <c r="AN5" s="59" t="s">
        <v>104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105</v>
      </c>
      <c r="AV5" s="59" t="s">
        <v>102</v>
      </c>
      <c r="AW5" s="59" t="s">
        <v>92</v>
      </c>
      <c r="AX5" s="59" t="s">
        <v>106</v>
      </c>
      <c r="AY5" s="59" t="s">
        <v>94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107</v>
      </c>
      <c r="BG5" s="59" t="s">
        <v>91</v>
      </c>
      <c r="BH5" s="59" t="s">
        <v>108</v>
      </c>
      <c r="BI5" s="59" t="s">
        <v>109</v>
      </c>
      <c r="BJ5" s="59" t="s">
        <v>94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110</v>
      </c>
      <c r="BR5" s="59" t="s">
        <v>102</v>
      </c>
      <c r="BS5" s="59" t="s">
        <v>111</v>
      </c>
      <c r="BT5" s="59" t="s">
        <v>106</v>
      </c>
      <c r="BU5" s="59" t="s">
        <v>94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105</v>
      </c>
      <c r="CC5" s="59" t="s">
        <v>112</v>
      </c>
      <c r="CD5" s="59" t="s">
        <v>92</v>
      </c>
      <c r="CE5" s="59" t="s">
        <v>106</v>
      </c>
      <c r="CF5" s="59" t="s">
        <v>113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107</v>
      </c>
      <c r="CP5" s="59" t="s">
        <v>114</v>
      </c>
      <c r="CQ5" s="59" t="s">
        <v>92</v>
      </c>
      <c r="CR5" s="59" t="s">
        <v>93</v>
      </c>
      <c r="CS5" s="59" t="s">
        <v>94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107</v>
      </c>
      <c r="DA5" s="59" t="s">
        <v>102</v>
      </c>
      <c r="DB5" s="59" t="s">
        <v>111</v>
      </c>
      <c r="DC5" s="59" t="s">
        <v>93</v>
      </c>
      <c r="DD5" s="59" t="s">
        <v>94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107</v>
      </c>
      <c r="DL5" s="59" t="s">
        <v>91</v>
      </c>
      <c r="DM5" s="59" t="s">
        <v>115</v>
      </c>
      <c r="DN5" s="59" t="s">
        <v>116</v>
      </c>
      <c r="DO5" s="59" t="s">
        <v>117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118</v>
      </c>
      <c r="B6" s="60">
        <f>B8</f>
        <v>2019</v>
      </c>
      <c r="C6" s="60">
        <f t="shared" ref="C6:X6" si="1">C8</f>
        <v>352021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山口県宇部市</v>
      </c>
      <c r="I6" s="60" t="str">
        <f t="shared" si="1"/>
        <v>宇部市寿町第二有料駐車場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45</v>
      </c>
      <c r="S6" s="62" t="str">
        <f t="shared" si="1"/>
        <v>公共施設</v>
      </c>
      <c r="T6" s="62" t="str">
        <f t="shared" si="1"/>
        <v>無</v>
      </c>
      <c r="U6" s="63">
        <f t="shared" si="1"/>
        <v>794</v>
      </c>
      <c r="V6" s="63">
        <f t="shared" si="1"/>
        <v>60</v>
      </c>
      <c r="W6" s="63">
        <f t="shared" si="1"/>
        <v>120</v>
      </c>
      <c r="X6" s="62" t="str">
        <f t="shared" si="1"/>
        <v>代行制</v>
      </c>
      <c r="Y6" s="64">
        <f>IF(Y8="-",NA(),Y8)</f>
        <v>187</v>
      </c>
      <c r="Z6" s="64">
        <f t="shared" ref="Z6:AH6" si="2">IF(Z8="-",NA(),Z8)</f>
        <v>197.3</v>
      </c>
      <c r="AA6" s="64">
        <f t="shared" si="2"/>
        <v>278.89999999999998</v>
      </c>
      <c r="AB6" s="64">
        <f t="shared" si="2"/>
        <v>276.60000000000002</v>
      </c>
      <c r="AC6" s="64">
        <f t="shared" si="2"/>
        <v>246.7</v>
      </c>
      <c r="AD6" s="64">
        <f t="shared" si="2"/>
        <v>443.6</v>
      </c>
      <c r="AE6" s="64">
        <f t="shared" si="2"/>
        <v>355.6</v>
      </c>
      <c r="AF6" s="64">
        <f t="shared" si="2"/>
        <v>358.6</v>
      </c>
      <c r="AG6" s="64">
        <f t="shared" si="2"/>
        <v>464.8</v>
      </c>
      <c r="AH6" s="64">
        <f t="shared" si="2"/>
        <v>1721.5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2.2999999999999998</v>
      </c>
      <c r="AP6" s="64">
        <f t="shared" si="3"/>
        <v>2.7</v>
      </c>
      <c r="AQ6" s="64">
        <f t="shared" si="3"/>
        <v>2.2999999999999998</v>
      </c>
      <c r="AR6" s="64">
        <f t="shared" si="3"/>
        <v>9.6999999999999993</v>
      </c>
      <c r="AS6" s="64">
        <f t="shared" si="3"/>
        <v>1.3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54</v>
      </c>
      <c r="BB6" s="65">
        <f t="shared" si="4"/>
        <v>33</v>
      </c>
      <c r="BC6" s="65">
        <f t="shared" si="4"/>
        <v>14</v>
      </c>
      <c r="BD6" s="65">
        <f t="shared" si="4"/>
        <v>4</v>
      </c>
      <c r="BE6" s="63" t="str">
        <f>IF(BE8="-","",IF(BE8="-","【-】","【"&amp;SUBSTITUTE(TEXT(BE8,"#,##0"),"-","△")&amp;"】"))</f>
        <v>【17】</v>
      </c>
      <c r="BF6" s="64">
        <f>IF(BF8="-",NA(),BF8)</f>
        <v>53.9</v>
      </c>
      <c r="BG6" s="64">
        <f t="shared" ref="BG6:BO6" si="5">IF(BG8="-",NA(),BG8)</f>
        <v>55.3</v>
      </c>
      <c r="BH6" s="64">
        <f t="shared" si="5"/>
        <v>69.2</v>
      </c>
      <c r="BI6" s="64">
        <f t="shared" si="5"/>
        <v>65.599999999999994</v>
      </c>
      <c r="BJ6" s="64">
        <f t="shared" si="5"/>
        <v>65.3</v>
      </c>
      <c r="BK6" s="64">
        <f t="shared" si="5"/>
        <v>33.4</v>
      </c>
      <c r="BL6" s="64">
        <f t="shared" si="5"/>
        <v>32.299999999999997</v>
      </c>
      <c r="BM6" s="64">
        <f t="shared" si="5"/>
        <v>22.3</v>
      </c>
      <c r="BN6" s="64">
        <f t="shared" si="5"/>
        <v>33.6</v>
      </c>
      <c r="BO6" s="64">
        <f t="shared" si="5"/>
        <v>35.299999999999997</v>
      </c>
      <c r="BP6" s="61" t="str">
        <f>IF(BP8="-","",IF(BP8="-","【-】","【"&amp;SUBSTITUTE(TEXT(BP8,"#,##0.0"),"-","△")&amp;"】"))</f>
        <v>【20.8】</v>
      </c>
      <c r="BQ6" s="65">
        <f>IF(BQ8="-",NA(),BQ8)</f>
        <v>2843</v>
      </c>
      <c r="BR6" s="65">
        <f t="shared" ref="BR6:BZ6" si="6">IF(BR8="-",NA(),BR8)</f>
        <v>2985</v>
      </c>
      <c r="BS6" s="65">
        <f t="shared" si="6"/>
        <v>4059</v>
      </c>
      <c r="BT6" s="65">
        <f t="shared" si="6"/>
        <v>5053</v>
      </c>
      <c r="BU6" s="65">
        <f t="shared" si="6"/>
        <v>4433</v>
      </c>
      <c r="BV6" s="65">
        <f t="shared" si="6"/>
        <v>9663</v>
      </c>
      <c r="BW6" s="65">
        <f t="shared" si="6"/>
        <v>9019</v>
      </c>
      <c r="BX6" s="65">
        <f t="shared" si="6"/>
        <v>8406</v>
      </c>
      <c r="BY6" s="65">
        <f t="shared" si="6"/>
        <v>7531</v>
      </c>
      <c r="BZ6" s="65">
        <f t="shared" si="6"/>
        <v>8442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119</v>
      </c>
      <c r="CM6" s="63">
        <f t="shared" ref="CM6:CN6" si="7">CM8</f>
        <v>30486</v>
      </c>
      <c r="CN6" s="63">
        <f t="shared" si="7"/>
        <v>470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120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85.4</v>
      </c>
      <c r="DF6" s="64">
        <f t="shared" si="8"/>
        <v>69.900000000000006</v>
      </c>
      <c r="DG6" s="64">
        <f t="shared" si="8"/>
        <v>59.6</v>
      </c>
      <c r="DH6" s="64">
        <f t="shared" si="8"/>
        <v>51.8</v>
      </c>
      <c r="DI6" s="64">
        <f t="shared" si="8"/>
        <v>51</v>
      </c>
      <c r="DJ6" s="61" t="str">
        <f>IF(DJ8="-","",IF(DJ8="-","【-】","【"&amp;SUBSTITUTE(TEXT(DJ8,"#,##0.0"),"-","△")&amp;"】"))</f>
        <v>【425.4】</v>
      </c>
      <c r="DK6" s="64">
        <f>IF(DK8="-",NA(),DK8)</f>
        <v>33.299999999999997</v>
      </c>
      <c r="DL6" s="64">
        <f t="shared" ref="DL6:DT6" si="9">IF(DL8="-",NA(),DL8)</f>
        <v>35</v>
      </c>
      <c r="DM6" s="64">
        <f t="shared" si="9"/>
        <v>40</v>
      </c>
      <c r="DN6" s="64">
        <f t="shared" si="9"/>
        <v>121.7</v>
      </c>
      <c r="DO6" s="64">
        <f t="shared" si="9"/>
        <v>76.7</v>
      </c>
      <c r="DP6" s="64">
        <f t="shared" si="9"/>
        <v>154.1</v>
      </c>
      <c r="DQ6" s="64">
        <f t="shared" si="9"/>
        <v>151.6</v>
      </c>
      <c r="DR6" s="64">
        <f t="shared" si="9"/>
        <v>151.19999999999999</v>
      </c>
      <c r="DS6" s="64">
        <f t="shared" si="9"/>
        <v>159.69999999999999</v>
      </c>
      <c r="DT6" s="64">
        <f t="shared" si="9"/>
        <v>176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121</v>
      </c>
      <c r="B7" s="60">
        <f t="shared" ref="B7:X7" si="10">B8</f>
        <v>2019</v>
      </c>
      <c r="C7" s="60">
        <f t="shared" si="10"/>
        <v>352021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山口県　宇部市</v>
      </c>
      <c r="I7" s="60" t="str">
        <f t="shared" si="10"/>
        <v>宇部市寿町第二有料駐車場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45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794</v>
      </c>
      <c r="V7" s="63">
        <f t="shared" si="10"/>
        <v>60</v>
      </c>
      <c r="W7" s="63">
        <f t="shared" si="10"/>
        <v>120</v>
      </c>
      <c r="X7" s="62" t="str">
        <f t="shared" si="10"/>
        <v>代行制</v>
      </c>
      <c r="Y7" s="64">
        <f>Y8</f>
        <v>187</v>
      </c>
      <c r="Z7" s="64">
        <f t="shared" ref="Z7:AH7" si="11">Z8</f>
        <v>197.3</v>
      </c>
      <c r="AA7" s="64">
        <f t="shared" si="11"/>
        <v>278.89999999999998</v>
      </c>
      <c r="AB7" s="64">
        <f t="shared" si="11"/>
        <v>276.60000000000002</v>
      </c>
      <c r="AC7" s="64">
        <f t="shared" si="11"/>
        <v>246.7</v>
      </c>
      <c r="AD7" s="64">
        <f t="shared" si="11"/>
        <v>443.6</v>
      </c>
      <c r="AE7" s="64">
        <f t="shared" si="11"/>
        <v>355.6</v>
      </c>
      <c r="AF7" s="64">
        <f t="shared" si="11"/>
        <v>358.6</v>
      </c>
      <c r="AG7" s="64">
        <f t="shared" si="11"/>
        <v>464.8</v>
      </c>
      <c r="AH7" s="64">
        <f t="shared" si="11"/>
        <v>1721.5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2.2999999999999998</v>
      </c>
      <c r="AP7" s="64">
        <f t="shared" si="12"/>
        <v>2.7</v>
      </c>
      <c r="AQ7" s="64">
        <f t="shared" si="12"/>
        <v>2.2999999999999998</v>
      </c>
      <c r="AR7" s="64">
        <f t="shared" si="12"/>
        <v>9.6999999999999993</v>
      </c>
      <c r="AS7" s="64">
        <f t="shared" si="12"/>
        <v>1.3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54</v>
      </c>
      <c r="BB7" s="65">
        <f t="shared" si="13"/>
        <v>33</v>
      </c>
      <c r="BC7" s="65">
        <f t="shared" si="13"/>
        <v>14</v>
      </c>
      <c r="BD7" s="65">
        <f t="shared" si="13"/>
        <v>4</v>
      </c>
      <c r="BE7" s="63"/>
      <c r="BF7" s="64">
        <f>BF8</f>
        <v>53.9</v>
      </c>
      <c r="BG7" s="64">
        <f t="shared" ref="BG7:BO7" si="14">BG8</f>
        <v>55.3</v>
      </c>
      <c r="BH7" s="64">
        <f t="shared" si="14"/>
        <v>69.2</v>
      </c>
      <c r="BI7" s="64">
        <f t="shared" si="14"/>
        <v>65.599999999999994</v>
      </c>
      <c r="BJ7" s="64">
        <f t="shared" si="14"/>
        <v>65.3</v>
      </c>
      <c r="BK7" s="64">
        <f t="shared" si="14"/>
        <v>33.4</v>
      </c>
      <c r="BL7" s="64">
        <f t="shared" si="14"/>
        <v>32.299999999999997</v>
      </c>
      <c r="BM7" s="64">
        <f t="shared" si="14"/>
        <v>22.3</v>
      </c>
      <c r="BN7" s="64">
        <f t="shared" si="14"/>
        <v>33.6</v>
      </c>
      <c r="BO7" s="64">
        <f t="shared" si="14"/>
        <v>35.299999999999997</v>
      </c>
      <c r="BP7" s="61"/>
      <c r="BQ7" s="65">
        <f>BQ8</f>
        <v>2843</v>
      </c>
      <c r="BR7" s="65">
        <f t="shared" ref="BR7:BZ7" si="15">BR8</f>
        <v>2985</v>
      </c>
      <c r="BS7" s="65">
        <f t="shared" si="15"/>
        <v>4059</v>
      </c>
      <c r="BT7" s="65">
        <f t="shared" si="15"/>
        <v>5053</v>
      </c>
      <c r="BU7" s="65">
        <f t="shared" si="15"/>
        <v>4433</v>
      </c>
      <c r="BV7" s="65">
        <f t="shared" si="15"/>
        <v>9663</v>
      </c>
      <c r="BW7" s="65">
        <f t="shared" si="15"/>
        <v>9019</v>
      </c>
      <c r="BX7" s="65">
        <f t="shared" si="15"/>
        <v>8406</v>
      </c>
      <c r="BY7" s="65">
        <f t="shared" si="15"/>
        <v>7531</v>
      </c>
      <c r="BZ7" s="65">
        <f t="shared" si="15"/>
        <v>8442</v>
      </c>
      <c r="CA7" s="63"/>
      <c r="CB7" s="64" t="s">
        <v>122</v>
      </c>
      <c r="CC7" s="64" t="s">
        <v>122</v>
      </c>
      <c r="CD7" s="64" t="s">
        <v>122</v>
      </c>
      <c r="CE7" s="64" t="s">
        <v>122</v>
      </c>
      <c r="CF7" s="64" t="s">
        <v>122</v>
      </c>
      <c r="CG7" s="64" t="s">
        <v>122</v>
      </c>
      <c r="CH7" s="64" t="s">
        <v>122</v>
      </c>
      <c r="CI7" s="64" t="s">
        <v>122</v>
      </c>
      <c r="CJ7" s="64" t="s">
        <v>122</v>
      </c>
      <c r="CK7" s="64" t="s">
        <v>123</v>
      </c>
      <c r="CL7" s="61"/>
      <c r="CM7" s="63">
        <f>CM8</f>
        <v>30486</v>
      </c>
      <c r="CN7" s="63">
        <f>CN8</f>
        <v>470</v>
      </c>
      <c r="CO7" s="64" t="s">
        <v>122</v>
      </c>
      <c r="CP7" s="64" t="s">
        <v>122</v>
      </c>
      <c r="CQ7" s="64" t="s">
        <v>122</v>
      </c>
      <c r="CR7" s="64" t="s">
        <v>122</v>
      </c>
      <c r="CS7" s="64" t="s">
        <v>122</v>
      </c>
      <c r="CT7" s="64" t="s">
        <v>122</v>
      </c>
      <c r="CU7" s="64" t="s">
        <v>122</v>
      </c>
      <c r="CV7" s="64" t="s">
        <v>122</v>
      </c>
      <c r="CW7" s="64" t="s">
        <v>122</v>
      </c>
      <c r="CX7" s="64" t="s">
        <v>124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85.4</v>
      </c>
      <c r="DF7" s="64">
        <f t="shared" si="16"/>
        <v>69.900000000000006</v>
      </c>
      <c r="DG7" s="64">
        <f t="shared" si="16"/>
        <v>59.6</v>
      </c>
      <c r="DH7" s="64">
        <f t="shared" si="16"/>
        <v>51.8</v>
      </c>
      <c r="DI7" s="64">
        <f t="shared" si="16"/>
        <v>51</v>
      </c>
      <c r="DJ7" s="61"/>
      <c r="DK7" s="64">
        <f>DK8</f>
        <v>33.299999999999997</v>
      </c>
      <c r="DL7" s="64">
        <f t="shared" ref="DL7:DT7" si="17">DL8</f>
        <v>35</v>
      </c>
      <c r="DM7" s="64">
        <f t="shared" si="17"/>
        <v>40</v>
      </c>
      <c r="DN7" s="64">
        <f t="shared" si="17"/>
        <v>121.7</v>
      </c>
      <c r="DO7" s="64">
        <f t="shared" si="17"/>
        <v>76.7</v>
      </c>
      <c r="DP7" s="64">
        <f t="shared" si="17"/>
        <v>154.1</v>
      </c>
      <c r="DQ7" s="64">
        <f t="shared" si="17"/>
        <v>151.6</v>
      </c>
      <c r="DR7" s="64">
        <f t="shared" si="17"/>
        <v>151.19999999999999</v>
      </c>
      <c r="DS7" s="64">
        <f t="shared" si="17"/>
        <v>159.69999999999999</v>
      </c>
      <c r="DT7" s="64">
        <f t="shared" si="17"/>
        <v>176</v>
      </c>
      <c r="DU7" s="61"/>
    </row>
    <row r="8" spans="1:125" s="66" customFormat="1" x14ac:dyDescent="0.15">
      <c r="A8" s="49"/>
      <c r="B8" s="67">
        <v>2019</v>
      </c>
      <c r="C8" s="67">
        <v>352021</v>
      </c>
      <c r="D8" s="67">
        <v>47</v>
      </c>
      <c r="E8" s="67">
        <v>14</v>
      </c>
      <c r="F8" s="67">
        <v>0</v>
      </c>
      <c r="G8" s="67">
        <v>3</v>
      </c>
      <c r="H8" s="67" t="s">
        <v>125</v>
      </c>
      <c r="I8" s="67" t="s">
        <v>126</v>
      </c>
      <c r="J8" s="67" t="s">
        <v>127</v>
      </c>
      <c r="K8" s="67" t="s">
        <v>128</v>
      </c>
      <c r="L8" s="67" t="s">
        <v>129</v>
      </c>
      <c r="M8" s="67" t="s">
        <v>130</v>
      </c>
      <c r="N8" s="67" t="s">
        <v>131</v>
      </c>
      <c r="O8" s="68" t="s">
        <v>132</v>
      </c>
      <c r="P8" s="69" t="s">
        <v>133</v>
      </c>
      <c r="Q8" s="69" t="s">
        <v>134</v>
      </c>
      <c r="R8" s="70">
        <v>45</v>
      </c>
      <c r="S8" s="69" t="s">
        <v>135</v>
      </c>
      <c r="T8" s="69" t="s">
        <v>136</v>
      </c>
      <c r="U8" s="70">
        <v>794</v>
      </c>
      <c r="V8" s="70">
        <v>60</v>
      </c>
      <c r="W8" s="70">
        <v>120</v>
      </c>
      <c r="X8" s="69" t="s">
        <v>137</v>
      </c>
      <c r="Y8" s="71">
        <v>187</v>
      </c>
      <c r="Z8" s="71">
        <v>197.3</v>
      </c>
      <c r="AA8" s="71">
        <v>278.89999999999998</v>
      </c>
      <c r="AB8" s="71">
        <v>276.60000000000002</v>
      </c>
      <c r="AC8" s="71">
        <v>246.7</v>
      </c>
      <c r="AD8" s="71">
        <v>443.6</v>
      </c>
      <c r="AE8" s="71">
        <v>355.6</v>
      </c>
      <c r="AF8" s="71">
        <v>358.6</v>
      </c>
      <c r="AG8" s="71">
        <v>464.8</v>
      </c>
      <c r="AH8" s="71">
        <v>1721.5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2.2999999999999998</v>
      </c>
      <c r="AP8" s="71">
        <v>2.7</v>
      </c>
      <c r="AQ8" s="71">
        <v>2.2999999999999998</v>
      </c>
      <c r="AR8" s="71">
        <v>9.6999999999999993</v>
      </c>
      <c r="AS8" s="71">
        <v>1.3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54</v>
      </c>
      <c r="BB8" s="72">
        <v>33</v>
      </c>
      <c r="BC8" s="72">
        <v>14</v>
      </c>
      <c r="BD8" s="72">
        <v>4</v>
      </c>
      <c r="BE8" s="72">
        <v>17</v>
      </c>
      <c r="BF8" s="71">
        <v>53.9</v>
      </c>
      <c r="BG8" s="71">
        <v>55.3</v>
      </c>
      <c r="BH8" s="71">
        <v>69.2</v>
      </c>
      <c r="BI8" s="71">
        <v>65.599999999999994</v>
      </c>
      <c r="BJ8" s="71">
        <v>65.3</v>
      </c>
      <c r="BK8" s="71">
        <v>33.4</v>
      </c>
      <c r="BL8" s="71">
        <v>32.299999999999997</v>
      </c>
      <c r="BM8" s="71">
        <v>22.3</v>
      </c>
      <c r="BN8" s="71">
        <v>33.6</v>
      </c>
      <c r="BO8" s="71">
        <v>35.299999999999997</v>
      </c>
      <c r="BP8" s="68">
        <v>20.8</v>
      </c>
      <c r="BQ8" s="72">
        <v>2843</v>
      </c>
      <c r="BR8" s="72">
        <v>2985</v>
      </c>
      <c r="BS8" s="72">
        <v>4059</v>
      </c>
      <c r="BT8" s="73">
        <v>5053</v>
      </c>
      <c r="BU8" s="73">
        <v>4433</v>
      </c>
      <c r="BV8" s="72">
        <v>9663</v>
      </c>
      <c r="BW8" s="72">
        <v>9019</v>
      </c>
      <c r="BX8" s="72">
        <v>8406</v>
      </c>
      <c r="BY8" s="72">
        <v>7531</v>
      </c>
      <c r="BZ8" s="72">
        <v>8442</v>
      </c>
      <c r="CA8" s="70">
        <v>14290</v>
      </c>
      <c r="CB8" s="71" t="s">
        <v>129</v>
      </c>
      <c r="CC8" s="71" t="s">
        <v>129</v>
      </c>
      <c r="CD8" s="71" t="s">
        <v>129</v>
      </c>
      <c r="CE8" s="71" t="s">
        <v>129</v>
      </c>
      <c r="CF8" s="71" t="s">
        <v>129</v>
      </c>
      <c r="CG8" s="71" t="s">
        <v>129</v>
      </c>
      <c r="CH8" s="71" t="s">
        <v>129</v>
      </c>
      <c r="CI8" s="71" t="s">
        <v>129</v>
      </c>
      <c r="CJ8" s="71" t="s">
        <v>129</v>
      </c>
      <c r="CK8" s="71" t="s">
        <v>129</v>
      </c>
      <c r="CL8" s="68" t="s">
        <v>129</v>
      </c>
      <c r="CM8" s="70">
        <v>30486</v>
      </c>
      <c r="CN8" s="70">
        <v>470</v>
      </c>
      <c r="CO8" s="71" t="s">
        <v>129</v>
      </c>
      <c r="CP8" s="71" t="s">
        <v>129</v>
      </c>
      <c r="CQ8" s="71" t="s">
        <v>129</v>
      </c>
      <c r="CR8" s="71" t="s">
        <v>129</v>
      </c>
      <c r="CS8" s="71" t="s">
        <v>129</v>
      </c>
      <c r="CT8" s="71" t="s">
        <v>129</v>
      </c>
      <c r="CU8" s="71" t="s">
        <v>129</v>
      </c>
      <c r="CV8" s="71" t="s">
        <v>129</v>
      </c>
      <c r="CW8" s="71" t="s">
        <v>129</v>
      </c>
      <c r="CX8" s="71" t="s">
        <v>129</v>
      </c>
      <c r="CY8" s="68" t="s">
        <v>129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85.4</v>
      </c>
      <c r="DF8" s="71">
        <v>69.900000000000006</v>
      </c>
      <c r="DG8" s="71">
        <v>59.6</v>
      </c>
      <c r="DH8" s="71">
        <v>51.8</v>
      </c>
      <c r="DI8" s="71">
        <v>51</v>
      </c>
      <c r="DJ8" s="68">
        <v>425.4</v>
      </c>
      <c r="DK8" s="71">
        <v>33.299999999999997</v>
      </c>
      <c r="DL8" s="71">
        <v>35</v>
      </c>
      <c r="DM8" s="71">
        <v>40</v>
      </c>
      <c r="DN8" s="71">
        <v>121.7</v>
      </c>
      <c r="DO8" s="71">
        <v>76.7</v>
      </c>
      <c r="DP8" s="71">
        <v>154.1</v>
      </c>
      <c r="DQ8" s="71">
        <v>151.6</v>
      </c>
      <c r="DR8" s="71">
        <v>151.19999999999999</v>
      </c>
      <c r="DS8" s="71">
        <v>159.69999999999999</v>
      </c>
      <c r="DT8" s="71">
        <v>176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138</v>
      </c>
      <c r="C10" s="78" t="s">
        <v>139</v>
      </c>
      <c r="D10" s="78" t="s">
        <v>140</v>
      </c>
      <c r="E10" s="78" t="s">
        <v>141</v>
      </c>
      <c r="F10" s="78" t="s">
        <v>142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4202</cp:lastModifiedBy>
  <cp:lastPrinted>2021-02-03T10:40:29Z</cp:lastPrinted>
  <dcterms:created xsi:type="dcterms:W3CDTF">2020-12-04T03:38:00Z</dcterms:created>
  <dcterms:modified xsi:type="dcterms:W3CDTF">2021-02-19T01:51:28Z</dcterms:modified>
  <cp:category/>
</cp:coreProperties>
</file>