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経営比較分析表07 岩国市\"/>
    </mc:Choice>
  </mc:AlternateContent>
  <workbookProtection workbookAlgorithmName="SHA-512" workbookHashValue="TBUqDD5x4/f44LiP6NibSNYaLyhLAm9FPA5nNTs+jdLSipYQimBVQM/6jfR5JkR6A/cCigMWTFn5swjYX3IRxA==" workbookSaltValue="XwgaJHfCwJg4Sn09wtjev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H30" i="4"/>
  <c r="GQ30" i="4"/>
  <c r="LT76" i="4"/>
  <c r="GQ51" i="4"/>
  <c r="IE76" i="4"/>
  <c r="BZ51" i="4"/>
  <c r="BG30" i="4"/>
  <c r="AV76" i="4"/>
  <c r="KO51" i="4"/>
  <c r="KO30" i="4"/>
  <c r="HP76" i="4"/>
  <c r="BG51" i="4"/>
  <c r="FX30" i="4"/>
  <c r="LE76" i="4"/>
  <c r="FX51" i="4"/>
  <c r="HA76" i="4"/>
  <c r="AN51" i="4"/>
  <c r="FE30" i="4"/>
  <c r="FE51" i="4"/>
  <c r="JV30" i="4"/>
  <c r="AN30" i="4"/>
  <c r="JV51" i="4"/>
  <c r="KP76" i="4"/>
  <c r="AG76" i="4"/>
  <c r="KA76" i="4"/>
  <c r="EL51" i="4"/>
  <c r="JC30" i="4"/>
  <c r="U51" i="4"/>
  <c r="EL30" i="4"/>
  <c r="U30" i="4"/>
  <c r="R76" i="4"/>
  <c r="GL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<sst xmlns="http://schemas.openxmlformats.org/spreadsheetml/2006/main" count="278" uniqueCount="132">
  <si>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</si>
  <si>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</si>
  <si>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</si>
  <si>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</si>
  <si>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</si>
  <si>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</si>
  <si>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</si>
  <si>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</si>
  <si>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</si>
  <si>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</si>
  <si>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</si>
  <si>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</si>
  <si>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</si>
  <si>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</si>
  <si>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</si>
  <si>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</si>
  <si>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</si>
  <si>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</si>
  <si>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</si>
  <si>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</si>
  <si>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</si>
  <si>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</si>
  <si>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</si>
  <si>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</si>
  <si>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</si>
  <si>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</si>
  <si>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</si>
  <si>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</si>
  <si>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</si>
  <si>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</si>
  <si>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</si>
  <si>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</si>
  <si>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</si>
  <si>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</si>
  <si>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</si>
  <si>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</si>
  <si>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</si>
  <si>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</si>
  <si>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</si>
  <si>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</si>
  <si>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</si>
  <si>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</si>
  <si>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</si>
  <si>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</si>
  <si>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</si>
  <si>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</si>
  <si>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</si>
  <si>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</si>
  <si>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</si>
  <si>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</si>
  <si>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</si>
  <si>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</si>
  <si>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</si>
  <si>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</si>
  <si>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</si>
  <si>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</si>
  <si>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</si>
  <si>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</si>
  <si>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</si>
  <si>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</si>
  <si>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</si>
  <si>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</si>
  <si>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</si>
  <si>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</si>
  <si>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</si>
  <si>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</si>
  <si>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</si>
  <si>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</si>
  <si>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</si>
  <si>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</si>
  <si>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</si>
  <si>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</si>
  <si>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</si>
  <si>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</si>
  <si>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</si>
  <si>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</si>
  <si>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</si>
  <si>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</si>
  <si>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</si>
  <si>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</si>
  <si>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</si>
  <si>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</si>
  <si>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</si>
  <si>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</si>
  <si>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</si>
  <si>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</si>
  <si>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</si>
  <si>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</si>
  <si>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</si>
  <si>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</si>
  <si>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</si>
  <si>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</si>
  <si>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</si>
  <si>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</si>
  <si>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</si>
  <si>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</si>
  <si>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</si>
  <si>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</si>
  <si>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</si>
  <si>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</si>
  <si>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</si>
  <si>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</si>
  <si>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</si>
  <si>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</si>
  <si>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</si>
  <si>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</si>
  <si>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</si>
  <si>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</si>
  <si>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</si>
  <si>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</si>
  <si>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</si>
  <si>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麻里布駐車場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</si>
  <si>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</si>
  <si>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</si>
  <si>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</si>
  <si>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</si>
  <si>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</si>
  <si>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</si>
  <si>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</si>
  <si>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</si>
  <si>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</si>
  <si>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</si>
  <si>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</si>
  <si>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</si>
  <si>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</si>
  <si>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</si>
  <si>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</si>
  <si>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</si>
  <si>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本駐車場は、高い収益性により、概ね安定的な経営を維持している。
　今後は、計画的な改修により長寿命化を図っていく必要がある。</t>
    <phoneticPr fontId="5"/>
  </si>
  <si>
    <t>　収益的収支比率と売上高ＧＯＰ比率は、全国平均及び類似施設平均を上回り、高い収益性を示す。そのため、他会計補助金に依存することなく、独立採算が維持されている。
　一方、ＥＢＩＴＤＡが全国平均及び類似施設平均を下回っており、収益が継続して成長する見込みが高くない。引き続き収益性の安定的な成長に向けた取組みが必要である。</t>
    <rPh sb="1" eb="4">
      <t>シュウエキテキ</t>
    </rPh>
    <rPh sb="4" eb="6">
      <t>シュウシ</t>
    </rPh>
    <rPh sb="6" eb="8">
      <t>ヒリツ</t>
    </rPh>
    <rPh sb="9" eb="11">
      <t>ウリアゲ</t>
    </rPh>
    <rPh sb="11" eb="12">
      <t>タカ</t>
    </rPh>
    <rPh sb="15" eb="17">
      <t>ヒリツ</t>
    </rPh>
    <rPh sb="19" eb="21">
      <t>ゼンコク</t>
    </rPh>
    <rPh sb="21" eb="23">
      <t>ヘイキン</t>
    </rPh>
    <rPh sb="23" eb="24">
      <t>オヨ</t>
    </rPh>
    <rPh sb="25" eb="27">
      <t>ルイジ</t>
    </rPh>
    <rPh sb="27" eb="29">
      <t>シセツ</t>
    </rPh>
    <rPh sb="29" eb="31">
      <t>ヘイキン</t>
    </rPh>
    <rPh sb="32" eb="34">
      <t>ウワマワ</t>
    </rPh>
    <rPh sb="36" eb="37">
      <t>タカ</t>
    </rPh>
    <rPh sb="38" eb="41">
      <t>シュウエキセイ</t>
    </rPh>
    <rPh sb="42" eb="43">
      <t>シメ</t>
    </rPh>
    <rPh sb="50" eb="51">
      <t>タ</t>
    </rPh>
    <rPh sb="51" eb="53">
      <t>カイケイ</t>
    </rPh>
    <rPh sb="53" eb="56">
      <t>ホジョキン</t>
    </rPh>
    <rPh sb="57" eb="59">
      <t>イゾン</t>
    </rPh>
    <rPh sb="66" eb="68">
      <t>ドクリツ</t>
    </rPh>
    <rPh sb="68" eb="70">
      <t>サイサン</t>
    </rPh>
    <rPh sb="71" eb="73">
      <t>イジ</t>
    </rPh>
    <rPh sb="81" eb="83">
      <t>イッポウ</t>
    </rPh>
    <rPh sb="91" eb="93">
      <t>ゼンコク</t>
    </rPh>
    <rPh sb="93" eb="95">
      <t>ヘイキン</t>
    </rPh>
    <rPh sb="95" eb="96">
      <t>オヨ</t>
    </rPh>
    <rPh sb="97" eb="99">
      <t>ルイジ</t>
    </rPh>
    <rPh sb="99" eb="101">
      <t>シセツ</t>
    </rPh>
    <rPh sb="101" eb="103">
      <t>ヘイキン</t>
    </rPh>
    <rPh sb="104" eb="106">
      <t>シタマワ</t>
    </rPh>
    <rPh sb="111" eb="113">
      <t>シュウエキ</t>
    </rPh>
    <rPh sb="114" eb="116">
      <t>ケイゾク</t>
    </rPh>
    <rPh sb="118" eb="120">
      <t>セイチョウ</t>
    </rPh>
    <rPh sb="122" eb="124">
      <t>ミコ</t>
    </rPh>
    <rPh sb="126" eb="127">
      <t>タカ</t>
    </rPh>
    <rPh sb="131" eb="132">
      <t>ヒ</t>
    </rPh>
    <rPh sb="133" eb="134">
      <t>ツヅ</t>
    </rPh>
    <rPh sb="135" eb="138">
      <t>シュウエキセイ</t>
    </rPh>
    <rPh sb="139" eb="142">
      <t>アンテイテキ</t>
    </rPh>
    <rPh sb="143" eb="145">
      <t>セイチョウ</t>
    </rPh>
    <rPh sb="146" eb="147">
      <t>ム</t>
    </rPh>
    <rPh sb="149" eb="151">
      <t>トリク</t>
    </rPh>
    <rPh sb="153" eb="155">
      <t>ヒツヨウ</t>
    </rPh>
    <phoneticPr fontId="5"/>
  </si>
  <si>
    <t>　建設後22年が経過しており、施設の老朽化が顕在化してきている。
　今後も適切な維持管理により施設の長寿命化を図るとともに、計画的、効率的な改修を行う必要がある。</t>
    <rPh sb="1" eb="3">
      <t>ケンセツ</t>
    </rPh>
    <rPh sb="3" eb="4">
      <t>ゴ</t>
    </rPh>
    <rPh sb="6" eb="7">
      <t>ネン</t>
    </rPh>
    <rPh sb="8" eb="10">
      <t>ケイカ</t>
    </rPh>
    <rPh sb="15" eb="17">
      <t>シセツ</t>
    </rPh>
    <rPh sb="18" eb="21">
      <t>ロウキュウカ</t>
    </rPh>
    <rPh sb="22" eb="25">
      <t>ケンザイカ</t>
    </rPh>
    <rPh sb="34" eb="36">
      <t>コンゴ</t>
    </rPh>
    <rPh sb="37" eb="39">
      <t>テキセツ</t>
    </rPh>
    <rPh sb="40" eb="42">
      <t>イジ</t>
    </rPh>
    <rPh sb="42" eb="44">
      <t>カンリ</t>
    </rPh>
    <rPh sb="47" eb="49">
      <t>シセツ</t>
    </rPh>
    <rPh sb="50" eb="54">
      <t>チョウジュミョウカ</t>
    </rPh>
    <rPh sb="55" eb="56">
      <t>ハカ</t>
    </rPh>
    <rPh sb="62" eb="65">
      <t>ケイカクテキ</t>
    </rPh>
    <rPh sb="66" eb="69">
      <t>コウリツテキ</t>
    </rPh>
    <rPh sb="70" eb="72">
      <t>カイシュウ</t>
    </rPh>
    <rPh sb="73" eb="74">
      <t>オコナ</t>
    </rPh>
    <rPh sb="75" eb="77">
      <t>ヒツヨウ</t>
    </rPh>
    <phoneticPr fontId="5"/>
  </si>
  <si>
    <t xml:space="preserve">  稼働率は、全国平均及び類似施設平均を下回った状態で推移している。近年は、施設がある岩国駅周辺における民間の駐車場の増加や大型娯楽施設の閉店等も影響している。
　施設改修を行いながら、改善に向けた取組みを検討する必要がある。</t>
    <rPh sb="34" eb="36">
      <t>キンネン</t>
    </rPh>
    <rPh sb="38" eb="40">
      <t>シセツ</t>
    </rPh>
    <rPh sb="60" eb="61">
      <t>カ</t>
    </rPh>
    <rPh sb="62" eb="64">
      <t>オオガタ</t>
    </rPh>
    <rPh sb="64" eb="66">
      <t>ゴラク</t>
    </rPh>
    <rPh sb="66" eb="68">
      <t>シセツ</t>
    </rPh>
    <rPh sb="69" eb="71">
      <t>ヘイテン</t>
    </rPh>
    <rPh sb="71" eb="72">
      <t>トウ</t>
    </rPh>
    <rPh sb="73" eb="75">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</si>
</sst>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2192.3000000000002</c:v>
                </c:pt>
                <c:pt idx="1">
                  <c:v>903</c:v>
                </c:pt>
                <c:pt idx="2">
                  <c:v>3906.1</c:v>
                </c:pt>
                <c:pt idx="3">
                  <c:v>616.1</c:v>
                </c:pt>
                <c:pt idx="4">
                  <c:v>6548.5</c:v>
                </c:pt>
              </c:numCache>
            </c:numRef>
          </c:val>
          <c:extLst>
            <c:ext xmlns:c16="http://schemas.microsoft.com/office/drawing/2014/chart" uri="{C3380CC4-5D6E-409C-BE32-E72D297353CC}">
              <c16:uniqueId val="{00000000-13F4-448A-BA2C-0EBCDE10AC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13F4-448A-BA2C-0EBCDE10AC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7A-4EC3-9DB5-72643AF4DA2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837A-4EC3-9DB5-72643AF4DA2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EF2-40D9-AC80-0CDC470928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EF2-40D9-AC80-0CDC470928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B0D-41E0-A0D0-357BAD23980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0D-41E0-A0D0-357BAD23980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3A-4179-A43F-2D43B4ECC9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403A-4179-A43F-2D43B4ECC9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B8-4FBB-8768-E92F67AA82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5DB8-4FBB-8768-E92F67AA82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88.4</c:v>
                </c:pt>
                <c:pt idx="1">
                  <c:v>88.4</c:v>
                </c:pt>
                <c:pt idx="2">
                  <c:v>88.4</c:v>
                </c:pt>
                <c:pt idx="3">
                  <c:v>87.8</c:v>
                </c:pt>
                <c:pt idx="4">
                  <c:v>87.2</c:v>
                </c:pt>
              </c:numCache>
            </c:numRef>
          </c:val>
          <c:extLst>
            <c:ext xmlns:c16="http://schemas.microsoft.com/office/drawing/2014/chart" uri="{C3380CC4-5D6E-409C-BE32-E72D297353CC}">
              <c16:uniqueId val="{00000000-DC87-4890-B866-2C7E12BC92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C87-4890-B866-2C7E12BC92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95.4</c:v>
                </c:pt>
                <c:pt idx="1">
                  <c:v>88.9</c:v>
                </c:pt>
                <c:pt idx="2">
                  <c:v>97.4</c:v>
                </c:pt>
                <c:pt idx="3">
                  <c:v>83.4</c:v>
                </c:pt>
                <c:pt idx="4">
                  <c:v>98.5</c:v>
                </c:pt>
              </c:numCache>
            </c:numRef>
          </c:val>
          <c:extLst>
            <c:ext xmlns:c16="http://schemas.microsoft.com/office/drawing/2014/chart" uri="{C3380CC4-5D6E-409C-BE32-E72D297353CC}">
              <c16:uniqueId val="{00000000-9938-42C4-8753-5309156A8D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9938-42C4-8753-5309156A8D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5819</c:v>
                </c:pt>
                <c:pt idx="1">
                  <c:v>5211</c:v>
                </c:pt>
                <c:pt idx="2">
                  <c:v>6418</c:v>
                </c:pt>
                <c:pt idx="3">
                  <c:v>5187</c:v>
                </c:pt>
                <c:pt idx="4">
                  <c:v>4256</c:v>
                </c:pt>
              </c:numCache>
            </c:numRef>
          </c:val>
          <c:extLst>
            <c:ext xmlns:c16="http://schemas.microsoft.com/office/drawing/2014/chart" uri="{C3380CC4-5D6E-409C-BE32-E72D297353CC}">
              <c16:uniqueId val="{00000000-0469-4F66-A885-C936390BCD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0469-4F66-A885-C936390BCD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3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山口県岩国市　麻里布駐車場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2192.3000000000002</v>
      </c>
      <c r="V31" s="110"/>
      <c r="W31" s="110"/>
      <c r="X31" s="110"/>
      <c r="Y31" s="110"/>
      <c r="Z31" s="110"/>
      <c r="AA31" s="110"/>
      <c r="AB31" s="110"/>
      <c r="AC31" s="110"/>
      <c r="AD31" s="110"/>
      <c r="AE31" s="110"/>
      <c r="AF31" s="110"/>
      <c r="AG31" s="110"/>
      <c r="AH31" s="110"/>
      <c r="AI31" s="110"/>
      <c r="AJ31" s="110"/>
      <c r="AK31" s="110"/>
      <c r="AL31" s="110"/>
      <c r="AM31" s="110"/>
      <c r="AN31" s="110">
        <f>データ!Z7</f>
        <v>903</v>
      </c>
      <c r="AO31" s="110"/>
      <c r="AP31" s="110"/>
      <c r="AQ31" s="110"/>
      <c r="AR31" s="110"/>
      <c r="AS31" s="110"/>
      <c r="AT31" s="110"/>
      <c r="AU31" s="110"/>
      <c r="AV31" s="110"/>
      <c r="AW31" s="110"/>
      <c r="AX31" s="110"/>
      <c r="AY31" s="110"/>
      <c r="AZ31" s="110"/>
      <c r="BA31" s="110"/>
      <c r="BB31" s="110"/>
      <c r="BC31" s="110"/>
      <c r="BD31" s="110"/>
      <c r="BE31" s="110"/>
      <c r="BF31" s="110"/>
      <c r="BG31" s="110">
        <f>データ!AA7</f>
        <v>3906.1</v>
      </c>
      <c r="BH31" s="110"/>
      <c r="BI31" s="110"/>
      <c r="BJ31" s="110"/>
      <c r="BK31" s="110"/>
      <c r="BL31" s="110"/>
      <c r="BM31" s="110"/>
      <c r="BN31" s="110"/>
      <c r="BO31" s="110"/>
      <c r="BP31" s="110"/>
      <c r="BQ31" s="110"/>
      <c r="BR31" s="110"/>
      <c r="BS31" s="110"/>
      <c r="BT31" s="110"/>
      <c r="BU31" s="110"/>
      <c r="BV31" s="110"/>
      <c r="BW31" s="110"/>
      <c r="BX31" s="110"/>
      <c r="BY31" s="110"/>
      <c r="BZ31" s="110">
        <f>データ!AB7</f>
        <v>616.1</v>
      </c>
      <c r="CA31" s="110"/>
      <c r="CB31" s="110"/>
      <c r="CC31" s="110"/>
      <c r="CD31" s="110"/>
      <c r="CE31" s="110"/>
      <c r="CF31" s="110"/>
      <c r="CG31" s="110"/>
      <c r="CH31" s="110"/>
      <c r="CI31" s="110"/>
      <c r="CJ31" s="110"/>
      <c r="CK31" s="110"/>
      <c r="CL31" s="110"/>
      <c r="CM31" s="110"/>
      <c r="CN31" s="110"/>
      <c r="CO31" s="110"/>
      <c r="CP31" s="110"/>
      <c r="CQ31" s="110"/>
      <c r="CR31" s="110"/>
      <c r="CS31" s="110">
        <f>データ!AC7</f>
        <v>6548.5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88.4</v>
      </c>
      <c r="JD31" s="81"/>
      <c r="JE31" s="81"/>
      <c r="JF31" s="81"/>
      <c r="JG31" s="81"/>
      <c r="JH31" s="81"/>
      <c r="JI31" s="81"/>
      <c r="JJ31" s="81"/>
      <c r="JK31" s="81"/>
      <c r="JL31" s="81"/>
      <c r="JM31" s="81"/>
      <c r="JN31" s="81"/>
      <c r="JO31" s="81"/>
      <c r="JP31" s="81"/>
      <c r="JQ31" s="81"/>
      <c r="JR31" s="81"/>
      <c r="JS31" s="81"/>
      <c r="JT31" s="81"/>
      <c r="JU31" s="82"/>
      <c r="JV31" s="80">
        <f>データ!DL7</f>
        <v>88.4</v>
      </c>
      <c r="JW31" s="81"/>
      <c r="JX31" s="81"/>
      <c r="JY31" s="81"/>
      <c r="JZ31" s="81"/>
      <c r="KA31" s="81"/>
      <c r="KB31" s="81"/>
      <c r="KC31" s="81"/>
      <c r="KD31" s="81"/>
      <c r="KE31" s="81"/>
      <c r="KF31" s="81"/>
      <c r="KG31" s="81"/>
      <c r="KH31" s="81"/>
      <c r="KI31" s="81"/>
      <c r="KJ31" s="81"/>
      <c r="KK31" s="81"/>
      <c r="KL31" s="81"/>
      <c r="KM31" s="81"/>
      <c r="KN31" s="82"/>
      <c r="KO31" s="80">
        <f>データ!DM7</f>
        <v>88.4</v>
      </c>
      <c r="KP31" s="81"/>
      <c r="KQ31" s="81"/>
      <c r="KR31" s="81"/>
      <c r="KS31" s="81"/>
      <c r="KT31" s="81"/>
      <c r="KU31" s="81"/>
      <c r="KV31" s="81"/>
      <c r="KW31" s="81"/>
      <c r="KX31" s="81"/>
      <c r="KY31" s="81"/>
      <c r="KZ31" s="81"/>
      <c r="LA31" s="81"/>
      <c r="LB31" s="81"/>
      <c r="LC31" s="81"/>
      <c r="LD31" s="81"/>
      <c r="LE31" s="81"/>
      <c r="LF31" s="81"/>
      <c r="LG31" s="82"/>
      <c r="LH31" s="80">
        <f>データ!DN7</f>
        <v>87.8</v>
      </c>
      <c r="LI31" s="81"/>
      <c r="LJ31" s="81"/>
      <c r="LK31" s="81"/>
      <c r="LL31" s="81"/>
      <c r="LM31" s="81"/>
      <c r="LN31" s="81"/>
      <c r="LO31" s="81"/>
      <c r="LP31" s="81"/>
      <c r="LQ31" s="81"/>
      <c r="LR31" s="81"/>
      <c r="LS31" s="81"/>
      <c r="LT31" s="81"/>
      <c r="LU31" s="81"/>
      <c r="LV31" s="81"/>
      <c r="LW31" s="81"/>
      <c r="LX31" s="81"/>
      <c r="LY31" s="81"/>
      <c r="LZ31" s="82"/>
      <c r="MA31" s="80">
        <f>データ!DO7</f>
        <v>87.2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95.4</v>
      </c>
      <c r="EM52" s="110"/>
      <c r="EN52" s="110"/>
      <c r="EO52" s="110"/>
      <c r="EP52" s="110"/>
      <c r="EQ52" s="110"/>
      <c r="ER52" s="110"/>
      <c r="ES52" s="110"/>
      <c r="ET52" s="110"/>
      <c r="EU52" s="110"/>
      <c r="EV52" s="110"/>
      <c r="EW52" s="110"/>
      <c r="EX52" s="110"/>
      <c r="EY52" s="110"/>
      <c r="EZ52" s="110"/>
      <c r="FA52" s="110"/>
      <c r="FB52" s="110"/>
      <c r="FC52" s="110"/>
      <c r="FD52" s="110"/>
      <c r="FE52" s="110">
        <f>データ!BG7</f>
        <v>88.9</v>
      </c>
      <c r="FF52" s="110"/>
      <c r="FG52" s="110"/>
      <c r="FH52" s="110"/>
      <c r="FI52" s="110"/>
      <c r="FJ52" s="110"/>
      <c r="FK52" s="110"/>
      <c r="FL52" s="110"/>
      <c r="FM52" s="110"/>
      <c r="FN52" s="110"/>
      <c r="FO52" s="110"/>
      <c r="FP52" s="110"/>
      <c r="FQ52" s="110"/>
      <c r="FR52" s="110"/>
      <c r="FS52" s="110"/>
      <c r="FT52" s="110"/>
      <c r="FU52" s="110"/>
      <c r="FV52" s="110"/>
      <c r="FW52" s="110"/>
      <c r="FX52" s="110">
        <f>データ!BH7</f>
        <v>97.4</v>
      </c>
      <c r="FY52" s="110"/>
      <c r="FZ52" s="110"/>
      <c r="GA52" s="110"/>
      <c r="GB52" s="110"/>
      <c r="GC52" s="110"/>
      <c r="GD52" s="110"/>
      <c r="GE52" s="110"/>
      <c r="GF52" s="110"/>
      <c r="GG52" s="110"/>
      <c r="GH52" s="110"/>
      <c r="GI52" s="110"/>
      <c r="GJ52" s="110"/>
      <c r="GK52" s="110"/>
      <c r="GL52" s="110"/>
      <c r="GM52" s="110"/>
      <c r="GN52" s="110"/>
      <c r="GO52" s="110"/>
      <c r="GP52" s="110"/>
      <c r="GQ52" s="110">
        <f>データ!BI7</f>
        <v>83.4</v>
      </c>
      <c r="GR52" s="110"/>
      <c r="GS52" s="110"/>
      <c r="GT52" s="110"/>
      <c r="GU52" s="110"/>
      <c r="GV52" s="110"/>
      <c r="GW52" s="110"/>
      <c r="GX52" s="110"/>
      <c r="GY52" s="110"/>
      <c r="GZ52" s="110"/>
      <c r="HA52" s="110"/>
      <c r="HB52" s="110"/>
      <c r="HC52" s="110"/>
      <c r="HD52" s="110"/>
      <c r="HE52" s="110"/>
      <c r="HF52" s="110"/>
      <c r="HG52" s="110"/>
      <c r="HH52" s="110"/>
      <c r="HI52" s="110"/>
      <c r="HJ52" s="110">
        <f>データ!BJ7</f>
        <v>98.5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5819</v>
      </c>
      <c r="JD52" s="106"/>
      <c r="JE52" s="106"/>
      <c r="JF52" s="106"/>
      <c r="JG52" s="106"/>
      <c r="JH52" s="106"/>
      <c r="JI52" s="106"/>
      <c r="JJ52" s="106"/>
      <c r="JK52" s="106"/>
      <c r="JL52" s="106"/>
      <c r="JM52" s="106"/>
      <c r="JN52" s="106"/>
      <c r="JO52" s="106"/>
      <c r="JP52" s="106"/>
      <c r="JQ52" s="106"/>
      <c r="JR52" s="106"/>
      <c r="JS52" s="106"/>
      <c r="JT52" s="106"/>
      <c r="JU52" s="106"/>
      <c r="JV52" s="106">
        <f>データ!BR7</f>
        <v>5211</v>
      </c>
      <c r="JW52" s="106"/>
      <c r="JX52" s="106"/>
      <c r="JY52" s="106"/>
      <c r="JZ52" s="106"/>
      <c r="KA52" s="106"/>
      <c r="KB52" s="106"/>
      <c r="KC52" s="106"/>
      <c r="KD52" s="106"/>
      <c r="KE52" s="106"/>
      <c r="KF52" s="106"/>
      <c r="KG52" s="106"/>
      <c r="KH52" s="106"/>
      <c r="KI52" s="106"/>
      <c r="KJ52" s="106"/>
      <c r="KK52" s="106"/>
      <c r="KL52" s="106"/>
      <c r="KM52" s="106"/>
      <c r="KN52" s="106"/>
      <c r="KO52" s="106">
        <f>データ!BS7</f>
        <v>6418</v>
      </c>
      <c r="KP52" s="106"/>
      <c r="KQ52" s="106"/>
      <c r="KR52" s="106"/>
      <c r="KS52" s="106"/>
      <c r="KT52" s="106"/>
      <c r="KU52" s="106"/>
      <c r="KV52" s="106"/>
      <c r="KW52" s="106"/>
      <c r="KX52" s="106"/>
      <c r="KY52" s="106"/>
      <c r="KZ52" s="106"/>
      <c r="LA52" s="106"/>
      <c r="LB52" s="106"/>
      <c r="LC52" s="106"/>
      <c r="LD52" s="106"/>
      <c r="LE52" s="106"/>
      <c r="LF52" s="106"/>
      <c r="LG52" s="106"/>
      <c r="LH52" s="106">
        <f>データ!BT7</f>
        <v>5187</v>
      </c>
      <c r="LI52" s="106"/>
      <c r="LJ52" s="106"/>
      <c r="LK52" s="106"/>
      <c r="LL52" s="106"/>
      <c r="LM52" s="106"/>
      <c r="LN52" s="106"/>
      <c r="LO52" s="106"/>
      <c r="LP52" s="106"/>
      <c r="LQ52" s="106"/>
      <c r="LR52" s="106"/>
      <c r="LS52" s="106"/>
      <c r="LT52" s="106"/>
      <c r="LU52" s="106"/>
      <c r="LV52" s="106"/>
      <c r="LW52" s="106"/>
      <c r="LX52" s="106"/>
      <c r="LY52" s="106"/>
      <c r="LZ52" s="106"/>
      <c r="MA52" s="106">
        <f>データ!BU7</f>
        <v>4256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88464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NrImI2NUC5JWL2zEqZvU69Dorx7KlQU3YCIPQ+yxneE9BtdWSztT6CF5iM5B/7zSd594lOGXmTbeF27BR1U0g==" saltValue="fXlcQqQJMu4rUiXJx3Y+X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102</v>
      </c>
      <c r="AV5" s="59" t="s">
        <v>103</v>
      </c>
      <c r="AW5" s="59" t="s">
        <v>104</v>
      </c>
      <c r="AX5" s="59" t="s">
        <v>105</v>
      </c>
      <c r="AY5" s="59" t="s">
        <v>93</v>
      </c>
      <c r="AZ5" s="59" t="s">
        <v>94</v>
      </c>
      <c r="BA5" s="59" t="s">
        <v>95</v>
      </c>
      <c r="BB5" s="59" t="s">
        <v>96</v>
      </c>
      <c r="BC5" s="59" t="s">
        <v>97</v>
      </c>
      <c r="BD5" s="59" t="s">
        <v>98</v>
      </c>
      <c r="BE5" s="59" t="s">
        <v>99</v>
      </c>
      <c r="BF5" s="59" t="s">
        <v>89</v>
      </c>
      <c r="BG5" s="59" t="s">
        <v>103</v>
      </c>
      <c r="BH5" s="59" t="s">
        <v>104</v>
      </c>
      <c r="BI5" s="59" t="s">
        <v>105</v>
      </c>
      <c r="BJ5" s="59" t="s">
        <v>93</v>
      </c>
      <c r="BK5" s="59" t="s">
        <v>94</v>
      </c>
      <c r="BL5" s="59" t="s">
        <v>95</v>
      </c>
      <c r="BM5" s="59" t="s">
        <v>96</v>
      </c>
      <c r="BN5" s="59" t="s">
        <v>97</v>
      </c>
      <c r="BO5" s="59" t="s">
        <v>98</v>
      </c>
      <c r="BP5" s="59" t="s">
        <v>99</v>
      </c>
      <c r="BQ5" s="59" t="s">
        <v>89</v>
      </c>
      <c r="BR5" s="59" t="s">
        <v>90</v>
      </c>
      <c r="BS5" s="59" t="s">
        <v>91</v>
      </c>
      <c r="BT5" s="59" t="s">
        <v>105</v>
      </c>
      <c r="BU5" s="59" t="s">
        <v>101</v>
      </c>
      <c r="BV5" s="59" t="s">
        <v>94</v>
      </c>
      <c r="BW5" s="59" t="s">
        <v>95</v>
      </c>
      <c r="BX5" s="59" t="s">
        <v>96</v>
      </c>
      <c r="BY5" s="59" t="s">
        <v>97</v>
      </c>
      <c r="BZ5" s="59" t="s">
        <v>98</v>
      </c>
      <c r="CA5" s="59" t="s">
        <v>99</v>
      </c>
      <c r="CB5" s="59" t="s">
        <v>100</v>
      </c>
      <c r="CC5" s="59" t="s">
        <v>103</v>
      </c>
      <c r="CD5" s="59" t="s">
        <v>91</v>
      </c>
      <c r="CE5" s="59" t="s">
        <v>92</v>
      </c>
      <c r="CF5" s="59" t="s">
        <v>101</v>
      </c>
      <c r="CG5" s="59" t="s">
        <v>94</v>
      </c>
      <c r="CH5" s="59" t="s">
        <v>95</v>
      </c>
      <c r="CI5" s="59" t="s">
        <v>96</v>
      </c>
      <c r="CJ5" s="59" t="s">
        <v>97</v>
      </c>
      <c r="CK5" s="59" t="s">
        <v>98</v>
      </c>
      <c r="CL5" s="59" t="s">
        <v>99</v>
      </c>
      <c r="CM5" s="150"/>
      <c r="CN5" s="150"/>
      <c r="CO5" s="59" t="s">
        <v>102</v>
      </c>
      <c r="CP5" s="59" t="s">
        <v>103</v>
      </c>
      <c r="CQ5" s="59" t="s">
        <v>91</v>
      </c>
      <c r="CR5" s="59" t="s">
        <v>92</v>
      </c>
      <c r="CS5" s="59" t="s">
        <v>93</v>
      </c>
      <c r="CT5" s="59" t="s">
        <v>94</v>
      </c>
      <c r="CU5" s="59" t="s">
        <v>95</v>
      </c>
      <c r="CV5" s="59" t="s">
        <v>96</v>
      </c>
      <c r="CW5" s="59" t="s">
        <v>97</v>
      </c>
      <c r="CX5" s="59" t="s">
        <v>98</v>
      </c>
      <c r="CY5" s="59" t="s">
        <v>99</v>
      </c>
      <c r="CZ5" s="59" t="s">
        <v>102</v>
      </c>
      <c r="DA5" s="59" t="s">
        <v>103</v>
      </c>
      <c r="DB5" s="59" t="s">
        <v>104</v>
      </c>
      <c r="DC5" s="59" t="s">
        <v>105</v>
      </c>
      <c r="DD5" s="59" t="s">
        <v>93</v>
      </c>
      <c r="DE5" s="59" t="s">
        <v>94</v>
      </c>
      <c r="DF5" s="59" t="s">
        <v>95</v>
      </c>
      <c r="DG5" s="59" t="s">
        <v>96</v>
      </c>
      <c r="DH5" s="59" t="s">
        <v>97</v>
      </c>
      <c r="DI5" s="59" t="s">
        <v>98</v>
      </c>
      <c r="DJ5" s="59" t="s">
        <v>35</v>
      </c>
      <c r="DK5" s="59" t="s">
        <v>102</v>
      </c>
      <c r="DL5" s="59" t="s">
        <v>90</v>
      </c>
      <c r="DM5" s="59" t="s">
        <v>104</v>
      </c>
      <c r="DN5" s="59" t="s">
        <v>105</v>
      </c>
      <c r="DO5" s="59" t="s">
        <v>101</v>
      </c>
      <c r="DP5" s="59" t="s">
        <v>94</v>
      </c>
      <c r="DQ5" s="59" t="s">
        <v>95</v>
      </c>
      <c r="DR5" s="59" t="s">
        <v>96</v>
      </c>
      <c r="DS5" s="59" t="s">
        <v>97</v>
      </c>
      <c r="DT5" s="59" t="s">
        <v>98</v>
      </c>
      <c r="DU5" s="59" t="s">
        <v>99</v>
      </c>
    </row>
    <row r="6" spans="1:125" s="66" customFormat="1" x14ac:dyDescent="0.15">
      <c r="A6" s="49" t="s">
        <v>106</v>
      </c>
      <c r="B6" s="60">
        <f>B8</f>
        <v>2019</v>
      </c>
      <c r="C6" s="60">
        <f t="shared" ref="C6:X6" si="1">C8</f>
        <v>352080</v>
      </c>
      <c r="D6" s="60">
        <f t="shared" si="1"/>
        <v>47</v>
      </c>
      <c r="E6" s="60">
        <f t="shared" si="1"/>
        <v>14</v>
      </c>
      <c r="F6" s="60">
        <f t="shared" si="1"/>
        <v>0</v>
      </c>
      <c r="G6" s="60">
        <f t="shared" si="1"/>
        <v>2</v>
      </c>
      <c r="H6" s="60" t="str">
        <f>SUBSTITUTE(H8,"　","")</f>
        <v>山口県岩国市</v>
      </c>
      <c r="I6" s="60" t="str">
        <f t="shared" si="1"/>
        <v>麻里布駐車場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22</v>
      </c>
      <c r="S6" s="62" t="str">
        <f t="shared" si="1"/>
        <v>商業施設</v>
      </c>
      <c r="T6" s="62" t="str">
        <f t="shared" si="1"/>
        <v>有</v>
      </c>
      <c r="U6" s="63">
        <f t="shared" si="1"/>
        <v>4827</v>
      </c>
      <c r="V6" s="63">
        <f t="shared" si="1"/>
        <v>164</v>
      </c>
      <c r="W6" s="63">
        <f t="shared" si="1"/>
        <v>200</v>
      </c>
      <c r="X6" s="62" t="str">
        <f t="shared" si="1"/>
        <v>利用料金制</v>
      </c>
      <c r="Y6" s="64">
        <f>IF(Y8="-",NA(),Y8)</f>
        <v>2192.3000000000002</v>
      </c>
      <c r="Z6" s="64">
        <f t="shared" ref="Z6:AH6" si="2">IF(Z8="-",NA(),Z8)</f>
        <v>903</v>
      </c>
      <c r="AA6" s="64">
        <f t="shared" si="2"/>
        <v>3906.1</v>
      </c>
      <c r="AB6" s="64">
        <f t="shared" si="2"/>
        <v>616.1</v>
      </c>
      <c r="AC6" s="64">
        <f t="shared" si="2"/>
        <v>6548.5</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95.4</v>
      </c>
      <c r="BG6" s="64">
        <f t="shared" ref="BG6:BO6" si="5">IF(BG8="-",NA(),BG8)</f>
        <v>88.9</v>
      </c>
      <c r="BH6" s="64">
        <f t="shared" si="5"/>
        <v>97.4</v>
      </c>
      <c r="BI6" s="64">
        <f t="shared" si="5"/>
        <v>83.4</v>
      </c>
      <c r="BJ6" s="64">
        <f t="shared" si="5"/>
        <v>98.5</v>
      </c>
      <c r="BK6" s="64">
        <f t="shared" si="5"/>
        <v>33.200000000000003</v>
      </c>
      <c r="BL6" s="64">
        <f t="shared" si="5"/>
        <v>29.6</v>
      </c>
      <c r="BM6" s="64">
        <f t="shared" si="5"/>
        <v>29.2</v>
      </c>
      <c r="BN6" s="64">
        <f t="shared" si="5"/>
        <v>30.4</v>
      </c>
      <c r="BO6" s="64">
        <f t="shared" si="5"/>
        <v>5.8</v>
      </c>
      <c r="BP6" s="61" t="str">
        <f>IF(BP8="-","",IF(BP8="-","【-】","【"&amp;SUBSTITUTE(TEXT(BP8,"#,##0.0"),"-","△")&amp;"】"))</f>
        <v>【20.8】</v>
      </c>
      <c r="BQ6" s="65">
        <f>IF(BQ8="-",NA(),BQ8)</f>
        <v>5819</v>
      </c>
      <c r="BR6" s="65">
        <f t="shared" ref="BR6:BZ6" si="6">IF(BR8="-",NA(),BR8)</f>
        <v>5211</v>
      </c>
      <c r="BS6" s="65">
        <f t="shared" si="6"/>
        <v>6418</v>
      </c>
      <c r="BT6" s="65">
        <f t="shared" si="6"/>
        <v>5187</v>
      </c>
      <c r="BU6" s="65">
        <f t="shared" si="6"/>
        <v>4256</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88464</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88.4</v>
      </c>
      <c r="DL6" s="64">
        <f t="shared" ref="DL6:DT6" si="9">IF(DL8="-",NA(),DL8)</f>
        <v>88.4</v>
      </c>
      <c r="DM6" s="64">
        <f t="shared" si="9"/>
        <v>88.4</v>
      </c>
      <c r="DN6" s="64">
        <f t="shared" si="9"/>
        <v>87.8</v>
      </c>
      <c r="DO6" s="64">
        <f t="shared" si="9"/>
        <v>87.2</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108</v>
      </c>
      <c r="B7" s="60">
        <f t="shared" ref="B7:X7" si="10">B8</f>
        <v>2019</v>
      </c>
      <c r="C7" s="60">
        <f t="shared" si="10"/>
        <v>352080</v>
      </c>
      <c r="D7" s="60">
        <f t="shared" si="10"/>
        <v>47</v>
      </c>
      <c r="E7" s="60">
        <f t="shared" si="10"/>
        <v>14</v>
      </c>
      <c r="F7" s="60">
        <f t="shared" si="10"/>
        <v>0</v>
      </c>
      <c r="G7" s="60">
        <f t="shared" si="10"/>
        <v>2</v>
      </c>
      <c r="H7" s="60" t="str">
        <f t="shared" si="10"/>
        <v>山口県　岩国市</v>
      </c>
      <c r="I7" s="60" t="str">
        <f t="shared" si="10"/>
        <v>麻里布駐車場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22</v>
      </c>
      <c r="S7" s="62" t="str">
        <f t="shared" si="10"/>
        <v>商業施設</v>
      </c>
      <c r="T7" s="62" t="str">
        <f t="shared" si="10"/>
        <v>有</v>
      </c>
      <c r="U7" s="63">
        <f t="shared" si="10"/>
        <v>4827</v>
      </c>
      <c r="V7" s="63">
        <f t="shared" si="10"/>
        <v>164</v>
      </c>
      <c r="W7" s="63">
        <f t="shared" si="10"/>
        <v>200</v>
      </c>
      <c r="X7" s="62" t="str">
        <f t="shared" si="10"/>
        <v>利用料金制</v>
      </c>
      <c r="Y7" s="64">
        <f>Y8</f>
        <v>2192.3000000000002</v>
      </c>
      <c r="Z7" s="64">
        <f t="shared" ref="Z7:AH7" si="11">Z8</f>
        <v>903</v>
      </c>
      <c r="AA7" s="64">
        <f t="shared" si="11"/>
        <v>3906.1</v>
      </c>
      <c r="AB7" s="64">
        <f t="shared" si="11"/>
        <v>616.1</v>
      </c>
      <c r="AC7" s="64">
        <f t="shared" si="11"/>
        <v>6548.5</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95.4</v>
      </c>
      <c r="BG7" s="64">
        <f t="shared" ref="BG7:BO7" si="14">BG8</f>
        <v>88.9</v>
      </c>
      <c r="BH7" s="64">
        <f t="shared" si="14"/>
        <v>97.4</v>
      </c>
      <c r="BI7" s="64">
        <f t="shared" si="14"/>
        <v>83.4</v>
      </c>
      <c r="BJ7" s="64">
        <f t="shared" si="14"/>
        <v>98.5</v>
      </c>
      <c r="BK7" s="64">
        <f t="shared" si="14"/>
        <v>33.200000000000003</v>
      </c>
      <c r="BL7" s="64">
        <f t="shared" si="14"/>
        <v>29.6</v>
      </c>
      <c r="BM7" s="64">
        <f t="shared" si="14"/>
        <v>29.2</v>
      </c>
      <c r="BN7" s="64">
        <f t="shared" si="14"/>
        <v>30.4</v>
      </c>
      <c r="BO7" s="64">
        <f t="shared" si="14"/>
        <v>5.8</v>
      </c>
      <c r="BP7" s="61"/>
      <c r="BQ7" s="65">
        <f>BQ8</f>
        <v>5819</v>
      </c>
      <c r="BR7" s="65">
        <f t="shared" ref="BR7:BZ7" si="15">BR8</f>
        <v>5211</v>
      </c>
      <c r="BS7" s="65">
        <f t="shared" si="15"/>
        <v>6418</v>
      </c>
      <c r="BT7" s="65">
        <f t="shared" si="15"/>
        <v>5187</v>
      </c>
      <c r="BU7" s="65">
        <f t="shared" si="15"/>
        <v>4256</v>
      </c>
      <c r="BV7" s="65">
        <f t="shared" si="15"/>
        <v>37496</v>
      </c>
      <c r="BW7" s="65">
        <f t="shared" si="15"/>
        <v>31888</v>
      </c>
      <c r="BX7" s="65">
        <f t="shared" si="15"/>
        <v>13314</v>
      </c>
      <c r="BY7" s="65">
        <f t="shared" si="15"/>
        <v>28825</v>
      </c>
      <c r="BZ7" s="65">
        <f t="shared" si="15"/>
        <v>26838</v>
      </c>
      <c r="CA7" s="63"/>
      <c r="CB7" s="64" t="s">
        <v>109</v>
      </c>
      <c r="CC7" s="64" t="s">
        <v>109</v>
      </c>
      <c r="CD7" s="64" t="s">
        <v>109</v>
      </c>
      <c r="CE7" s="64" t="s">
        <v>109</v>
      </c>
      <c r="CF7" s="64" t="s">
        <v>109</v>
      </c>
      <c r="CG7" s="64" t="s">
        <v>109</v>
      </c>
      <c r="CH7" s="64" t="s">
        <v>109</v>
      </c>
      <c r="CI7" s="64" t="s">
        <v>109</v>
      </c>
      <c r="CJ7" s="64" t="s">
        <v>109</v>
      </c>
      <c r="CK7" s="64" t="s">
        <v>107</v>
      </c>
      <c r="CL7" s="61"/>
      <c r="CM7" s="63">
        <f>CM8</f>
        <v>88464</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88.4</v>
      </c>
      <c r="DL7" s="64">
        <f t="shared" ref="DL7:DT7" si="17">DL8</f>
        <v>88.4</v>
      </c>
      <c r="DM7" s="64">
        <f t="shared" si="17"/>
        <v>88.4</v>
      </c>
      <c r="DN7" s="64">
        <f t="shared" si="17"/>
        <v>87.8</v>
      </c>
      <c r="DO7" s="64">
        <f t="shared" si="17"/>
        <v>87.2</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352080</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22</v>
      </c>
      <c r="S8" s="69" t="s">
        <v>120</v>
      </c>
      <c r="T8" s="69" t="s">
        <v>121</v>
      </c>
      <c r="U8" s="70">
        <v>4827</v>
      </c>
      <c r="V8" s="70">
        <v>164</v>
      </c>
      <c r="W8" s="70">
        <v>200</v>
      </c>
      <c r="X8" s="69" t="s">
        <v>122</v>
      </c>
      <c r="Y8" s="71">
        <v>2192.3000000000002</v>
      </c>
      <c r="Z8" s="71">
        <v>903</v>
      </c>
      <c r="AA8" s="71">
        <v>3906.1</v>
      </c>
      <c r="AB8" s="71">
        <v>616.1</v>
      </c>
      <c r="AC8" s="71">
        <v>6548.5</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95.4</v>
      </c>
      <c r="BG8" s="71">
        <v>88.9</v>
      </c>
      <c r="BH8" s="71">
        <v>97.4</v>
      </c>
      <c r="BI8" s="71">
        <v>83.4</v>
      </c>
      <c r="BJ8" s="71">
        <v>98.5</v>
      </c>
      <c r="BK8" s="71">
        <v>33.200000000000003</v>
      </c>
      <c r="BL8" s="71">
        <v>29.6</v>
      </c>
      <c r="BM8" s="71">
        <v>29.2</v>
      </c>
      <c r="BN8" s="71">
        <v>30.4</v>
      </c>
      <c r="BO8" s="71">
        <v>5.8</v>
      </c>
      <c r="BP8" s="68">
        <v>20.8</v>
      </c>
      <c r="BQ8" s="72">
        <v>5819</v>
      </c>
      <c r="BR8" s="72">
        <v>5211</v>
      </c>
      <c r="BS8" s="72">
        <v>6418</v>
      </c>
      <c r="BT8" s="73">
        <v>5187</v>
      </c>
      <c r="BU8" s="73">
        <v>4256</v>
      </c>
      <c r="BV8" s="72">
        <v>37496</v>
      </c>
      <c r="BW8" s="72">
        <v>31888</v>
      </c>
      <c r="BX8" s="72">
        <v>13314</v>
      </c>
      <c r="BY8" s="72">
        <v>28825</v>
      </c>
      <c r="BZ8" s="72">
        <v>26838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88464</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280</v>
      </c>
      <c r="DF8" s="71">
        <v>239.6</v>
      </c>
      <c r="DG8" s="71">
        <v>224.1</v>
      </c>
      <c r="DH8" s="71">
        <v>152.5</v>
      </c>
      <c r="DI8" s="71">
        <v>1239.2</v>
      </c>
      <c r="DJ8" s="68">
        <v>425.4</v>
      </c>
      <c r="DK8" s="71">
        <v>88.4</v>
      </c>
      <c r="DL8" s="71">
        <v>88.4</v>
      </c>
      <c r="DM8" s="71">
        <v>88.4</v>
      </c>
      <c r="DN8" s="71">
        <v>87.8</v>
      </c>
      <c r="DO8" s="71">
        <v>87.2</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cp:lastPrinted>2021-01-18T02:24:18Z</cp:lastPrinted>
  <dcterms:created xsi:type="dcterms:W3CDTF">2020-12-04T03:38:11Z</dcterms:created>
  <dcterms:modified xsi:type="dcterms:W3CDTF">2021-01-18T02:24:21Z</dcterms:modified>
  <cp:category/>
</cp:coreProperties>
</file>