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令和2年度\地方公営企業\□□□通知・調査等□□□\20210114_公営企業に係る「経営比較分析表」（令和元年度決算）の分析等について\08_市→県（駅前駐車場修正提出）\"/>
    </mc:Choice>
  </mc:AlternateContent>
  <xr:revisionPtr revIDLastSave="0" documentId="13_ncr:1_{7AD2E850-72F9-4372-8287-01F8A08BB19D}" xr6:coauthVersionLast="45" xr6:coauthVersionMax="45" xr10:uidLastSave="{00000000-0000-0000-0000-000000000000}"/>
  <workbookProtection workbookAlgorithmName="SHA-512" workbookHashValue="vlPXNVP5WJ+5OvqyrWR8delmTjY9w/E2Fz9qZMpToBzafudccf6gfAHZSui5ZVrkwD6n98VTaYRv5HQ4LVfzlg==" workbookSaltValue="3opWe7SCfrPIaTSFsiE5Vg=="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BG30" i="4"/>
  <c r="AV76" i="4"/>
  <c r="KO51" i="4"/>
  <c r="LE76" i="4"/>
  <c r="FX51" i="4"/>
  <c r="KO30" i="4"/>
  <c r="HP76" i="4"/>
  <c r="BG51" i="4"/>
  <c r="FX30" i="4"/>
  <c r="KP76" i="4"/>
  <c r="FE51" i="4"/>
  <c r="HA76" i="4"/>
  <c r="AN51" i="4"/>
  <c r="FE30" i="4"/>
  <c r="AN30" i="4"/>
  <c r="JV51" i="4"/>
  <c r="AG76" i="4"/>
  <c r="JV30" i="4"/>
  <c r="R76" i="4"/>
  <c r="KA76" i="4"/>
  <c r="EL51" i="4"/>
  <c r="JC30" i="4"/>
  <c r="GL76" i="4"/>
  <c r="U51" i="4"/>
  <c r="EL30" i="4"/>
  <c r="U30" i="4"/>
  <c r="JC51" i="4"/>
</calcChain>
</file>

<file path=xl/sharedStrings.xml><?xml version="1.0" encoding="utf-8"?>
<sst xmlns="http://schemas.openxmlformats.org/spreadsheetml/2006/main" count="349" uniqueCount="144">
  <si>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</si>
  <si>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</si>
  <si>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</si>
  <si>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</si>
  <si>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</si>
  <si>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</si>
  <si>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</si>
  <si>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</si>
  <si>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</si>
  <si>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</si>
  <si>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</si>
  <si>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</si>
  <si>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</si>
  <si>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</si>
  <si>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</si>
  <si>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</si>
  <si>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</si>
  <si>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</si>
  <si>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</si>
  <si>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</si>
  <si>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</si>
  <si>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</si>
  <si>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</si>
  <si>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</si>
  <si>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</si>
  <si>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</si>
  <si>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</si>
  <si>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</si>
  <si>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</si>
  <si>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</si>
  <si>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</si>
  <si>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</si>
  <si>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</si>
  <si>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</si>
  <si>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</si>
  <si>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</si>
  <si>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</si>
  <si>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</si>
  <si>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</si>
  <si>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</si>
  <si>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</si>
  <si>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</si>
  <si>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</si>
  <si>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</si>
  <si>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</si>
  <si>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</si>
  <si>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</si>
  <si>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</si>
  <si>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</si>
  <si>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</si>
  <si>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</si>
  <si>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</si>
  <si>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</si>
  <si>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</si>
  <si>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</si>
  <si>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</si>
  <si>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</si>
  <si>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</si>
  <si>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</si>
  <si>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</si>
  <si>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</si>
  <si>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</si>
  <si>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</si>
  <si>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</si>
  <si>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</si>
  <si>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</si>
  <si>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</si>
  <si>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</si>
  <si>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</si>
  <si>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</si>
  <si>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</si>
  <si>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</si>
  <si>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</si>
  <si>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</si>
  <si>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</si>
  <si>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</si>
  <si>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</si>
  <si>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</si>
  <si>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</si>
  <si>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</si>
  <si>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</si>
  <si>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</si>
  <si>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</si>
  <si>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</si>
  <si>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</si>
  <si>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</si>
  <si>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</si>
  <si>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</si>
  <si>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</si>
  <si>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</si>
  <si>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</si>
  <si>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</si>
  <si>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</si>
  <si>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</si>
  <si>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</si>
  <si>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</si>
  <si>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</si>
  <si>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</si>
  <si>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</si>
  <si>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</si>
  <si>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</si>
  <si>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</si>
  <si>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</si>
  <si>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</si>
  <si>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</si>
  <si>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</si>
  <si>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</si>
  <si>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当該値(N-3)</t>
    <phoneticPr fontId="5"/>
  </si>
  <si>
    <t>当該値(N-2)</t>
    <phoneticPr fontId="5"/>
  </si>
  <si>
    <t>当該値(N-1)</t>
    <phoneticPr fontId="5"/>
  </si>
  <si>
    <t>当該値(N)</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</si>
  <si>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</si>
  <si>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</si>
  <si>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</si>
  <si>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</si>
  <si>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</si>
  <si>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</si>
  <si>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</si>
  <si>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</si>
  <si>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</si>
  <si>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</si>
  <si>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</si>
  <si>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</si>
  <si>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</si>
  <si>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</si>
  <si>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</si>
  <si>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</si>
  <si>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</si>
  <si>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</si>
  <si>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</si>
  <si>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</si>
  <si>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</si>
  <si>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</si>
  <si>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</si>
  <si>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</si>
  <si>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</si>
  <si>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</si>
  <si>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</si>
  <si>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</si>
  <si>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</si>
  <si>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平成30年2月3日に供用開始した近接する徳山駅西駐車場の認知度が向上したことから、稼働率が減少した。</t>
    <phoneticPr fontId="5"/>
  </si>
  <si>
    <t>平成30年2月3日に供用開始した近接する徳山駅西駐車場の認知度が向上したことから、利用が減少した。
今後も指定管理者制度等の民間活力を活用して効率的な運用に努め、採算性を高め経営改善に向けた取り組みを実施していく。また、設備の現況調査の結果を踏まえ、計画的な設備更新を検討していく予定である。</t>
    <rPh sb="85" eb="86">
      <t>タカ</t>
    </rPh>
    <rPh sb="87" eb="89">
      <t>ケイエイ</t>
    </rPh>
    <rPh sb="89" eb="91">
      <t>カイゼン</t>
    </rPh>
    <rPh sb="92" eb="93">
      <t>ム</t>
    </rPh>
    <rPh sb="95" eb="96">
      <t>ト</t>
    </rPh>
    <rPh sb="97" eb="98">
      <t>ク</t>
    </rPh>
    <rPh sb="100" eb="102">
      <t>ジッシ</t>
    </rPh>
    <rPh sb="113" eb="115">
      <t>ゲンキョウ</t>
    </rPh>
    <rPh sb="115" eb="117">
      <t>チョウサ</t>
    </rPh>
    <rPh sb="118" eb="120">
      <t>ケッカ</t>
    </rPh>
    <rPh sb="121" eb="122">
      <t>フ</t>
    </rPh>
    <rPh sb="134" eb="136">
      <t>ケントウ</t>
    </rPh>
    <rPh sb="140" eb="142">
      <t>ヨテイ</t>
    </rPh>
    <phoneticPr fontId="5"/>
  </si>
  <si>
    <t>平成29年度に駐車桝拡張や側溝改修等のリニューアル工事を行い、財源の一部として企業債を借り入れた。今後、設備の現況調査を実施しその調査結果を踏まえ、計画的な設備更新を検討していく予定である。</t>
    <rPh sb="60" eb="62">
      <t>ジッシ</t>
    </rPh>
    <rPh sb="65" eb="67">
      <t>チョウサ</t>
    </rPh>
    <rPh sb="83" eb="85">
      <t>ケントウ</t>
    </rPh>
    <rPh sb="89" eb="91">
      <t>ヨテイ</t>
    </rPh>
    <phoneticPr fontId="5"/>
  </si>
  <si>
    <t>平成30年2月3日に供用開始した近接する徳山駅西駐車場の認知度が向上したことから、収益的収支比率、ＧＯＰ比率及びＥＢＩＴＤＡが減少した。</t>
    <rPh sb="54" eb="5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</si>
</sst>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85</c:v>
                </c:pt>
                <c:pt idx="1">
                  <c:v>100.5</c:v>
                </c:pt>
                <c:pt idx="2">
                  <c:v>111</c:v>
                </c:pt>
                <c:pt idx="3">
                  <c:v>102</c:v>
                </c:pt>
                <c:pt idx="4">
                  <c:v>93</c:v>
                </c:pt>
              </c:numCache>
            </c:numRef>
          </c:val>
          <c:extLst>
            <c:ext xmlns:c16="http://schemas.microsoft.com/office/drawing/2014/chart" uri="{C3380CC4-5D6E-409C-BE32-E72D297353CC}">
              <c16:uniqueId val="{00000000-5A1A-4907-A6C8-F5BBBF8E14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5A1A-4907-A6C8-F5BBBF8E14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18.600000000000001</c:v>
                </c:pt>
                <c:pt idx="1">
                  <c:v>0</c:v>
                </c:pt>
                <c:pt idx="2">
                  <c:v>58</c:v>
                </c:pt>
                <c:pt idx="3">
                  <c:v>63</c:v>
                </c:pt>
                <c:pt idx="4">
                  <c:v>73</c:v>
                </c:pt>
              </c:numCache>
            </c:numRef>
          </c:val>
          <c:extLst>
            <c:ext xmlns:c16="http://schemas.microsoft.com/office/drawing/2014/chart" uri="{C3380CC4-5D6E-409C-BE32-E72D297353CC}">
              <c16:uniqueId val="{00000000-A0C6-4778-BF36-58893CFB95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A0C6-4778-BF36-58893CFB95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179-4F0C-8EF8-989FF4F5B4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179-4F0C-8EF8-989FF4F5B4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B5D-4783-9B75-13AAC834E81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B5D-4783-9B75-13AAC834E81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48-442C-9D05-8BD4E76056B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4548-442C-9D05-8BD4E76056B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E36-454B-999D-87022F6A2C4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DE36-454B-999D-87022F6A2C4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180.8</c:v>
                </c:pt>
                <c:pt idx="1">
                  <c:v>192.5</c:v>
                </c:pt>
                <c:pt idx="2">
                  <c:v>237</c:v>
                </c:pt>
                <c:pt idx="3">
                  <c:v>209</c:v>
                </c:pt>
                <c:pt idx="4">
                  <c:v>179</c:v>
                </c:pt>
              </c:numCache>
            </c:numRef>
          </c:val>
          <c:extLst>
            <c:ext xmlns:c16="http://schemas.microsoft.com/office/drawing/2014/chart" uri="{C3380CC4-5D6E-409C-BE32-E72D297353CC}">
              <c16:uniqueId val="{00000000-2C5F-48ED-B8F6-2BC91034E50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2C5F-48ED-B8F6-2BC91034E50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1.8</c:v>
                </c:pt>
                <c:pt idx="1">
                  <c:v>11.7</c:v>
                </c:pt>
                <c:pt idx="2">
                  <c:v>-46</c:v>
                </c:pt>
                <c:pt idx="3">
                  <c:v>1</c:v>
                </c:pt>
                <c:pt idx="4">
                  <c:v>-8</c:v>
                </c:pt>
              </c:numCache>
            </c:numRef>
          </c:val>
          <c:extLst>
            <c:ext xmlns:c16="http://schemas.microsoft.com/office/drawing/2014/chart" uri="{C3380CC4-5D6E-409C-BE32-E72D297353CC}">
              <c16:uniqueId val="{00000000-EEED-4207-853C-185D4427443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EEED-4207-853C-185D4427443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2796</c:v>
                </c:pt>
                <c:pt idx="1">
                  <c:v>6058</c:v>
                </c:pt>
                <c:pt idx="2">
                  <c:v>5111</c:v>
                </c:pt>
                <c:pt idx="3">
                  <c:v>611</c:v>
                </c:pt>
                <c:pt idx="4">
                  <c:v>-1966</c:v>
                </c:pt>
              </c:numCache>
            </c:numRef>
          </c:val>
          <c:extLst>
            <c:ext xmlns:c16="http://schemas.microsoft.com/office/drawing/2014/chart" uri="{C3380CC4-5D6E-409C-BE32-E72D297353CC}">
              <c16:uniqueId val="{00000000-5F1B-4612-BF30-2FAF0467D9A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5F1B-4612-BF30-2FAF0467D9A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4" zoomScaleNormal="100" zoomScaleSheetLayoutView="70" workbookViewId="0">
      <selection activeCell="JV12" sqref="JV1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8" t="str">
        <f>データ!H6&amp;"　"&amp;データ!I6</f>
        <v>山口県周南市　周南市営徳山駅前駐車場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3878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143</v>
      </c>
      <c r="NE15" s="152"/>
      <c r="NF15" s="152"/>
      <c r="NG15" s="152"/>
      <c r="NH15" s="152"/>
      <c r="NI15" s="152"/>
      <c r="NJ15" s="152"/>
      <c r="NK15" s="152"/>
      <c r="NL15" s="152"/>
      <c r="NM15" s="152"/>
      <c r="NN15" s="152"/>
      <c r="NO15" s="152"/>
      <c r="NP15" s="152"/>
      <c r="NQ15" s="152"/>
      <c r="NR15" s="15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c r="A31" s="2"/>
      <c r="B31" s="22"/>
      <c r="C31" s="4"/>
      <c r="D31" s="4"/>
      <c r="E31" s="4"/>
      <c r="F31" s="4"/>
      <c r="I31" s="28"/>
      <c r="J31" s="107" t="s">
        <v>27</v>
      </c>
      <c r="K31" s="108"/>
      <c r="L31" s="108"/>
      <c r="M31" s="108"/>
      <c r="N31" s="108"/>
      <c r="O31" s="108"/>
      <c r="P31" s="108"/>
      <c r="Q31" s="108"/>
      <c r="R31" s="108"/>
      <c r="S31" s="108"/>
      <c r="T31" s="109"/>
      <c r="U31" s="110">
        <f>データ!Y7</f>
        <v>85</v>
      </c>
      <c r="V31" s="110"/>
      <c r="W31" s="110"/>
      <c r="X31" s="110"/>
      <c r="Y31" s="110"/>
      <c r="Z31" s="110"/>
      <c r="AA31" s="110"/>
      <c r="AB31" s="110"/>
      <c r="AC31" s="110"/>
      <c r="AD31" s="110"/>
      <c r="AE31" s="110"/>
      <c r="AF31" s="110"/>
      <c r="AG31" s="110"/>
      <c r="AH31" s="110"/>
      <c r="AI31" s="110"/>
      <c r="AJ31" s="110"/>
      <c r="AK31" s="110"/>
      <c r="AL31" s="110"/>
      <c r="AM31" s="110"/>
      <c r="AN31" s="110">
        <f>データ!Z7</f>
        <v>100.5</v>
      </c>
      <c r="AO31" s="110"/>
      <c r="AP31" s="110"/>
      <c r="AQ31" s="110"/>
      <c r="AR31" s="110"/>
      <c r="AS31" s="110"/>
      <c r="AT31" s="110"/>
      <c r="AU31" s="110"/>
      <c r="AV31" s="110"/>
      <c r="AW31" s="110"/>
      <c r="AX31" s="110"/>
      <c r="AY31" s="110"/>
      <c r="AZ31" s="110"/>
      <c r="BA31" s="110"/>
      <c r="BB31" s="110"/>
      <c r="BC31" s="110"/>
      <c r="BD31" s="110"/>
      <c r="BE31" s="110"/>
      <c r="BF31" s="110"/>
      <c r="BG31" s="110">
        <f>データ!AA7</f>
        <v>111</v>
      </c>
      <c r="BH31" s="110"/>
      <c r="BI31" s="110"/>
      <c r="BJ31" s="110"/>
      <c r="BK31" s="110"/>
      <c r="BL31" s="110"/>
      <c r="BM31" s="110"/>
      <c r="BN31" s="110"/>
      <c r="BO31" s="110"/>
      <c r="BP31" s="110"/>
      <c r="BQ31" s="110"/>
      <c r="BR31" s="110"/>
      <c r="BS31" s="110"/>
      <c r="BT31" s="110"/>
      <c r="BU31" s="110"/>
      <c r="BV31" s="110"/>
      <c r="BW31" s="110"/>
      <c r="BX31" s="110"/>
      <c r="BY31" s="110"/>
      <c r="BZ31" s="110">
        <f>データ!AB7</f>
        <v>102</v>
      </c>
      <c r="CA31" s="110"/>
      <c r="CB31" s="110"/>
      <c r="CC31" s="110"/>
      <c r="CD31" s="110"/>
      <c r="CE31" s="110"/>
      <c r="CF31" s="110"/>
      <c r="CG31" s="110"/>
      <c r="CH31" s="110"/>
      <c r="CI31" s="110"/>
      <c r="CJ31" s="110"/>
      <c r="CK31" s="110"/>
      <c r="CL31" s="110"/>
      <c r="CM31" s="110"/>
      <c r="CN31" s="110"/>
      <c r="CO31" s="110"/>
      <c r="CP31" s="110"/>
      <c r="CQ31" s="110"/>
      <c r="CR31" s="110"/>
      <c r="CS31" s="110">
        <f>データ!AC7</f>
        <v>93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180.8</v>
      </c>
      <c r="JD31" s="81"/>
      <c r="JE31" s="81"/>
      <c r="JF31" s="81"/>
      <c r="JG31" s="81"/>
      <c r="JH31" s="81"/>
      <c r="JI31" s="81"/>
      <c r="JJ31" s="81"/>
      <c r="JK31" s="81"/>
      <c r="JL31" s="81"/>
      <c r="JM31" s="81"/>
      <c r="JN31" s="81"/>
      <c r="JO31" s="81"/>
      <c r="JP31" s="81"/>
      <c r="JQ31" s="81"/>
      <c r="JR31" s="81"/>
      <c r="JS31" s="81"/>
      <c r="JT31" s="81"/>
      <c r="JU31" s="82"/>
      <c r="JV31" s="80">
        <f>データ!DL7</f>
        <v>192.5</v>
      </c>
      <c r="JW31" s="81"/>
      <c r="JX31" s="81"/>
      <c r="JY31" s="81"/>
      <c r="JZ31" s="81"/>
      <c r="KA31" s="81"/>
      <c r="KB31" s="81"/>
      <c r="KC31" s="81"/>
      <c r="KD31" s="81"/>
      <c r="KE31" s="81"/>
      <c r="KF31" s="81"/>
      <c r="KG31" s="81"/>
      <c r="KH31" s="81"/>
      <c r="KI31" s="81"/>
      <c r="KJ31" s="81"/>
      <c r="KK31" s="81"/>
      <c r="KL31" s="81"/>
      <c r="KM31" s="81"/>
      <c r="KN31" s="82"/>
      <c r="KO31" s="80">
        <f>データ!DM7</f>
        <v>237</v>
      </c>
      <c r="KP31" s="81"/>
      <c r="KQ31" s="81"/>
      <c r="KR31" s="81"/>
      <c r="KS31" s="81"/>
      <c r="KT31" s="81"/>
      <c r="KU31" s="81"/>
      <c r="KV31" s="81"/>
      <c r="KW31" s="81"/>
      <c r="KX31" s="81"/>
      <c r="KY31" s="81"/>
      <c r="KZ31" s="81"/>
      <c r="LA31" s="81"/>
      <c r="LB31" s="81"/>
      <c r="LC31" s="81"/>
      <c r="LD31" s="81"/>
      <c r="LE31" s="81"/>
      <c r="LF31" s="81"/>
      <c r="LG31" s="82"/>
      <c r="LH31" s="80">
        <f>データ!DN7</f>
        <v>209</v>
      </c>
      <c r="LI31" s="81"/>
      <c r="LJ31" s="81"/>
      <c r="LK31" s="81"/>
      <c r="LL31" s="81"/>
      <c r="LM31" s="81"/>
      <c r="LN31" s="81"/>
      <c r="LO31" s="81"/>
      <c r="LP31" s="81"/>
      <c r="LQ31" s="81"/>
      <c r="LR31" s="81"/>
      <c r="LS31" s="81"/>
      <c r="LT31" s="81"/>
      <c r="LU31" s="81"/>
      <c r="LV31" s="81"/>
      <c r="LW31" s="81"/>
      <c r="LX31" s="81"/>
      <c r="LY31" s="81"/>
      <c r="LZ31" s="82"/>
      <c r="MA31" s="80">
        <f>データ!DO7</f>
        <v>179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142</v>
      </c>
      <c r="NE32" s="101"/>
      <c r="NF32" s="101"/>
      <c r="NG32" s="101"/>
      <c r="NH32" s="101"/>
      <c r="NI32" s="101"/>
      <c r="NJ32" s="101"/>
      <c r="NK32" s="101"/>
      <c r="NL32" s="101"/>
      <c r="NM32" s="101"/>
      <c r="NN32" s="101"/>
      <c r="NO32" s="101"/>
      <c r="NP32" s="101"/>
      <c r="NQ32" s="101"/>
      <c r="NR32" s="102"/>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1.8</v>
      </c>
      <c r="EM52" s="110"/>
      <c r="EN52" s="110"/>
      <c r="EO52" s="110"/>
      <c r="EP52" s="110"/>
      <c r="EQ52" s="110"/>
      <c r="ER52" s="110"/>
      <c r="ES52" s="110"/>
      <c r="ET52" s="110"/>
      <c r="EU52" s="110"/>
      <c r="EV52" s="110"/>
      <c r="EW52" s="110"/>
      <c r="EX52" s="110"/>
      <c r="EY52" s="110"/>
      <c r="EZ52" s="110"/>
      <c r="FA52" s="110"/>
      <c r="FB52" s="110"/>
      <c r="FC52" s="110"/>
      <c r="FD52" s="110"/>
      <c r="FE52" s="110">
        <f>データ!BG7</f>
        <v>11.7</v>
      </c>
      <c r="FF52" s="110"/>
      <c r="FG52" s="110"/>
      <c r="FH52" s="110"/>
      <c r="FI52" s="110"/>
      <c r="FJ52" s="110"/>
      <c r="FK52" s="110"/>
      <c r="FL52" s="110"/>
      <c r="FM52" s="110"/>
      <c r="FN52" s="110"/>
      <c r="FO52" s="110"/>
      <c r="FP52" s="110"/>
      <c r="FQ52" s="110"/>
      <c r="FR52" s="110"/>
      <c r="FS52" s="110"/>
      <c r="FT52" s="110"/>
      <c r="FU52" s="110"/>
      <c r="FV52" s="110"/>
      <c r="FW52" s="110"/>
      <c r="FX52" s="110">
        <f>データ!BH7</f>
        <v>-46</v>
      </c>
      <c r="FY52" s="110"/>
      <c r="FZ52" s="110"/>
      <c r="GA52" s="110"/>
      <c r="GB52" s="110"/>
      <c r="GC52" s="110"/>
      <c r="GD52" s="110"/>
      <c r="GE52" s="110"/>
      <c r="GF52" s="110"/>
      <c r="GG52" s="110"/>
      <c r="GH52" s="110"/>
      <c r="GI52" s="110"/>
      <c r="GJ52" s="110"/>
      <c r="GK52" s="110"/>
      <c r="GL52" s="110"/>
      <c r="GM52" s="110"/>
      <c r="GN52" s="110"/>
      <c r="GO52" s="110"/>
      <c r="GP52" s="110"/>
      <c r="GQ52" s="110">
        <f>データ!BI7</f>
        <v>1</v>
      </c>
      <c r="GR52" s="110"/>
      <c r="GS52" s="110"/>
      <c r="GT52" s="110"/>
      <c r="GU52" s="110"/>
      <c r="GV52" s="110"/>
      <c r="GW52" s="110"/>
      <c r="GX52" s="110"/>
      <c r="GY52" s="110"/>
      <c r="GZ52" s="110"/>
      <c r="HA52" s="110"/>
      <c r="HB52" s="110"/>
      <c r="HC52" s="110"/>
      <c r="HD52" s="110"/>
      <c r="HE52" s="110"/>
      <c r="HF52" s="110"/>
      <c r="HG52" s="110"/>
      <c r="HH52" s="110"/>
      <c r="HI52" s="110"/>
      <c r="HJ52" s="110">
        <f>データ!BJ7</f>
        <v>-8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2796</v>
      </c>
      <c r="JD52" s="106"/>
      <c r="JE52" s="106"/>
      <c r="JF52" s="106"/>
      <c r="JG52" s="106"/>
      <c r="JH52" s="106"/>
      <c r="JI52" s="106"/>
      <c r="JJ52" s="106"/>
      <c r="JK52" s="106"/>
      <c r="JL52" s="106"/>
      <c r="JM52" s="106"/>
      <c r="JN52" s="106"/>
      <c r="JO52" s="106"/>
      <c r="JP52" s="106"/>
      <c r="JQ52" s="106"/>
      <c r="JR52" s="106"/>
      <c r="JS52" s="106"/>
      <c r="JT52" s="106"/>
      <c r="JU52" s="106"/>
      <c r="JV52" s="106">
        <f>データ!BR7</f>
        <v>6058</v>
      </c>
      <c r="JW52" s="106"/>
      <c r="JX52" s="106"/>
      <c r="JY52" s="106"/>
      <c r="JZ52" s="106"/>
      <c r="KA52" s="106"/>
      <c r="KB52" s="106"/>
      <c r="KC52" s="106"/>
      <c r="KD52" s="106"/>
      <c r="KE52" s="106"/>
      <c r="KF52" s="106"/>
      <c r="KG52" s="106"/>
      <c r="KH52" s="106"/>
      <c r="KI52" s="106"/>
      <c r="KJ52" s="106"/>
      <c r="KK52" s="106"/>
      <c r="KL52" s="106"/>
      <c r="KM52" s="106"/>
      <c r="KN52" s="106"/>
      <c r="KO52" s="106">
        <f>データ!BS7</f>
        <v>5111</v>
      </c>
      <c r="KP52" s="106"/>
      <c r="KQ52" s="106"/>
      <c r="KR52" s="106"/>
      <c r="KS52" s="106"/>
      <c r="KT52" s="106"/>
      <c r="KU52" s="106"/>
      <c r="KV52" s="106"/>
      <c r="KW52" s="106"/>
      <c r="KX52" s="106"/>
      <c r="KY52" s="106"/>
      <c r="KZ52" s="106"/>
      <c r="LA52" s="106"/>
      <c r="LB52" s="106"/>
      <c r="LC52" s="106"/>
      <c r="LD52" s="106"/>
      <c r="LE52" s="106"/>
      <c r="LF52" s="106"/>
      <c r="LG52" s="106"/>
      <c r="LH52" s="106">
        <f>データ!BT7</f>
        <v>611</v>
      </c>
      <c r="LI52" s="106"/>
      <c r="LJ52" s="106"/>
      <c r="LK52" s="106"/>
      <c r="LL52" s="106"/>
      <c r="LM52" s="106"/>
      <c r="LN52" s="106"/>
      <c r="LO52" s="106"/>
      <c r="LP52" s="106"/>
      <c r="LQ52" s="106"/>
      <c r="LR52" s="106"/>
      <c r="LS52" s="106"/>
      <c r="LT52" s="106"/>
      <c r="LU52" s="106"/>
      <c r="LV52" s="106"/>
      <c r="LW52" s="106"/>
      <c r="LX52" s="106"/>
      <c r="LY52" s="106"/>
      <c r="LZ52" s="106"/>
      <c r="MA52" s="106">
        <f>データ!BU7</f>
        <v>-1966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141</v>
      </c>
      <c r="NE66" s="101"/>
      <c r="NF66" s="101"/>
      <c r="NG66" s="101"/>
      <c r="NH66" s="101"/>
      <c r="NI66" s="101"/>
      <c r="NJ66" s="101"/>
      <c r="NK66" s="101"/>
      <c r="NL66" s="101"/>
      <c r="NM66" s="101"/>
      <c r="NN66" s="101"/>
      <c r="NO66" s="101"/>
      <c r="NP66" s="101"/>
      <c r="NQ66" s="101"/>
      <c r="NR66" s="102"/>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8000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18.600000000000001</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58</v>
      </c>
      <c r="LF77" s="81"/>
      <c r="LG77" s="81"/>
      <c r="LH77" s="81"/>
      <c r="LI77" s="81"/>
      <c r="LJ77" s="81"/>
      <c r="LK77" s="81"/>
      <c r="LL77" s="81"/>
      <c r="LM77" s="81"/>
      <c r="LN77" s="81"/>
      <c r="LO77" s="81"/>
      <c r="LP77" s="81"/>
      <c r="LQ77" s="81"/>
      <c r="LR77" s="81"/>
      <c r="LS77" s="82"/>
      <c r="LT77" s="80">
        <f>データ!DC7</f>
        <v>63</v>
      </c>
      <c r="LU77" s="81"/>
      <c r="LV77" s="81"/>
      <c r="LW77" s="81"/>
      <c r="LX77" s="81"/>
      <c r="LY77" s="81"/>
      <c r="LZ77" s="81"/>
      <c r="MA77" s="81"/>
      <c r="MB77" s="81"/>
      <c r="MC77" s="81"/>
      <c r="MD77" s="81"/>
      <c r="ME77" s="81"/>
      <c r="MF77" s="81"/>
      <c r="MG77" s="81"/>
      <c r="MH77" s="82"/>
      <c r="MI77" s="80">
        <f>データ!DD7</f>
        <v>73</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c r="C83" s="2"/>
      <c r="BH83" s="2"/>
      <c r="GN83" s="2"/>
      <c r="IT83" s="2"/>
      <c r="KY83" s="2"/>
    </row>
    <row r="84" spans="1:382">
      <c r="C84" s="2"/>
      <c r="BH84" s="2"/>
      <c r="GN84" s="2"/>
      <c r="IT84" s="2"/>
      <c r="KY84" s="2"/>
    </row>
    <row r="86" spans="1:382" hidden="1">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t/PSHqiwxnU28JCPVZYjA34ECm2alT/6uUUXT7ZqZHeg8SHgYod1ORU/DY+b1S9qfsrnTlj7ScPbvfXF/Obweg==" saltValue="d5e3FJRE2u6ERKIaVz4Za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101</v>
      </c>
      <c r="AV5" s="59" t="s">
        <v>106</v>
      </c>
      <c r="AW5" s="59" t="s">
        <v>103</v>
      </c>
      <c r="AX5" s="59" t="s">
        <v>93</v>
      </c>
      <c r="AY5" s="59" t="s">
        <v>94</v>
      </c>
      <c r="AZ5" s="59" t="s">
        <v>95</v>
      </c>
      <c r="BA5" s="59" t="s">
        <v>96</v>
      </c>
      <c r="BB5" s="59" t="s">
        <v>97</v>
      </c>
      <c r="BC5" s="59" t="s">
        <v>98</v>
      </c>
      <c r="BD5" s="59" t="s">
        <v>99</v>
      </c>
      <c r="BE5" s="59" t="s">
        <v>100</v>
      </c>
      <c r="BF5" s="59" t="s">
        <v>101</v>
      </c>
      <c r="BG5" s="59" t="s">
        <v>107</v>
      </c>
      <c r="BH5" s="59" t="s">
        <v>108</v>
      </c>
      <c r="BI5" s="59" t="s">
        <v>109</v>
      </c>
      <c r="BJ5" s="59" t="s">
        <v>110</v>
      </c>
      <c r="BK5" s="59" t="s">
        <v>95</v>
      </c>
      <c r="BL5" s="59" t="s">
        <v>96</v>
      </c>
      <c r="BM5" s="59" t="s">
        <v>97</v>
      </c>
      <c r="BN5" s="59" t="s">
        <v>98</v>
      </c>
      <c r="BO5" s="59" t="s">
        <v>99</v>
      </c>
      <c r="BP5" s="59" t="s">
        <v>100</v>
      </c>
      <c r="BQ5" s="59" t="s">
        <v>101</v>
      </c>
      <c r="BR5" s="59" t="s">
        <v>107</v>
      </c>
      <c r="BS5" s="59" t="s">
        <v>92</v>
      </c>
      <c r="BT5" s="59" t="s">
        <v>104</v>
      </c>
      <c r="BU5" s="59" t="s">
        <v>111</v>
      </c>
      <c r="BV5" s="59" t="s">
        <v>95</v>
      </c>
      <c r="BW5" s="59" t="s">
        <v>96</v>
      </c>
      <c r="BX5" s="59" t="s">
        <v>97</v>
      </c>
      <c r="BY5" s="59" t="s">
        <v>98</v>
      </c>
      <c r="BZ5" s="59" t="s">
        <v>99</v>
      </c>
      <c r="CA5" s="59" t="s">
        <v>100</v>
      </c>
      <c r="CB5" s="59" t="s">
        <v>112</v>
      </c>
      <c r="CC5" s="59" t="s">
        <v>102</v>
      </c>
      <c r="CD5" s="59" t="s">
        <v>92</v>
      </c>
      <c r="CE5" s="59" t="s">
        <v>104</v>
      </c>
      <c r="CF5" s="59" t="s">
        <v>105</v>
      </c>
      <c r="CG5" s="59" t="s">
        <v>95</v>
      </c>
      <c r="CH5" s="59" t="s">
        <v>96</v>
      </c>
      <c r="CI5" s="59" t="s">
        <v>97</v>
      </c>
      <c r="CJ5" s="59" t="s">
        <v>98</v>
      </c>
      <c r="CK5" s="59" t="s">
        <v>99</v>
      </c>
      <c r="CL5" s="59" t="s">
        <v>100</v>
      </c>
      <c r="CM5" s="150"/>
      <c r="CN5" s="150"/>
      <c r="CO5" s="59" t="s">
        <v>90</v>
      </c>
      <c r="CP5" s="59" t="s">
        <v>113</v>
      </c>
      <c r="CQ5" s="59" t="s">
        <v>103</v>
      </c>
      <c r="CR5" s="59" t="s">
        <v>93</v>
      </c>
      <c r="CS5" s="59" t="s">
        <v>94</v>
      </c>
      <c r="CT5" s="59" t="s">
        <v>95</v>
      </c>
      <c r="CU5" s="59" t="s">
        <v>96</v>
      </c>
      <c r="CV5" s="59" t="s">
        <v>97</v>
      </c>
      <c r="CW5" s="59" t="s">
        <v>98</v>
      </c>
      <c r="CX5" s="59" t="s">
        <v>99</v>
      </c>
      <c r="CY5" s="59" t="s">
        <v>100</v>
      </c>
      <c r="CZ5" s="59" t="s">
        <v>90</v>
      </c>
      <c r="DA5" s="59" t="s">
        <v>102</v>
      </c>
      <c r="DB5" s="59" t="s">
        <v>114</v>
      </c>
      <c r="DC5" s="59" t="s">
        <v>104</v>
      </c>
      <c r="DD5" s="59" t="s">
        <v>111</v>
      </c>
      <c r="DE5" s="59" t="s">
        <v>95</v>
      </c>
      <c r="DF5" s="59" t="s">
        <v>96</v>
      </c>
      <c r="DG5" s="59" t="s">
        <v>97</v>
      </c>
      <c r="DH5" s="59" t="s">
        <v>98</v>
      </c>
      <c r="DI5" s="59" t="s">
        <v>99</v>
      </c>
      <c r="DJ5" s="59" t="s">
        <v>35</v>
      </c>
      <c r="DK5" s="59" t="s">
        <v>90</v>
      </c>
      <c r="DL5" s="59" t="s">
        <v>113</v>
      </c>
      <c r="DM5" s="59" t="s">
        <v>103</v>
      </c>
      <c r="DN5" s="59" t="s">
        <v>104</v>
      </c>
      <c r="DO5" s="59" t="s">
        <v>105</v>
      </c>
      <c r="DP5" s="59" t="s">
        <v>95</v>
      </c>
      <c r="DQ5" s="59" t="s">
        <v>96</v>
      </c>
      <c r="DR5" s="59" t="s">
        <v>97</v>
      </c>
      <c r="DS5" s="59" t="s">
        <v>98</v>
      </c>
      <c r="DT5" s="59" t="s">
        <v>99</v>
      </c>
      <c r="DU5" s="59" t="s">
        <v>100</v>
      </c>
    </row>
    <row r="6" spans="1:125" s="66" customFormat="1">
      <c r="A6" s="49" t="s">
        <v>115</v>
      </c>
      <c r="B6" s="60">
        <f>B8</f>
        <v>2019</v>
      </c>
      <c r="C6" s="60">
        <f t="shared" ref="C6:X6" si="1">C8</f>
        <v>352152</v>
      </c>
      <c r="D6" s="60">
        <f t="shared" si="1"/>
        <v>47</v>
      </c>
      <c r="E6" s="60">
        <f t="shared" si="1"/>
        <v>14</v>
      </c>
      <c r="F6" s="60">
        <f t="shared" si="1"/>
        <v>0</v>
      </c>
      <c r="G6" s="60">
        <f t="shared" si="1"/>
        <v>1</v>
      </c>
      <c r="H6" s="60" t="str">
        <f>SUBSTITUTE(H8,"　","")</f>
        <v>山口県周南市</v>
      </c>
      <c r="I6" s="60" t="str">
        <f t="shared" si="1"/>
        <v>周南市営徳山駅前駐車場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49</v>
      </c>
      <c r="S6" s="62" t="str">
        <f t="shared" si="1"/>
        <v>駅</v>
      </c>
      <c r="T6" s="62" t="str">
        <f t="shared" si="1"/>
        <v>無</v>
      </c>
      <c r="U6" s="63">
        <f t="shared" si="1"/>
        <v>3878</v>
      </c>
      <c r="V6" s="63">
        <f t="shared" si="1"/>
        <v>100</v>
      </c>
      <c r="W6" s="63">
        <f t="shared" si="1"/>
        <v>200</v>
      </c>
      <c r="X6" s="62" t="str">
        <f t="shared" si="1"/>
        <v>利用料金制</v>
      </c>
      <c r="Y6" s="64">
        <f>IF(Y8="-",NA(),Y8)</f>
        <v>85</v>
      </c>
      <c r="Z6" s="64">
        <f t="shared" ref="Z6:AH6" si="2">IF(Z8="-",NA(),Z8)</f>
        <v>100.5</v>
      </c>
      <c r="AA6" s="64">
        <f t="shared" si="2"/>
        <v>111</v>
      </c>
      <c r="AB6" s="64">
        <f t="shared" si="2"/>
        <v>102</v>
      </c>
      <c r="AC6" s="64">
        <f t="shared" si="2"/>
        <v>93</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1.8</v>
      </c>
      <c r="BG6" s="64">
        <f t="shared" ref="BG6:BO6" si="5">IF(BG8="-",NA(),BG8)</f>
        <v>11.7</v>
      </c>
      <c r="BH6" s="64">
        <f t="shared" si="5"/>
        <v>-46</v>
      </c>
      <c r="BI6" s="64">
        <f t="shared" si="5"/>
        <v>1</v>
      </c>
      <c r="BJ6" s="64">
        <f t="shared" si="5"/>
        <v>-8</v>
      </c>
      <c r="BK6" s="64">
        <f t="shared" si="5"/>
        <v>17.5</v>
      </c>
      <c r="BL6" s="64">
        <f t="shared" si="5"/>
        <v>14.3</v>
      </c>
      <c r="BM6" s="64">
        <f t="shared" si="5"/>
        <v>11.8</v>
      </c>
      <c r="BN6" s="64">
        <f t="shared" si="5"/>
        <v>9.1</v>
      </c>
      <c r="BO6" s="64">
        <f t="shared" si="5"/>
        <v>1.4</v>
      </c>
      <c r="BP6" s="61" t="str">
        <f>IF(BP8="-","",IF(BP8="-","【-】","【"&amp;SUBSTITUTE(TEXT(BP8,"#,##0.0"),"-","△")&amp;"】"))</f>
        <v>【20.8】</v>
      </c>
      <c r="BQ6" s="65">
        <f>IF(BQ8="-",NA(),BQ8)</f>
        <v>2796</v>
      </c>
      <c r="BR6" s="65">
        <f t="shared" ref="BR6:BZ6" si="6">IF(BR8="-",NA(),BR8)</f>
        <v>6058</v>
      </c>
      <c r="BS6" s="65">
        <f t="shared" si="6"/>
        <v>5111</v>
      </c>
      <c r="BT6" s="65">
        <f t="shared" si="6"/>
        <v>611</v>
      </c>
      <c r="BU6" s="65">
        <f t="shared" si="6"/>
        <v>-1966</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116</v>
      </c>
      <c r="CM6" s="63">
        <f t="shared" ref="CM6:CN6" si="7">CM8</f>
        <v>0</v>
      </c>
      <c r="CN6" s="63">
        <f t="shared" si="7"/>
        <v>8000</v>
      </c>
      <c r="CO6" s="64"/>
      <c r="CP6" s="64"/>
      <c r="CQ6" s="64"/>
      <c r="CR6" s="64"/>
      <c r="CS6" s="64"/>
      <c r="CT6" s="64"/>
      <c r="CU6" s="64"/>
      <c r="CV6" s="64"/>
      <c r="CW6" s="64"/>
      <c r="CX6" s="64"/>
      <c r="CY6" s="61" t="s">
        <v>117</v>
      </c>
      <c r="CZ6" s="64">
        <f>IF(CZ8="-",NA(),CZ8)</f>
        <v>18.600000000000001</v>
      </c>
      <c r="DA6" s="64">
        <f t="shared" ref="DA6:DI6" si="8">IF(DA8="-",NA(),DA8)</f>
        <v>0</v>
      </c>
      <c r="DB6" s="64">
        <f t="shared" si="8"/>
        <v>58</v>
      </c>
      <c r="DC6" s="64">
        <f t="shared" si="8"/>
        <v>63</v>
      </c>
      <c r="DD6" s="64">
        <f t="shared" si="8"/>
        <v>73</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180.8</v>
      </c>
      <c r="DL6" s="64">
        <f t="shared" ref="DL6:DT6" si="9">IF(DL8="-",NA(),DL8)</f>
        <v>192.5</v>
      </c>
      <c r="DM6" s="64">
        <f t="shared" si="9"/>
        <v>237</v>
      </c>
      <c r="DN6" s="64">
        <f t="shared" si="9"/>
        <v>209</v>
      </c>
      <c r="DO6" s="64">
        <f t="shared" si="9"/>
        <v>179</v>
      </c>
      <c r="DP6" s="64">
        <f t="shared" si="9"/>
        <v>185.2</v>
      </c>
      <c r="DQ6" s="64">
        <f t="shared" si="9"/>
        <v>184.1</v>
      </c>
      <c r="DR6" s="64">
        <f t="shared" si="9"/>
        <v>186.8</v>
      </c>
      <c r="DS6" s="64">
        <f t="shared" si="9"/>
        <v>184.2</v>
      </c>
      <c r="DT6" s="64">
        <f t="shared" si="9"/>
        <v>184.2</v>
      </c>
      <c r="DU6" s="61" t="str">
        <f>IF(DU8="-","",IF(DU8="-","【-】","【"&amp;SUBSTITUTE(TEXT(DU8,"#,##0.0"),"-","△")&amp;"】"))</f>
        <v>【205.9】</v>
      </c>
    </row>
    <row r="7" spans="1:125" s="66" customFormat="1">
      <c r="A7" s="49" t="s">
        <v>118</v>
      </c>
      <c r="B7" s="60">
        <f t="shared" ref="B7:X7" si="10">B8</f>
        <v>2019</v>
      </c>
      <c r="C7" s="60">
        <f t="shared" si="10"/>
        <v>352152</v>
      </c>
      <c r="D7" s="60">
        <f t="shared" si="10"/>
        <v>47</v>
      </c>
      <c r="E7" s="60">
        <f t="shared" si="10"/>
        <v>14</v>
      </c>
      <c r="F7" s="60">
        <f t="shared" si="10"/>
        <v>0</v>
      </c>
      <c r="G7" s="60">
        <f t="shared" si="10"/>
        <v>1</v>
      </c>
      <c r="H7" s="60" t="str">
        <f t="shared" si="10"/>
        <v>山口県　周南市</v>
      </c>
      <c r="I7" s="60" t="str">
        <f t="shared" si="10"/>
        <v>周南市営徳山駅前駐車場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49</v>
      </c>
      <c r="S7" s="62" t="str">
        <f t="shared" si="10"/>
        <v>駅</v>
      </c>
      <c r="T7" s="62" t="str">
        <f t="shared" si="10"/>
        <v>無</v>
      </c>
      <c r="U7" s="63">
        <f t="shared" si="10"/>
        <v>3878</v>
      </c>
      <c r="V7" s="63">
        <f t="shared" si="10"/>
        <v>100</v>
      </c>
      <c r="W7" s="63">
        <f t="shared" si="10"/>
        <v>200</v>
      </c>
      <c r="X7" s="62" t="str">
        <f t="shared" si="10"/>
        <v>利用料金制</v>
      </c>
      <c r="Y7" s="64">
        <f>Y8</f>
        <v>85</v>
      </c>
      <c r="Z7" s="64">
        <f t="shared" ref="Z7:AH7" si="11">Z8</f>
        <v>100.5</v>
      </c>
      <c r="AA7" s="64">
        <f t="shared" si="11"/>
        <v>111</v>
      </c>
      <c r="AB7" s="64">
        <f t="shared" si="11"/>
        <v>102</v>
      </c>
      <c r="AC7" s="64">
        <f t="shared" si="11"/>
        <v>93</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1.8</v>
      </c>
      <c r="BG7" s="64">
        <f t="shared" ref="BG7:BO7" si="14">BG8</f>
        <v>11.7</v>
      </c>
      <c r="BH7" s="64">
        <f t="shared" si="14"/>
        <v>-46</v>
      </c>
      <c r="BI7" s="64">
        <f t="shared" si="14"/>
        <v>1</v>
      </c>
      <c r="BJ7" s="64">
        <f t="shared" si="14"/>
        <v>-8</v>
      </c>
      <c r="BK7" s="64">
        <f t="shared" si="14"/>
        <v>17.5</v>
      </c>
      <c r="BL7" s="64">
        <f t="shared" si="14"/>
        <v>14.3</v>
      </c>
      <c r="BM7" s="64">
        <f t="shared" si="14"/>
        <v>11.8</v>
      </c>
      <c r="BN7" s="64">
        <f t="shared" si="14"/>
        <v>9.1</v>
      </c>
      <c r="BO7" s="64">
        <f t="shared" si="14"/>
        <v>1.4</v>
      </c>
      <c r="BP7" s="61"/>
      <c r="BQ7" s="65">
        <f>BQ8</f>
        <v>2796</v>
      </c>
      <c r="BR7" s="65">
        <f t="shared" ref="BR7:BZ7" si="15">BR8</f>
        <v>6058</v>
      </c>
      <c r="BS7" s="65">
        <f t="shared" si="15"/>
        <v>5111</v>
      </c>
      <c r="BT7" s="65">
        <f t="shared" si="15"/>
        <v>611</v>
      </c>
      <c r="BU7" s="65">
        <f t="shared" si="15"/>
        <v>-1966</v>
      </c>
      <c r="BV7" s="65">
        <f t="shared" si="15"/>
        <v>36318</v>
      </c>
      <c r="BW7" s="65">
        <f t="shared" si="15"/>
        <v>37745</v>
      </c>
      <c r="BX7" s="65">
        <f t="shared" si="15"/>
        <v>35151</v>
      </c>
      <c r="BY7" s="65">
        <f t="shared" si="15"/>
        <v>21556</v>
      </c>
      <c r="BZ7" s="65">
        <f t="shared" si="15"/>
        <v>18053</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8000</v>
      </c>
      <c r="CO7" s="64" t="s">
        <v>119</v>
      </c>
      <c r="CP7" s="64" t="s">
        <v>119</v>
      </c>
      <c r="CQ7" s="64" t="s">
        <v>119</v>
      </c>
      <c r="CR7" s="64" t="s">
        <v>119</v>
      </c>
      <c r="CS7" s="64" t="s">
        <v>119</v>
      </c>
      <c r="CT7" s="64" t="s">
        <v>119</v>
      </c>
      <c r="CU7" s="64" t="s">
        <v>119</v>
      </c>
      <c r="CV7" s="64" t="s">
        <v>119</v>
      </c>
      <c r="CW7" s="64" t="s">
        <v>119</v>
      </c>
      <c r="CX7" s="64" t="s">
        <v>121</v>
      </c>
      <c r="CY7" s="61"/>
      <c r="CZ7" s="64">
        <f>CZ8</f>
        <v>18.600000000000001</v>
      </c>
      <c r="DA7" s="64">
        <f t="shared" ref="DA7:DI7" si="16">DA8</f>
        <v>0</v>
      </c>
      <c r="DB7" s="64">
        <f t="shared" si="16"/>
        <v>58</v>
      </c>
      <c r="DC7" s="64">
        <f t="shared" si="16"/>
        <v>63</v>
      </c>
      <c r="DD7" s="64">
        <f t="shared" si="16"/>
        <v>73</v>
      </c>
      <c r="DE7" s="64">
        <f t="shared" si="16"/>
        <v>278.89999999999998</v>
      </c>
      <c r="DF7" s="64">
        <f t="shared" si="16"/>
        <v>205.5</v>
      </c>
      <c r="DG7" s="64">
        <f t="shared" si="16"/>
        <v>187.9</v>
      </c>
      <c r="DH7" s="64">
        <f t="shared" si="16"/>
        <v>143.19999999999999</v>
      </c>
      <c r="DI7" s="64">
        <f t="shared" si="16"/>
        <v>128.9</v>
      </c>
      <c r="DJ7" s="61"/>
      <c r="DK7" s="64">
        <f>DK8</f>
        <v>180.8</v>
      </c>
      <c r="DL7" s="64">
        <f t="shared" ref="DL7:DT7" si="17">DL8</f>
        <v>192.5</v>
      </c>
      <c r="DM7" s="64">
        <f t="shared" si="17"/>
        <v>237</v>
      </c>
      <c r="DN7" s="64">
        <f t="shared" si="17"/>
        <v>209</v>
      </c>
      <c r="DO7" s="64">
        <f t="shared" si="17"/>
        <v>179</v>
      </c>
      <c r="DP7" s="64">
        <f t="shared" si="17"/>
        <v>185.2</v>
      </c>
      <c r="DQ7" s="64">
        <f t="shared" si="17"/>
        <v>184.1</v>
      </c>
      <c r="DR7" s="64">
        <f t="shared" si="17"/>
        <v>186.8</v>
      </c>
      <c r="DS7" s="64">
        <f t="shared" si="17"/>
        <v>184.2</v>
      </c>
      <c r="DT7" s="64">
        <f t="shared" si="17"/>
        <v>184.2</v>
      </c>
      <c r="DU7" s="61"/>
    </row>
    <row r="8" spans="1:125" s="66" customFormat="1">
      <c r="A8" s="49"/>
      <c r="B8" s="67">
        <v>2019</v>
      </c>
      <c r="C8" s="67">
        <v>352152</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49</v>
      </c>
      <c r="S8" s="69" t="s">
        <v>132</v>
      </c>
      <c r="T8" s="69" t="s">
        <v>133</v>
      </c>
      <c r="U8" s="70">
        <v>3878</v>
      </c>
      <c r="V8" s="70">
        <v>100</v>
      </c>
      <c r="W8" s="70">
        <v>200</v>
      </c>
      <c r="X8" s="69" t="s">
        <v>134</v>
      </c>
      <c r="Y8" s="71">
        <v>85</v>
      </c>
      <c r="Z8" s="71">
        <v>100.5</v>
      </c>
      <c r="AA8" s="71">
        <v>111</v>
      </c>
      <c r="AB8" s="71">
        <v>102</v>
      </c>
      <c r="AC8" s="71">
        <v>93</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1.8</v>
      </c>
      <c r="BG8" s="71">
        <v>11.7</v>
      </c>
      <c r="BH8" s="71">
        <v>-46</v>
      </c>
      <c r="BI8" s="71">
        <v>1</v>
      </c>
      <c r="BJ8" s="71">
        <v>-8</v>
      </c>
      <c r="BK8" s="71">
        <v>17.5</v>
      </c>
      <c r="BL8" s="71">
        <v>14.3</v>
      </c>
      <c r="BM8" s="71">
        <v>11.8</v>
      </c>
      <c r="BN8" s="71">
        <v>9.1</v>
      </c>
      <c r="BO8" s="71">
        <v>1.4</v>
      </c>
      <c r="BP8" s="68">
        <v>20.8</v>
      </c>
      <c r="BQ8" s="72">
        <v>2796</v>
      </c>
      <c r="BR8" s="72">
        <v>6058</v>
      </c>
      <c r="BS8" s="72">
        <v>5111</v>
      </c>
      <c r="BT8" s="73">
        <v>611</v>
      </c>
      <c r="BU8" s="73">
        <v>-1966</v>
      </c>
      <c r="BV8" s="72">
        <v>36318</v>
      </c>
      <c r="BW8" s="72">
        <v>37745</v>
      </c>
      <c r="BX8" s="72">
        <v>35151</v>
      </c>
      <c r="BY8" s="72">
        <v>21556</v>
      </c>
      <c r="BZ8" s="72">
        <v>18053</v>
      </c>
      <c r="CA8" s="70">
        <v>14290</v>
      </c>
      <c r="CB8" s="71" t="s">
        <v>126</v>
      </c>
      <c r="CC8" s="71" t="s">
        <v>126</v>
      </c>
      <c r="CD8" s="71" t="s">
        <v>126</v>
      </c>
      <c r="CE8" s="71" t="s">
        <v>126</v>
      </c>
      <c r="CF8" s="71" t="s">
        <v>126</v>
      </c>
      <c r="CG8" s="71" t="s">
        <v>126</v>
      </c>
      <c r="CH8" s="71" t="s">
        <v>126</v>
      </c>
      <c r="CI8" s="71" t="s">
        <v>126</v>
      </c>
      <c r="CJ8" s="71" t="s">
        <v>126</v>
      </c>
      <c r="CK8" s="71" t="s">
        <v>126</v>
      </c>
      <c r="CL8" s="68" t="s">
        <v>126</v>
      </c>
      <c r="CM8" s="70">
        <v>0</v>
      </c>
      <c r="CN8" s="70">
        <v>8000</v>
      </c>
      <c r="CO8" s="71" t="s">
        <v>126</v>
      </c>
      <c r="CP8" s="71" t="s">
        <v>126</v>
      </c>
      <c r="CQ8" s="71" t="s">
        <v>126</v>
      </c>
      <c r="CR8" s="71" t="s">
        <v>126</v>
      </c>
      <c r="CS8" s="71" t="s">
        <v>126</v>
      </c>
      <c r="CT8" s="71" t="s">
        <v>126</v>
      </c>
      <c r="CU8" s="71" t="s">
        <v>126</v>
      </c>
      <c r="CV8" s="71" t="s">
        <v>126</v>
      </c>
      <c r="CW8" s="71" t="s">
        <v>126</v>
      </c>
      <c r="CX8" s="71" t="s">
        <v>126</v>
      </c>
      <c r="CY8" s="68" t="s">
        <v>126</v>
      </c>
      <c r="CZ8" s="71">
        <v>18.600000000000001</v>
      </c>
      <c r="DA8" s="71">
        <v>0</v>
      </c>
      <c r="DB8" s="71">
        <v>58</v>
      </c>
      <c r="DC8" s="71">
        <v>63</v>
      </c>
      <c r="DD8" s="71">
        <v>73</v>
      </c>
      <c r="DE8" s="71">
        <v>278.89999999999998</v>
      </c>
      <c r="DF8" s="71">
        <v>205.5</v>
      </c>
      <c r="DG8" s="71">
        <v>187.9</v>
      </c>
      <c r="DH8" s="71">
        <v>143.19999999999999</v>
      </c>
      <c r="DI8" s="71">
        <v>128.9</v>
      </c>
      <c r="DJ8" s="68">
        <v>425.4</v>
      </c>
      <c r="DK8" s="71">
        <v>180.8</v>
      </c>
      <c r="DL8" s="71">
        <v>192.5</v>
      </c>
      <c r="DM8" s="71">
        <v>237</v>
      </c>
      <c r="DN8" s="71">
        <v>209</v>
      </c>
      <c r="DO8" s="71">
        <v>179</v>
      </c>
      <c r="DP8" s="71">
        <v>185.2</v>
      </c>
      <c r="DQ8" s="71">
        <v>184.1</v>
      </c>
      <c r="DR8" s="71">
        <v>186.8</v>
      </c>
      <c r="DS8" s="71">
        <v>184.2</v>
      </c>
      <c r="DT8" s="71">
        <v>184.2</v>
      </c>
      <c r="DU8" s="68">
        <v>205.9</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PC200118</cp:lastModifiedBy>
  <dcterms:created xsi:type="dcterms:W3CDTF">2020-12-04T03:38:21Z</dcterms:created>
  <dcterms:modified xsi:type="dcterms:W3CDTF">2021-02-09T00:47:44Z</dcterms:modified>
  <cp:category/>
</cp:coreProperties>
</file>