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令和2年度\地方公営企業\□□□通知・調査等□□□\20210114_公営企業に係る「経営比較分析表」（令和元年度決算）の分析等について\04_市→県（提出）\"/>
    </mc:Choice>
  </mc:AlternateContent>
  <xr:revisionPtr revIDLastSave="0" documentId="13_ncr:1_{053638A9-B7ED-406F-A865-7025B7E06093}" xr6:coauthVersionLast="45" xr6:coauthVersionMax="45" xr10:uidLastSave="{00000000-0000-0000-0000-000000000000}"/>
  <workbookProtection workbookAlgorithmName="SHA-512" workbookHashValue="qGi0Js/yD32ltx2YGVA+A8SFRl6AF5ZrF0cmNhN9SHDLO90P/13wSFkJpU2spKrupV61DumtZMSyJQ87yi4w6Q==" workbookSaltValue="mRPSIz316N34+mOCg8sdjw==" workbookSpinCount="100000" lockStructure="1"/>
  <bookViews>
    <workbookView xWindow="-120" yWindow="-12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HP76" i="4"/>
  <c r="BG51" i="4"/>
  <c r="AV76" i="4"/>
  <c r="KO51" i="4"/>
  <c r="LE76" i="4"/>
  <c r="FX51" i="4"/>
  <c r="KO30" i="4"/>
  <c r="FX30" i="4"/>
  <c r="HA76" i="4"/>
  <c r="AN51" i="4"/>
  <c r="FE30" i="4"/>
  <c r="KP76" i="4"/>
  <c r="JV30" i="4"/>
  <c r="AN30" i="4"/>
  <c r="FE51" i="4"/>
  <c r="AG76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<sst xmlns="http://schemas.openxmlformats.org/spreadsheetml/2006/main" count="278" uniqueCount="141">
  <si>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</si>
  <si>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</si>
  <si>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</si>
  <si>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</si>
  <si>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</si>
  <si>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</si>
  <si>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</si>
  <si>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</si>
  <si>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</si>
  <si>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</si>
  <si>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</si>
  <si>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</si>
  <si>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</si>
  <si>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</si>
  <si>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</si>
  <si>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</si>
  <si>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</si>
  <si>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</si>
  <si>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</si>
  <si>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</si>
  <si>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</si>
  <si>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</si>
  <si>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</si>
  <si>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</si>
  <si>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</si>
  <si>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</si>
  <si>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</si>
  <si>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</si>
  <si>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</si>
  <si>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</si>
  <si>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</si>
  <si>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</si>
  <si>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</si>
  <si>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</si>
  <si>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</si>
  <si>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</si>
  <si>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</si>
  <si>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</si>
  <si>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</si>
  <si>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</si>
  <si>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</si>
  <si>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</si>
  <si>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</si>
  <si>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</si>
  <si>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</si>
  <si>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</si>
  <si>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</si>
  <si>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</si>
  <si>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</si>
  <si>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</si>
  <si>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</si>
  <si>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</si>
  <si>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</si>
  <si>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</si>
  <si>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</si>
  <si>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</si>
  <si>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</si>
  <si>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</si>
  <si>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</si>
  <si>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</si>
  <si>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</si>
  <si>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</si>
  <si>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</si>
  <si>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</si>
  <si>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</si>
  <si>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</si>
  <si>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</si>
  <si>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</si>
  <si>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</si>
  <si>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</si>
  <si>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</si>
  <si>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</si>
  <si>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</si>
  <si>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</si>
  <si>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</si>
  <si>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</si>
  <si>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</si>
  <si>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</si>
  <si>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</si>
  <si>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</si>
  <si>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</si>
  <si>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</si>
  <si>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</si>
  <si>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</si>
  <si>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</si>
  <si>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</si>
  <si>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</si>
  <si>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</si>
  <si>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</si>
  <si>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</si>
  <si>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</si>
  <si>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</si>
  <si>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</si>
  <si>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</si>
  <si>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</si>
  <si>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</si>
  <si>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</si>
  <si>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</si>
  <si>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</si>
  <si>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</si>
  <si>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</si>
  <si>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</si>
  <si>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</si>
  <si>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</si>
  <si>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</si>
  <si>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</si>
  <si>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</si>
  <si>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</si>
  <si>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</si>
  <si>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</si>
  <si>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</si>
  <si>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</si>
  <si>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</si>
  <si>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</si>
  <si>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</si>
  <si>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</si>
  <si>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</si>
  <si>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</si>
  <si>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</si>
  <si>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周南市</t>
  </si>
  <si>
    <t>周南市営熊毛インター前駐車場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</si>
  <si>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</si>
  <si>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</si>
  <si>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</si>
  <si>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</si>
  <si>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</si>
  <si>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</si>
  <si>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</si>
  <si>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</si>
  <si>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</si>
  <si>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</si>
  <si>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</si>
  <si>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</si>
  <si>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</si>
  <si>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</si>
  <si>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</si>
  <si>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</si>
  <si>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現在、指定管理者による管理を実施している。今後も民間活力の活用等により、効率的かつ適正な運営に努める。</t>
    <phoneticPr fontId="5"/>
  </si>
  <si>
    <t>近年、企業債を発行した施設更新等は行っておらず、現在企業債の返済もない。今年度は老朽化に伴う駐車場機器の更新を実施しており、リース料が増額している。今後は設備の保守管理に努め長寿命化を図り、計画的な更新を実施していく。</t>
    <rPh sb="36" eb="39">
      <t>コンネンド</t>
    </rPh>
    <rPh sb="40" eb="43">
      <t>ロウキュウカ</t>
    </rPh>
    <rPh sb="44" eb="45">
      <t>トモナ</t>
    </rPh>
    <rPh sb="46" eb="48">
      <t>チュウシャ</t>
    </rPh>
    <rPh sb="48" eb="49">
      <t>バ</t>
    </rPh>
    <rPh sb="49" eb="51">
      <t>キキ</t>
    </rPh>
    <rPh sb="52" eb="54">
      <t>コウシン</t>
    </rPh>
    <rPh sb="55" eb="57">
      <t>ジッシ</t>
    </rPh>
    <rPh sb="67" eb="69">
      <t>ゾウガク</t>
    </rPh>
    <rPh sb="74" eb="76">
      <t>コンゴ</t>
    </rPh>
    <rPh sb="77" eb="79">
      <t>セツビ</t>
    </rPh>
    <rPh sb="80" eb="82">
      <t>ホシュ</t>
    </rPh>
    <rPh sb="82" eb="84">
      <t>カンリ</t>
    </rPh>
    <rPh sb="85" eb="86">
      <t>ツト</t>
    </rPh>
    <rPh sb="87" eb="91">
      <t>チョウジュミョウカ</t>
    </rPh>
    <rPh sb="92" eb="93">
      <t>ハカ</t>
    </rPh>
    <rPh sb="95" eb="97">
      <t>ケイカク</t>
    </rPh>
    <rPh sb="97" eb="98">
      <t>テキ</t>
    </rPh>
    <rPh sb="99" eb="101">
      <t>コウシン</t>
    </rPh>
    <phoneticPr fontId="5"/>
  </si>
  <si>
    <t>利用の状況は5か年を通じてほぼ同水準を維持しているが、収益は30分以内の無料入出庫が増加に伴い減少傾向にある。</t>
    <rPh sb="45" eb="46">
      <t>トモナ</t>
    </rPh>
    <rPh sb="47" eb="49">
      <t>ゲンショウ</t>
    </rPh>
    <rPh sb="49" eb="51">
      <t>ケイコウ</t>
    </rPh>
    <phoneticPr fontId="5"/>
  </si>
  <si>
    <t>利用の状況は5か年を通じて同水準を維持しているが、収益は30分以内の無料入出庫の増加に伴い減少傾向となっている。
収益減とともに、今年度は新たな駐車場機器の更新が発生し、売上高ＧＯＰ比率、ＥＢＩＴＤＡが悪化している。</t>
    <rPh sb="43" eb="44">
      <t>トモナ</t>
    </rPh>
    <rPh sb="65" eb="68">
      <t>コンネンド</t>
    </rPh>
    <rPh sb="69" eb="70">
      <t>アラ</t>
    </rPh>
    <rPh sb="72" eb="74">
      <t>チュウシャ</t>
    </rPh>
    <rPh sb="74" eb="75">
      <t>バ</t>
    </rPh>
    <rPh sb="75" eb="77">
      <t>キキ</t>
    </rPh>
    <rPh sb="78" eb="80">
      <t>コウシン</t>
    </rPh>
    <rPh sb="81" eb="83">
      <t>ハッセイ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</si>
</sst>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182.2</c:v>
                </c:pt>
                <c:pt idx="1">
                  <c:v>145.69999999999999</c:v>
                </c:pt>
                <c:pt idx="2">
                  <c:v>133</c:v>
                </c:pt>
                <c:pt idx="3">
                  <c:v>130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7-4FC1-9BD8-690CEE0F6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7-4FC1-9BD8-690CEE0F6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0-40D2-93E9-650F095DC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0-40D2-93E9-650F095DC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08E-4476-A020-C9D84E6B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E-4476-A020-C9D84E6B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672-4EB8-83C3-B725D2352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2-4EB8-83C3-B725D2352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9-41A0-B075-633A59C3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9-41A0-B075-633A59C3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B-4C80-8E03-EF922A0DF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B-4C80-8E03-EF922A0DF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78.8</c:v>
                </c:pt>
                <c:pt idx="1">
                  <c:v>78.8</c:v>
                </c:pt>
                <c:pt idx="2">
                  <c:v>75.2</c:v>
                </c:pt>
                <c:pt idx="3">
                  <c:v>81.400000000000006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1-494F-A88F-43123A39C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94F-A88F-43123A39C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45.1</c:v>
                </c:pt>
                <c:pt idx="1">
                  <c:v>31.3</c:v>
                </c:pt>
                <c:pt idx="2">
                  <c:v>25</c:v>
                </c:pt>
                <c:pt idx="3">
                  <c:v>23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D-4E3D-B3A1-0ECF26BBA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D-4E3D-B3A1-0ECF26BBA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3750</c:v>
                </c:pt>
                <c:pt idx="1">
                  <c:v>2472</c:v>
                </c:pt>
                <c:pt idx="2">
                  <c:v>1875</c:v>
                </c:pt>
                <c:pt idx="3">
                  <c:v>1855</c:v>
                </c:pt>
                <c:pt idx="4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9-40D9-8852-CEB4A605F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9-40D9-8852-CEB4A605F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T1" zoomScaleNormal="100" zoomScaleSheetLayoutView="70" workbookViewId="0">
      <selection activeCell="ND15" sqref="ND15:NR30"/>
    </sheetView>
  </sheetViews>
  <sheetFormatPr defaultColWidth="2.625" defaultRowHeight="13.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山口県周南市　周南市営熊毛インター前駐車場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3168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182.2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145.69999999999999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130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106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78.8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78.8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75.2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81.400000000000006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77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45.1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31.3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23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3750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2472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1875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1855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372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20778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2000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OjwJtgbNq3SZVY194psju3sqtQIErZlQW6SCqH/jQqUdvTmpGXss20xJMJ22Q/On3FzmOSPXfbWmZUmhYb/Cg==" saltValue="ubH0gRPcQnxkCj7fauRGt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102</v>
      </c>
      <c r="AW5" s="59" t="s">
        <v>92</v>
      </c>
      <c r="AX5" s="59" t="s">
        <v>106</v>
      </c>
      <c r="AY5" s="59" t="s">
        <v>107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108</v>
      </c>
      <c r="BH5" s="59" t="s">
        <v>92</v>
      </c>
      <c r="BI5" s="59" t="s">
        <v>93</v>
      </c>
      <c r="BJ5" s="59" t="s">
        <v>109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110</v>
      </c>
      <c r="BR5" s="59" t="s">
        <v>111</v>
      </c>
      <c r="BS5" s="59" t="s">
        <v>103</v>
      </c>
      <c r="BT5" s="59" t="s">
        <v>112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108</v>
      </c>
      <c r="CD5" s="59" t="s">
        <v>92</v>
      </c>
      <c r="CE5" s="59" t="s">
        <v>112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111</v>
      </c>
      <c r="CQ5" s="59" t="s">
        <v>92</v>
      </c>
      <c r="CR5" s="59" t="s">
        <v>93</v>
      </c>
      <c r="CS5" s="59" t="s">
        <v>107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102</v>
      </c>
      <c r="DB5" s="59" t="s">
        <v>113</v>
      </c>
      <c r="DC5" s="59" t="s">
        <v>112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105</v>
      </c>
      <c r="DL5" s="59" t="s">
        <v>91</v>
      </c>
      <c r="DM5" s="59" t="s">
        <v>114</v>
      </c>
      <c r="DN5" s="59" t="s">
        <v>93</v>
      </c>
      <c r="DO5" s="59" t="s">
        <v>107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>
      <c r="A6" s="49" t="s">
        <v>115</v>
      </c>
      <c r="B6" s="60">
        <f>B8</f>
        <v>2019</v>
      </c>
      <c r="C6" s="60">
        <f t="shared" ref="C6:X6" si="1">C8</f>
        <v>352152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山口県周南市</v>
      </c>
      <c r="I6" s="60" t="str">
        <f t="shared" si="1"/>
        <v>周南市営熊毛インター前駐車場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17</v>
      </c>
      <c r="S6" s="62" t="str">
        <f t="shared" si="1"/>
        <v>商業施設</v>
      </c>
      <c r="T6" s="62" t="str">
        <f t="shared" si="1"/>
        <v>無</v>
      </c>
      <c r="U6" s="63">
        <f t="shared" si="1"/>
        <v>3168</v>
      </c>
      <c r="V6" s="63">
        <f t="shared" si="1"/>
        <v>113</v>
      </c>
      <c r="W6" s="63">
        <f t="shared" si="1"/>
        <v>300</v>
      </c>
      <c r="X6" s="62" t="str">
        <f t="shared" si="1"/>
        <v>利用料金制</v>
      </c>
      <c r="Y6" s="64">
        <f>IF(Y8="-",NA(),Y8)</f>
        <v>182.2</v>
      </c>
      <c r="Z6" s="64">
        <f t="shared" ref="Z6:AH6" si="2">IF(Z8="-",NA(),Z8)</f>
        <v>145.69999999999999</v>
      </c>
      <c r="AA6" s="64">
        <f t="shared" si="2"/>
        <v>133</v>
      </c>
      <c r="AB6" s="64">
        <f t="shared" si="2"/>
        <v>130</v>
      </c>
      <c r="AC6" s="64">
        <f t="shared" si="2"/>
        <v>106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45.1</v>
      </c>
      <c r="BG6" s="64">
        <f t="shared" ref="BG6:BO6" si="5">IF(BG8="-",NA(),BG8)</f>
        <v>31.3</v>
      </c>
      <c r="BH6" s="64">
        <f t="shared" si="5"/>
        <v>25</v>
      </c>
      <c r="BI6" s="64">
        <f t="shared" si="5"/>
        <v>23</v>
      </c>
      <c r="BJ6" s="64">
        <f t="shared" si="5"/>
        <v>5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3750</v>
      </c>
      <c r="BR6" s="65">
        <f t="shared" ref="BR6:BZ6" si="6">IF(BR8="-",NA(),BR8)</f>
        <v>2472</v>
      </c>
      <c r="BS6" s="65">
        <f t="shared" si="6"/>
        <v>1875</v>
      </c>
      <c r="BT6" s="65">
        <f t="shared" si="6"/>
        <v>1855</v>
      </c>
      <c r="BU6" s="65">
        <f t="shared" si="6"/>
        <v>372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20778</v>
      </c>
      <c r="CN6" s="63">
        <f t="shared" si="7"/>
        <v>2000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78.8</v>
      </c>
      <c r="DL6" s="64">
        <f t="shared" ref="DL6:DT6" si="9">IF(DL8="-",NA(),DL8)</f>
        <v>78.8</v>
      </c>
      <c r="DM6" s="64">
        <f t="shared" si="9"/>
        <v>75.2</v>
      </c>
      <c r="DN6" s="64">
        <f t="shared" si="9"/>
        <v>81.400000000000006</v>
      </c>
      <c r="DO6" s="64">
        <f t="shared" si="9"/>
        <v>77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>
      <c r="A7" s="49" t="s">
        <v>117</v>
      </c>
      <c r="B7" s="60">
        <f t="shared" ref="B7:X7" si="10">B8</f>
        <v>2019</v>
      </c>
      <c r="C7" s="60">
        <f t="shared" si="10"/>
        <v>352152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周南市</v>
      </c>
      <c r="I7" s="60" t="str">
        <f t="shared" si="10"/>
        <v>周南市営熊毛インター前駐車場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3168</v>
      </c>
      <c r="V7" s="63">
        <f t="shared" si="10"/>
        <v>113</v>
      </c>
      <c r="W7" s="63">
        <f t="shared" si="10"/>
        <v>300</v>
      </c>
      <c r="X7" s="62" t="str">
        <f t="shared" si="10"/>
        <v>利用料金制</v>
      </c>
      <c r="Y7" s="64">
        <f>Y8</f>
        <v>182.2</v>
      </c>
      <c r="Z7" s="64">
        <f t="shared" ref="Z7:AH7" si="11">Z8</f>
        <v>145.69999999999999</v>
      </c>
      <c r="AA7" s="64">
        <f t="shared" si="11"/>
        <v>133</v>
      </c>
      <c r="AB7" s="64">
        <f t="shared" si="11"/>
        <v>130</v>
      </c>
      <c r="AC7" s="64">
        <f t="shared" si="11"/>
        <v>106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45.1</v>
      </c>
      <c r="BG7" s="64">
        <f t="shared" ref="BG7:BO7" si="14">BG8</f>
        <v>31.3</v>
      </c>
      <c r="BH7" s="64">
        <f t="shared" si="14"/>
        <v>25</v>
      </c>
      <c r="BI7" s="64">
        <f t="shared" si="14"/>
        <v>23</v>
      </c>
      <c r="BJ7" s="64">
        <f t="shared" si="14"/>
        <v>5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3750</v>
      </c>
      <c r="BR7" s="65">
        <f t="shared" ref="BR7:BZ7" si="15">BR8</f>
        <v>2472</v>
      </c>
      <c r="BS7" s="65">
        <f t="shared" si="15"/>
        <v>1875</v>
      </c>
      <c r="BT7" s="65">
        <f t="shared" si="15"/>
        <v>1855</v>
      </c>
      <c r="BU7" s="65">
        <f t="shared" si="15"/>
        <v>372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20778</v>
      </c>
      <c r="CN7" s="63">
        <f>CN8</f>
        <v>2000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78.8</v>
      </c>
      <c r="DL7" s="64">
        <f t="shared" ref="DL7:DT7" si="17">DL8</f>
        <v>78.8</v>
      </c>
      <c r="DM7" s="64">
        <f t="shared" si="17"/>
        <v>75.2</v>
      </c>
      <c r="DN7" s="64">
        <f t="shared" si="17"/>
        <v>81.400000000000006</v>
      </c>
      <c r="DO7" s="64">
        <f t="shared" si="17"/>
        <v>77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>
      <c r="A8" s="49"/>
      <c r="B8" s="67">
        <v>2019</v>
      </c>
      <c r="C8" s="67">
        <v>352152</v>
      </c>
      <c r="D8" s="67">
        <v>47</v>
      </c>
      <c r="E8" s="67">
        <v>14</v>
      </c>
      <c r="F8" s="67">
        <v>0</v>
      </c>
      <c r="G8" s="67">
        <v>3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17</v>
      </c>
      <c r="S8" s="69" t="s">
        <v>129</v>
      </c>
      <c r="T8" s="69" t="s">
        <v>130</v>
      </c>
      <c r="U8" s="70">
        <v>3168</v>
      </c>
      <c r="V8" s="70">
        <v>113</v>
      </c>
      <c r="W8" s="70">
        <v>300</v>
      </c>
      <c r="X8" s="69" t="s">
        <v>131</v>
      </c>
      <c r="Y8" s="71">
        <v>182.2</v>
      </c>
      <c r="Z8" s="71">
        <v>145.69999999999999</v>
      </c>
      <c r="AA8" s="71">
        <v>133</v>
      </c>
      <c r="AB8" s="71">
        <v>130</v>
      </c>
      <c r="AC8" s="71">
        <v>106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45.1</v>
      </c>
      <c r="BG8" s="71">
        <v>31.3</v>
      </c>
      <c r="BH8" s="71">
        <v>25</v>
      </c>
      <c r="BI8" s="71">
        <v>23</v>
      </c>
      <c r="BJ8" s="71">
        <v>5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3750</v>
      </c>
      <c r="BR8" s="72">
        <v>2472</v>
      </c>
      <c r="BS8" s="72">
        <v>1875</v>
      </c>
      <c r="BT8" s="73">
        <v>1855</v>
      </c>
      <c r="BU8" s="73">
        <v>372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20778</v>
      </c>
      <c r="CN8" s="70">
        <v>2000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78.8</v>
      </c>
      <c r="DL8" s="71">
        <v>78.8</v>
      </c>
      <c r="DM8" s="71">
        <v>75.2</v>
      </c>
      <c r="DN8" s="71">
        <v>81.400000000000006</v>
      </c>
      <c r="DO8" s="71">
        <v>77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PC200118</cp:lastModifiedBy>
  <cp:lastPrinted>2021-01-27T12:02:07Z</cp:lastPrinted>
  <dcterms:created xsi:type="dcterms:W3CDTF">2020-12-04T03:38:24Z</dcterms:created>
  <dcterms:modified xsi:type="dcterms:W3CDTF">2021-02-04T11:33:25Z</dcterms:modified>
  <cp:category/>
</cp:coreProperties>
</file>