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ユーザーデータ\Desktop\【1.27〆】公営企業に係る「経営比較分析表」（令和元年度決算）の分析等について\02 様式\10 【法非適】駐車場整備事業\12 周南市\"/>
    </mc:Choice>
  </mc:AlternateContent>
  <xr:revisionPtr revIDLastSave="0" documentId="13_ncr:1_{1B30BFD3-661B-4749-BA58-5752515C7792}" xr6:coauthVersionLast="45" xr6:coauthVersionMax="45" xr10:uidLastSave="{00000000-0000-0000-0000-000000000000}"/>
  <workbookProtection workbookAlgorithmName="SHA-512" workbookHashValue="SLrA9mJmxQQYmJXcDT8GdN+zYiOe8kblweoXWxC0QV+NmJvJzbB49FoNtcpqMG3X7AxzjdObDf6G4UAPRoDa/w==" workbookSaltValue="sv9W8LZWFHju4kxk0aTgvg==" workbookSpinCount="100000" lockStructure="1"/>
  <bookViews>
    <workbookView xWindow="-120" yWindow="-120" windowWidth="19440" windowHeight="150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FE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BG30" i="4"/>
  <c r="HP76" i="4"/>
  <c r="BG51" i="4"/>
  <c r="AV76" i="4"/>
  <c r="KO51" i="4"/>
  <c r="FX51" i="4"/>
  <c r="KO30" i="4"/>
  <c r="FX30" i="4"/>
  <c r="LE76" i="4"/>
  <c r="KP76" i="4"/>
  <c r="JV30" i="4"/>
  <c r="HA76" i="4"/>
  <c r="AN51" i="4"/>
  <c r="FE30" i="4"/>
  <c r="JV51" i="4"/>
  <c r="AN30" i="4"/>
  <c r="AG76" i="4"/>
  <c r="FE51" i="4"/>
  <c r="KA76" i="4"/>
  <c r="EL51" i="4"/>
  <c r="JC30" i="4"/>
  <c r="U30" i="4"/>
  <c r="R76" i="4"/>
  <c r="JC51" i="4"/>
  <c r="GL76" i="4"/>
  <c r="U51" i="4"/>
  <c r="EL30" i="4"/>
</calcChain>
</file>

<file path=xl/sharedStrings.xml><?xml version="1.0" encoding="utf-8"?>
<sst xmlns="http://schemas.openxmlformats.org/spreadsheetml/2006/main" count="292" uniqueCount="128">
  <si>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</si>
  <si>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</si>
  <si>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</si>
  <si>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</si>
  <si>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</si>
  <si>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</si>
  <si>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</si>
  <si>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</si>
  <si>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</si>
  <si>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</si>
  <si>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</si>
  <si>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</si>
  <si>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</si>
  <si>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</si>
  <si>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</si>
  <si>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</si>
  <si>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</si>
  <si>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</si>
  <si>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</si>
  <si>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</si>
  <si>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</si>
  <si>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</si>
  <si>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</si>
  <si>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</si>
  <si>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</si>
  <si>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</si>
  <si>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</si>
  <si>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</si>
  <si>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</si>
  <si>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</si>
  <si>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</si>
  <si>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</si>
  <si>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</si>
  <si>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</si>
  <si>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</si>
  <si>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</si>
  <si>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</si>
  <si>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</si>
  <si>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</si>
  <si>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</si>
  <si>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</si>
  <si>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</si>
  <si>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</si>
  <si>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</si>
  <si>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</si>
  <si>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</si>
  <si>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</si>
  <si>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</si>
  <si>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</si>
  <si>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</si>
  <si>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</si>
  <si>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</si>
  <si>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</si>
  <si>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</si>
  <si>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</si>
  <si>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</si>
  <si>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</si>
  <si>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</si>
  <si>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</si>
  <si>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</si>
  <si>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</si>
  <si>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</si>
  <si>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</si>
  <si>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</si>
  <si>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</si>
  <si>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</si>
  <si>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</si>
  <si>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</si>
  <si>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</si>
  <si>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</si>
  <si>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</si>
  <si>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</si>
  <si>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</si>
  <si>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</si>
  <si>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</si>
  <si>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</si>
  <si>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</si>
  <si>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</si>
  <si>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</si>
  <si>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</si>
  <si>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</si>
  <si>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</si>
  <si>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</si>
  <si>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</si>
  <si>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</si>
  <si>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</si>
  <si>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</si>
  <si>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</si>
  <si>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</si>
  <si>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</si>
  <si>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</si>
  <si>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</si>
  <si>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</si>
  <si>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</si>
  <si>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</si>
  <si>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</si>
  <si>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</si>
  <si>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</si>
  <si>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</si>
  <si>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</si>
  <si>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</si>
  <si>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</si>
  <si>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</si>
  <si>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</si>
  <si>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</si>
  <si>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</si>
  <si>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周南市</t>
  </si>
  <si>
    <t>周南市徳山駅西駐車場</t>
  </si>
  <si>
    <t>法非適用</t>
  </si>
  <si>
    <t>駐車場整備事業</t>
  </si>
  <si>
    <t>-</t>
  </si>
  <si>
    <t>Ａ１Ｂ２</t>
  </si>
  <si>
    <t>非設置</t>
  </si>
  <si>
    <t>該当数値なし</t>
  </si>
  <si>
    <t>その他駐車場</t>
  </si>
  <si>
    <t>立体式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</si>
  <si>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</si>
  <si>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</si>
  <si>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</si>
  <si>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</si>
  <si>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</si>
  <si>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</si>
  <si>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</si>
  <si>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</si>
  <si>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現在、市直営による管理を実施している。今後、収支や利用状況の動向を注視し、民間活力を活用する等の検討を行い、効率的かつ適正な運営に努める。</t>
    <rPh sb="0" eb="2">
      <t>ゲンザイ</t>
    </rPh>
    <rPh sb="3" eb="4">
      <t>シ</t>
    </rPh>
    <rPh sb="4" eb="6">
      <t>チョクエイ</t>
    </rPh>
    <rPh sb="9" eb="11">
      <t>カンリ</t>
    </rPh>
    <rPh sb="12" eb="14">
      <t>ジッシ</t>
    </rPh>
    <rPh sb="19" eb="21">
      <t>コンゴ</t>
    </rPh>
    <rPh sb="22" eb="24">
      <t>シュウシ</t>
    </rPh>
    <rPh sb="25" eb="27">
      <t>リヨウ</t>
    </rPh>
    <rPh sb="27" eb="29">
      <t>ジョウキョウ</t>
    </rPh>
    <rPh sb="30" eb="32">
      <t>ドウコウ</t>
    </rPh>
    <rPh sb="33" eb="35">
      <t>チュウシ</t>
    </rPh>
    <rPh sb="37" eb="39">
      <t>ミンカン</t>
    </rPh>
    <rPh sb="39" eb="41">
      <t>カツリョク</t>
    </rPh>
    <rPh sb="42" eb="44">
      <t>カツヨウ</t>
    </rPh>
    <rPh sb="46" eb="47">
      <t>トウ</t>
    </rPh>
    <rPh sb="48" eb="50">
      <t>ケントウ</t>
    </rPh>
    <rPh sb="51" eb="52">
      <t>オコナ</t>
    </rPh>
    <rPh sb="54" eb="56">
      <t>コウリツ</t>
    </rPh>
    <rPh sb="56" eb="57">
      <t>テキ</t>
    </rPh>
    <rPh sb="59" eb="61">
      <t>テキセイ</t>
    </rPh>
    <rPh sb="62" eb="64">
      <t>ウンエイ</t>
    </rPh>
    <rPh sb="65" eb="66">
      <t>ツト</t>
    </rPh>
    <phoneticPr fontId="5"/>
  </si>
  <si>
    <t>平成30年2月3日に供用開始して以降、継続して高い収益的収支比率、売上高ＧＤＰ比率を維持している。</t>
    <rPh sb="16" eb="18">
      <t>イコウ</t>
    </rPh>
    <rPh sb="19" eb="21">
      <t>ケイゾク</t>
    </rPh>
    <rPh sb="23" eb="24">
      <t>タカ</t>
    </rPh>
    <rPh sb="42" eb="44">
      <t>イジ</t>
    </rPh>
    <phoneticPr fontId="5"/>
  </si>
  <si>
    <t>平成30年2月3日に供用開始したため、当面は設備投資の予定はないが、施設を長期的に活用していくため予防保全に努め、計画的な設備更新を検討していく。</t>
    <rPh sb="54" eb="55">
      <t>ツト</t>
    </rPh>
    <rPh sb="61" eb="63">
      <t>セツビ</t>
    </rPh>
    <rPh sb="63" eb="65">
      <t>コウシン</t>
    </rPh>
    <phoneticPr fontId="5"/>
  </si>
  <si>
    <t>平成30年2月3日に供用開始して以降、継続して高い稼働率を維持している。</t>
    <rPh sb="16" eb="18">
      <t>イコウ</t>
    </rPh>
    <rPh sb="19" eb="21">
      <t>ケイゾク</t>
    </rPh>
    <rPh sb="23" eb="24">
      <t>タカ</t>
    </rPh>
    <rPh sb="25" eb="27">
      <t>カドウ</t>
    </rPh>
    <rPh sb="27" eb="28">
      <t>リツ</t>
    </rPh>
    <rPh sb="29" eb="31">
      <t>イジ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</si>
</sst>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289</c:v>
                </c:pt>
                <c:pt idx="3">
                  <c:v>332</c:v>
                </c:pt>
                <c:pt idx="4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2-422E-A5E4-66B31C67A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176.4</c:v>
                </c:pt>
                <c:pt idx="1">
                  <c:v>172.5</c:v>
                </c:pt>
                <c:pt idx="2">
                  <c:v>198.5</c:v>
                </c:pt>
                <c:pt idx="3">
                  <c:v>220.9</c:v>
                </c:pt>
                <c:pt idx="4">
                  <c:v>227.5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2-422E-A5E4-66B31C67A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6-4406-B7C7-16F119894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655.5</c:v>
                </c:pt>
                <c:pt idx="1">
                  <c:v>316.8</c:v>
                </c:pt>
                <c:pt idx="2">
                  <c:v>113.9</c:v>
                </c:pt>
                <c:pt idx="3">
                  <c:v>102.9</c:v>
                </c:pt>
                <c:pt idx="4">
                  <c:v>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6-4406-B7C7-16F119894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786-4480-93EF-CA84B508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6-4480-93EF-CA84B508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095-47E8-B902-2395788A1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95-47E8-B902-2395788A1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5-4069-B4DB-F6B99BCFA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6.1</c:v>
                </c:pt>
                <c:pt idx="1">
                  <c:v>5.6</c:v>
                </c:pt>
                <c:pt idx="2">
                  <c:v>3.8</c:v>
                </c:pt>
                <c:pt idx="3">
                  <c:v>3.4</c:v>
                </c:pt>
                <c:pt idx="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5-4069-B4DB-F6B99BCFA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5-4EDA-AF78-FC2A19F4D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</c:v>
                </c:pt>
                <c:pt idx="1">
                  <c:v>26</c:v>
                </c:pt>
                <c:pt idx="2">
                  <c:v>14</c:v>
                </c:pt>
                <c:pt idx="3">
                  <c:v>10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5-4EDA-AF78-FC2A19F4D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656.8</c:v>
                </c:pt>
                <c:pt idx="3">
                  <c:v>671.2</c:v>
                </c:pt>
                <c:pt idx="4">
                  <c:v>701.6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4-47C7-8CA7-0B0A042BE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152.30000000000001</c:v>
                </c:pt>
                <c:pt idx="1">
                  <c:v>148.5</c:v>
                </c:pt>
                <c:pt idx="2">
                  <c:v>159.30000000000001</c:v>
                </c:pt>
                <c:pt idx="3">
                  <c:v>160</c:v>
                </c:pt>
                <c:pt idx="4">
                  <c:v>164.6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04-47C7-8CA7-0B0A042BE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65</c:v>
                </c:pt>
                <c:pt idx="3">
                  <c:v>69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E-43B2-862D-9A52542A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36.1</c:v>
                </c:pt>
                <c:pt idx="1">
                  <c:v>33.9</c:v>
                </c:pt>
                <c:pt idx="2">
                  <c:v>26.5</c:v>
                </c:pt>
                <c:pt idx="3">
                  <c:v>43.5</c:v>
                </c:pt>
                <c:pt idx="4">
                  <c:v>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E-43B2-862D-9A52542A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2370</c:v>
                </c:pt>
                <c:pt idx="3">
                  <c:v>20552</c:v>
                </c:pt>
                <c:pt idx="4">
                  <c:v>22374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3-4D77-9B1C-A637660D8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22959</c:v>
                </c:pt>
                <c:pt idx="1">
                  <c:v>22148</c:v>
                </c:pt>
                <c:pt idx="2">
                  <c:v>24086</c:v>
                </c:pt>
                <c:pt idx="3">
                  <c:v>26025</c:v>
                </c:pt>
                <c:pt idx="4">
                  <c:v>24498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13-4D77-9B1C-A637660D8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S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山口県周南市　周南市徳山駅西駐車場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4028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125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125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 t="str">
        <f>データ!Y7</f>
        <v>-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 t="str">
        <f>データ!Z7</f>
        <v>-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289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332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321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 t="str">
        <f>データ!AJ7</f>
        <v>-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 t="str">
        <f>データ!AK7</f>
        <v>-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 t="str">
        <f>データ!DK7</f>
        <v>-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 t="str">
        <f>データ!DL7</f>
        <v>-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656.8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671.2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701.6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176.4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172.5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198.5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220.9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227.5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6.1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5.6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3.4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1.7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152.30000000000001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148.5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159.30000000000001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160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164.6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126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127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 t="str">
        <f>データ!BF7</f>
        <v>-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 t="str">
        <f>データ!BG7</f>
        <v>-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65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69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 t="str">
        <f>データ!BQ7</f>
        <v>-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 t="str">
        <f>データ!BR7</f>
        <v>-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2370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20552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22374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36.1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26.5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43.5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33.4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22959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22148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24086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26025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24498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11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3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124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 t="str">
        <f>データ!CZ7</f>
        <v>-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 t="str">
        <f>データ!DA7</f>
        <v>-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655.5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316.8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113.9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102.9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1555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RPYSfhIlhYGUg9FxcUhP6+hlenbqM5CKbv0ACjhL+aV20JBrGaE6uALfCSi5JtVD63FwIGQUrI6XhRYsV6VYgw==" saltValue="kFEMcCBdC+GwuqOLX4xXIw==" spinCount="100000" sheet="1" objects="1" scenarios="1" formatCells="0" formatColumns="0" formatRows="0"/>
  <mergeCells count="204">
    <mergeCell ref="ND66:NR82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101</v>
      </c>
      <c r="B6" s="60">
        <f>B8</f>
        <v>2019</v>
      </c>
      <c r="C6" s="60">
        <f t="shared" ref="C6:X6" si="1">C8</f>
        <v>352152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山口県周南市</v>
      </c>
      <c r="I6" s="60" t="str">
        <f t="shared" si="1"/>
        <v>周南市徳山駅西駐車場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立体式</v>
      </c>
      <c r="R6" s="63">
        <f t="shared" si="1"/>
        <v>2</v>
      </c>
      <c r="S6" s="62" t="str">
        <f t="shared" si="1"/>
        <v>公共施設</v>
      </c>
      <c r="T6" s="62" t="str">
        <f t="shared" si="1"/>
        <v>無</v>
      </c>
      <c r="U6" s="63">
        <f t="shared" si="1"/>
        <v>4028</v>
      </c>
      <c r="V6" s="63">
        <f t="shared" si="1"/>
        <v>125</v>
      </c>
      <c r="W6" s="63">
        <f t="shared" si="1"/>
        <v>200</v>
      </c>
      <c r="X6" s="62" t="str">
        <f t="shared" si="1"/>
        <v>導入なし</v>
      </c>
      <c r="Y6" s="64" t="e">
        <f>IF(Y8="-",NA(),Y8)</f>
        <v>#N/A</v>
      </c>
      <c r="Z6" s="64" t="e">
        <f t="shared" ref="Z6:AH6" si="2">IF(Z8="-",NA(),Z8)</f>
        <v>#N/A</v>
      </c>
      <c r="AA6" s="64">
        <f t="shared" si="2"/>
        <v>289</v>
      </c>
      <c r="AB6" s="64">
        <f t="shared" si="2"/>
        <v>332</v>
      </c>
      <c r="AC6" s="64">
        <f t="shared" si="2"/>
        <v>321</v>
      </c>
      <c r="AD6" s="64">
        <f t="shared" si="2"/>
        <v>176.4</v>
      </c>
      <c r="AE6" s="64">
        <f t="shared" si="2"/>
        <v>172.5</v>
      </c>
      <c r="AF6" s="64">
        <f t="shared" si="2"/>
        <v>198.5</v>
      </c>
      <c r="AG6" s="64">
        <f t="shared" si="2"/>
        <v>220.9</v>
      </c>
      <c r="AH6" s="64">
        <f t="shared" si="2"/>
        <v>227.5</v>
      </c>
      <c r="AI6" s="61" t="str">
        <f>IF(AI8="-","",IF(AI8="-","【-】","【"&amp;SUBSTITUTE(TEXT(AI8,"#,##0.0"),"-","△")&amp;"】"))</f>
        <v>【619.1】</v>
      </c>
      <c r="AJ6" s="64" t="e">
        <f>IF(AJ8="-",NA(),AJ8)</f>
        <v>#N/A</v>
      </c>
      <c r="AK6" s="64" t="e">
        <f t="shared" ref="AK6:AS6" si="3">IF(AK8="-",NA(),AK8)</f>
        <v>#N/A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6.1</v>
      </c>
      <c r="AP6" s="64">
        <f t="shared" si="3"/>
        <v>5.6</v>
      </c>
      <c r="AQ6" s="64">
        <f t="shared" si="3"/>
        <v>3.8</v>
      </c>
      <c r="AR6" s="64">
        <f t="shared" si="3"/>
        <v>3.4</v>
      </c>
      <c r="AS6" s="64">
        <f t="shared" si="3"/>
        <v>1.7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 t="e">
        <f t="shared" ref="AV6:BD6" si="4">IF(AV8="-",NA(),AV8)</f>
        <v>#N/A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26</v>
      </c>
      <c r="BA6" s="65">
        <f t="shared" si="4"/>
        <v>26</v>
      </c>
      <c r="BB6" s="65">
        <f t="shared" si="4"/>
        <v>14</v>
      </c>
      <c r="BC6" s="65">
        <f t="shared" si="4"/>
        <v>10</v>
      </c>
      <c r="BD6" s="65">
        <f t="shared" si="4"/>
        <v>7</v>
      </c>
      <c r="BE6" s="63" t="str">
        <f>IF(BE8="-","",IF(BE8="-","【-】","【"&amp;SUBSTITUTE(TEXT(BE8,"#,##0"),"-","△")&amp;"】"))</f>
        <v>【17】</v>
      </c>
      <c r="BF6" s="64" t="e">
        <f>IF(BF8="-",NA(),BF8)</f>
        <v>#N/A</v>
      </c>
      <c r="BG6" s="64" t="e">
        <f t="shared" ref="BG6:BO6" si="5">IF(BG8="-",NA(),BG8)</f>
        <v>#N/A</v>
      </c>
      <c r="BH6" s="64">
        <f t="shared" si="5"/>
        <v>65</v>
      </c>
      <c r="BI6" s="64">
        <f t="shared" si="5"/>
        <v>69</v>
      </c>
      <c r="BJ6" s="64">
        <f t="shared" si="5"/>
        <v>69</v>
      </c>
      <c r="BK6" s="64">
        <f t="shared" si="5"/>
        <v>36.1</v>
      </c>
      <c r="BL6" s="64">
        <f t="shared" si="5"/>
        <v>33.9</v>
      </c>
      <c r="BM6" s="64">
        <f t="shared" si="5"/>
        <v>26.5</v>
      </c>
      <c r="BN6" s="64">
        <f t="shared" si="5"/>
        <v>43.5</v>
      </c>
      <c r="BO6" s="64">
        <f t="shared" si="5"/>
        <v>33.4</v>
      </c>
      <c r="BP6" s="61" t="str">
        <f>IF(BP8="-","",IF(BP8="-","【-】","【"&amp;SUBSTITUTE(TEXT(BP8,"#,##0.0"),"-","△")&amp;"】"))</f>
        <v>【20.8】</v>
      </c>
      <c r="BQ6" s="65" t="e">
        <f>IF(BQ8="-",NA(),BQ8)</f>
        <v>#N/A</v>
      </c>
      <c r="BR6" s="65" t="e">
        <f t="shared" ref="BR6:BZ6" si="6">IF(BR8="-",NA(),BR8)</f>
        <v>#N/A</v>
      </c>
      <c r="BS6" s="65">
        <f t="shared" si="6"/>
        <v>2370</v>
      </c>
      <c r="BT6" s="65">
        <f t="shared" si="6"/>
        <v>20552</v>
      </c>
      <c r="BU6" s="65">
        <f t="shared" si="6"/>
        <v>22374</v>
      </c>
      <c r="BV6" s="65">
        <f t="shared" si="6"/>
        <v>22959</v>
      </c>
      <c r="BW6" s="65">
        <f t="shared" si="6"/>
        <v>22148</v>
      </c>
      <c r="BX6" s="65">
        <f t="shared" si="6"/>
        <v>24086</v>
      </c>
      <c r="BY6" s="65">
        <f t="shared" si="6"/>
        <v>26025</v>
      </c>
      <c r="BZ6" s="65">
        <f t="shared" si="6"/>
        <v>24498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102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 t="e">
        <f>IF(CZ8="-",NA(),CZ8)</f>
        <v>#N/A</v>
      </c>
      <c r="DA6" s="64" t="e">
        <f t="shared" ref="DA6:DI6" si="8">IF(DA8="-",NA(),DA8)</f>
        <v>#N/A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655.5</v>
      </c>
      <c r="DF6" s="64">
        <f t="shared" si="8"/>
        <v>316.8</v>
      </c>
      <c r="DG6" s="64">
        <f t="shared" si="8"/>
        <v>113.9</v>
      </c>
      <c r="DH6" s="64">
        <f t="shared" si="8"/>
        <v>102.9</v>
      </c>
      <c r="DI6" s="64">
        <f t="shared" si="8"/>
        <v>1555</v>
      </c>
      <c r="DJ6" s="61" t="str">
        <f>IF(DJ8="-","",IF(DJ8="-","【-】","【"&amp;SUBSTITUTE(TEXT(DJ8,"#,##0.0"),"-","△")&amp;"】"))</f>
        <v>【425.4】</v>
      </c>
      <c r="DK6" s="64" t="e">
        <f>IF(DK8="-",NA(),DK8)</f>
        <v>#N/A</v>
      </c>
      <c r="DL6" s="64" t="e">
        <f t="shared" ref="DL6:DT6" si="9">IF(DL8="-",NA(),DL8)</f>
        <v>#N/A</v>
      </c>
      <c r="DM6" s="64">
        <f t="shared" si="9"/>
        <v>656.8</v>
      </c>
      <c r="DN6" s="64">
        <f t="shared" si="9"/>
        <v>671.2</v>
      </c>
      <c r="DO6" s="64">
        <f t="shared" si="9"/>
        <v>701.6</v>
      </c>
      <c r="DP6" s="64">
        <f t="shared" si="9"/>
        <v>152.30000000000001</v>
      </c>
      <c r="DQ6" s="64">
        <f t="shared" si="9"/>
        <v>148.5</v>
      </c>
      <c r="DR6" s="64">
        <f t="shared" si="9"/>
        <v>159.30000000000001</v>
      </c>
      <c r="DS6" s="64">
        <f t="shared" si="9"/>
        <v>160</v>
      </c>
      <c r="DT6" s="64">
        <f t="shared" si="9"/>
        <v>164.6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103</v>
      </c>
      <c r="B7" s="60">
        <f t="shared" ref="B7:X7" si="10">B8</f>
        <v>2019</v>
      </c>
      <c r="C7" s="60">
        <f t="shared" si="10"/>
        <v>352152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山口県　周南市</v>
      </c>
      <c r="I7" s="60" t="str">
        <f t="shared" si="10"/>
        <v>周南市徳山駅西駐車場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立体式</v>
      </c>
      <c r="R7" s="63">
        <f t="shared" si="10"/>
        <v>2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4028</v>
      </c>
      <c r="V7" s="63">
        <f t="shared" si="10"/>
        <v>125</v>
      </c>
      <c r="W7" s="63">
        <f t="shared" si="10"/>
        <v>200</v>
      </c>
      <c r="X7" s="62" t="str">
        <f t="shared" si="10"/>
        <v>導入なし</v>
      </c>
      <c r="Y7" s="64" t="str">
        <f>Y8</f>
        <v>-</v>
      </c>
      <c r="Z7" s="64" t="str">
        <f t="shared" ref="Z7:AH7" si="11">Z8</f>
        <v>-</v>
      </c>
      <c r="AA7" s="64">
        <f t="shared" si="11"/>
        <v>289</v>
      </c>
      <c r="AB7" s="64">
        <f t="shared" si="11"/>
        <v>332</v>
      </c>
      <c r="AC7" s="64">
        <f t="shared" si="11"/>
        <v>321</v>
      </c>
      <c r="AD7" s="64">
        <f t="shared" si="11"/>
        <v>176.4</v>
      </c>
      <c r="AE7" s="64">
        <f t="shared" si="11"/>
        <v>172.5</v>
      </c>
      <c r="AF7" s="64">
        <f t="shared" si="11"/>
        <v>198.5</v>
      </c>
      <c r="AG7" s="64">
        <f t="shared" si="11"/>
        <v>220.9</v>
      </c>
      <c r="AH7" s="64">
        <f t="shared" si="11"/>
        <v>227.5</v>
      </c>
      <c r="AI7" s="61"/>
      <c r="AJ7" s="64" t="str">
        <f>AJ8</f>
        <v>-</v>
      </c>
      <c r="AK7" s="64" t="str">
        <f t="shared" ref="AK7:AS7" si="12">AK8</f>
        <v>-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6.1</v>
      </c>
      <c r="AP7" s="64">
        <f t="shared" si="12"/>
        <v>5.6</v>
      </c>
      <c r="AQ7" s="64">
        <f t="shared" si="12"/>
        <v>3.8</v>
      </c>
      <c r="AR7" s="64">
        <f t="shared" si="12"/>
        <v>3.4</v>
      </c>
      <c r="AS7" s="64">
        <f t="shared" si="12"/>
        <v>1.7</v>
      </c>
      <c r="AT7" s="61"/>
      <c r="AU7" s="65" t="str">
        <f>AU8</f>
        <v>-</v>
      </c>
      <c r="AV7" s="65" t="str">
        <f t="shared" ref="AV7:BD7" si="13">AV8</f>
        <v>-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26</v>
      </c>
      <c r="BA7" s="65">
        <f t="shared" si="13"/>
        <v>26</v>
      </c>
      <c r="BB7" s="65">
        <f t="shared" si="13"/>
        <v>14</v>
      </c>
      <c r="BC7" s="65">
        <f t="shared" si="13"/>
        <v>10</v>
      </c>
      <c r="BD7" s="65">
        <f t="shared" si="13"/>
        <v>7</v>
      </c>
      <c r="BE7" s="63"/>
      <c r="BF7" s="64" t="str">
        <f>BF8</f>
        <v>-</v>
      </c>
      <c r="BG7" s="64" t="str">
        <f t="shared" ref="BG7:BO7" si="14">BG8</f>
        <v>-</v>
      </c>
      <c r="BH7" s="64">
        <f t="shared" si="14"/>
        <v>65</v>
      </c>
      <c r="BI7" s="64">
        <f t="shared" si="14"/>
        <v>69</v>
      </c>
      <c r="BJ7" s="64">
        <f t="shared" si="14"/>
        <v>69</v>
      </c>
      <c r="BK7" s="64">
        <f t="shared" si="14"/>
        <v>36.1</v>
      </c>
      <c r="BL7" s="64">
        <f t="shared" si="14"/>
        <v>33.9</v>
      </c>
      <c r="BM7" s="64">
        <f t="shared" si="14"/>
        <v>26.5</v>
      </c>
      <c r="BN7" s="64">
        <f t="shared" si="14"/>
        <v>43.5</v>
      </c>
      <c r="BO7" s="64">
        <f t="shared" si="14"/>
        <v>33.4</v>
      </c>
      <c r="BP7" s="61"/>
      <c r="BQ7" s="65" t="str">
        <f>BQ8</f>
        <v>-</v>
      </c>
      <c r="BR7" s="65" t="str">
        <f t="shared" ref="BR7:BZ7" si="15">BR8</f>
        <v>-</v>
      </c>
      <c r="BS7" s="65">
        <f t="shared" si="15"/>
        <v>2370</v>
      </c>
      <c r="BT7" s="65">
        <f t="shared" si="15"/>
        <v>20552</v>
      </c>
      <c r="BU7" s="65">
        <f t="shared" si="15"/>
        <v>22374</v>
      </c>
      <c r="BV7" s="65">
        <f t="shared" si="15"/>
        <v>22959</v>
      </c>
      <c r="BW7" s="65">
        <f t="shared" si="15"/>
        <v>22148</v>
      </c>
      <c r="BX7" s="65">
        <f t="shared" si="15"/>
        <v>24086</v>
      </c>
      <c r="BY7" s="65">
        <f t="shared" si="15"/>
        <v>26025</v>
      </c>
      <c r="BZ7" s="65">
        <f t="shared" si="15"/>
        <v>24498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105</v>
      </c>
      <c r="CL7" s="61"/>
      <c r="CM7" s="63">
        <f>CM8</f>
        <v>0</v>
      </c>
      <c r="CN7" s="63">
        <f>CN8</f>
        <v>0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102</v>
      </c>
      <c r="CY7" s="61"/>
      <c r="CZ7" s="64" t="str">
        <f>CZ8</f>
        <v>-</v>
      </c>
      <c r="DA7" s="64" t="str">
        <f t="shared" ref="DA7:DI7" si="16">DA8</f>
        <v>-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655.5</v>
      </c>
      <c r="DF7" s="64">
        <f t="shared" si="16"/>
        <v>316.8</v>
      </c>
      <c r="DG7" s="64">
        <f t="shared" si="16"/>
        <v>113.9</v>
      </c>
      <c r="DH7" s="64">
        <f t="shared" si="16"/>
        <v>102.9</v>
      </c>
      <c r="DI7" s="64">
        <f t="shared" si="16"/>
        <v>1555</v>
      </c>
      <c r="DJ7" s="61"/>
      <c r="DK7" s="64" t="str">
        <f>DK8</f>
        <v>-</v>
      </c>
      <c r="DL7" s="64" t="str">
        <f t="shared" ref="DL7:DT7" si="17">DL8</f>
        <v>-</v>
      </c>
      <c r="DM7" s="64">
        <f t="shared" si="17"/>
        <v>656.8</v>
      </c>
      <c r="DN7" s="64">
        <f t="shared" si="17"/>
        <v>671.2</v>
      </c>
      <c r="DO7" s="64">
        <f t="shared" si="17"/>
        <v>701.6</v>
      </c>
      <c r="DP7" s="64">
        <f t="shared" si="17"/>
        <v>152.30000000000001</v>
      </c>
      <c r="DQ7" s="64">
        <f t="shared" si="17"/>
        <v>148.5</v>
      </c>
      <c r="DR7" s="64">
        <f t="shared" si="17"/>
        <v>159.30000000000001</v>
      </c>
      <c r="DS7" s="64">
        <f t="shared" si="17"/>
        <v>160</v>
      </c>
      <c r="DT7" s="64">
        <f t="shared" si="17"/>
        <v>164.6</v>
      </c>
      <c r="DU7" s="61"/>
    </row>
    <row r="8" spans="1:125" s="66" customFormat="1" x14ac:dyDescent="0.15">
      <c r="A8" s="49"/>
      <c r="B8" s="67">
        <v>2019</v>
      </c>
      <c r="C8" s="67">
        <v>352152</v>
      </c>
      <c r="D8" s="67">
        <v>47</v>
      </c>
      <c r="E8" s="67">
        <v>14</v>
      </c>
      <c r="F8" s="67">
        <v>0</v>
      </c>
      <c r="G8" s="67">
        <v>4</v>
      </c>
      <c r="H8" s="67" t="s">
        <v>106</v>
      </c>
      <c r="I8" s="67" t="s">
        <v>107</v>
      </c>
      <c r="J8" s="67" t="s">
        <v>108</v>
      </c>
      <c r="K8" s="67" t="s">
        <v>109</v>
      </c>
      <c r="L8" s="67" t="s">
        <v>110</v>
      </c>
      <c r="M8" s="67" t="s">
        <v>111</v>
      </c>
      <c r="N8" s="67" t="s">
        <v>112</v>
      </c>
      <c r="O8" s="68" t="s">
        <v>113</v>
      </c>
      <c r="P8" s="69" t="s">
        <v>114</v>
      </c>
      <c r="Q8" s="69" t="s">
        <v>115</v>
      </c>
      <c r="R8" s="70">
        <v>2</v>
      </c>
      <c r="S8" s="69" t="s">
        <v>116</v>
      </c>
      <c r="T8" s="69" t="s">
        <v>117</v>
      </c>
      <c r="U8" s="70">
        <v>4028</v>
      </c>
      <c r="V8" s="70">
        <v>125</v>
      </c>
      <c r="W8" s="70">
        <v>200</v>
      </c>
      <c r="X8" s="69" t="s">
        <v>118</v>
      </c>
      <c r="Y8" s="71" t="s">
        <v>110</v>
      </c>
      <c r="Z8" s="71" t="s">
        <v>110</v>
      </c>
      <c r="AA8" s="71">
        <v>289</v>
      </c>
      <c r="AB8" s="71">
        <v>332</v>
      </c>
      <c r="AC8" s="71">
        <v>321</v>
      </c>
      <c r="AD8" s="71">
        <v>176.4</v>
      </c>
      <c r="AE8" s="71">
        <v>172.5</v>
      </c>
      <c r="AF8" s="71">
        <v>198.5</v>
      </c>
      <c r="AG8" s="71">
        <v>220.9</v>
      </c>
      <c r="AH8" s="71">
        <v>227.5</v>
      </c>
      <c r="AI8" s="68">
        <v>619.1</v>
      </c>
      <c r="AJ8" s="71" t="s">
        <v>110</v>
      </c>
      <c r="AK8" s="71" t="s">
        <v>110</v>
      </c>
      <c r="AL8" s="71">
        <v>0</v>
      </c>
      <c r="AM8" s="71">
        <v>0</v>
      </c>
      <c r="AN8" s="71">
        <v>0</v>
      </c>
      <c r="AO8" s="71">
        <v>6.1</v>
      </c>
      <c r="AP8" s="71">
        <v>5.6</v>
      </c>
      <c r="AQ8" s="71">
        <v>3.8</v>
      </c>
      <c r="AR8" s="71">
        <v>3.4</v>
      </c>
      <c r="AS8" s="71">
        <v>1.7</v>
      </c>
      <c r="AT8" s="68">
        <v>2.2999999999999998</v>
      </c>
      <c r="AU8" s="72" t="s">
        <v>110</v>
      </c>
      <c r="AV8" s="72" t="s">
        <v>110</v>
      </c>
      <c r="AW8" s="72">
        <v>0</v>
      </c>
      <c r="AX8" s="72">
        <v>0</v>
      </c>
      <c r="AY8" s="72">
        <v>0</v>
      </c>
      <c r="AZ8" s="72">
        <v>26</v>
      </c>
      <c r="BA8" s="72">
        <v>26</v>
      </c>
      <c r="BB8" s="72">
        <v>14</v>
      </c>
      <c r="BC8" s="72">
        <v>10</v>
      </c>
      <c r="BD8" s="72">
        <v>7</v>
      </c>
      <c r="BE8" s="72">
        <v>17</v>
      </c>
      <c r="BF8" s="71" t="s">
        <v>110</v>
      </c>
      <c r="BG8" s="71" t="s">
        <v>110</v>
      </c>
      <c r="BH8" s="71">
        <v>65</v>
      </c>
      <c r="BI8" s="71">
        <v>69</v>
      </c>
      <c r="BJ8" s="71">
        <v>69</v>
      </c>
      <c r="BK8" s="71">
        <v>36.1</v>
      </c>
      <c r="BL8" s="71">
        <v>33.9</v>
      </c>
      <c r="BM8" s="71">
        <v>26.5</v>
      </c>
      <c r="BN8" s="71">
        <v>43.5</v>
      </c>
      <c r="BO8" s="71">
        <v>33.4</v>
      </c>
      <c r="BP8" s="68">
        <v>20.8</v>
      </c>
      <c r="BQ8" s="72" t="s">
        <v>110</v>
      </c>
      <c r="BR8" s="72" t="s">
        <v>110</v>
      </c>
      <c r="BS8" s="72">
        <v>2370</v>
      </c>
      <c r="BT8" s="73">
        <v>20552</v>
      </c>
      <c r="BU8" s="73">
        <v>22374</v>
      </c>
      <c r="BV8" s="72">
        <v>22959</v>
      </c>
      <c r="BW8" s="72">
        <v>22148</v>
      </c>
      <c r="BX8" s="72">
        <v>24086</v>
      </c>
      <c r="BY8" s="72">
        <v>26025</v>
      </c>
      <c r="BZ8" s="72">
        <v>24498</v>
      </c>
      <c r="CA8" s="70">
        <v>14290</v>
      </c>
      <c r="CB8" s="71" t="s">
        <v>110</v>
      </c>
      <c r="CC8" s="71" t="s">
        <v>110</v>
      </c>
      <c r="CD8" s="71" t="s">
        <v>110</v>
      </c>
      <c r="CE8" s="71" t="s">
        <v>110</v>
      </c>
      <c r="CF8" s="71" t="s">
        <v>110</v>
      </c>
      <c r="CG8" s="71" t="s">
        <v>110</v>
      </c>
      <c r="CH8" s="71" t="s">
        <v>110</v>
      </c>
      <c r="CI8" s="71" t="s">
        <v>110</v>
      </c>
      <c r="CJ8" s="71" t="s">
        <v>110</v>
      </c>
      <c r="CK8" s="71" t="s">
        <v>110</v>
      </c>
      <c r="CL8" s="68" t="s">
        <v>110</v>
      </c>
      <c r="CM8" s="70">
        <v>0</v>
      </c>
      <c r="CN8" s="70">
        <v>0</v>
      </c>
      <c r="CO8" s="71" t="s">
        <v>110</v>
      </c>
      <c r="CP8" s="71" t="s">
        <v>110</v>
      </c>
      <c r="CQ8" s="71" t="s">
        <v>110</v>
      </c>
      <c r="CR8" s="71" t="s">
        <v>110</v>
      </c>
      <c r="CS8" s="71" t="s">
        <v>110</v>
      </c>
      <c r="CT8" s="71" t="s">
        <v>110</v>
      </c>
      <c r="CU8" s="71" t="s">
        <v>110</v>
      </c>
      <c r="CV8" s="71" t="s">
        <v>110</v>
      </c>
      <c r="CW8" s="71" t="s">
        <v>110</v>
      </c>
      <c r="CX8" s="71" t="s">
        <v>110</v>
      </c>
      <c r="CY8" s="68" t="s">
        <v>110</v>
      </c>
      <c r="CZ8" s="71" t="s">
        <v>110</v>
      </c>
      <c r="DA8" s="71" t="s">
        <v>110</v>
      </c>
      <c r="DB8" s="71">
        <v>0</v>
      </c>
      <c r="DC8" s="71">
        <v>0</v>
      </c>
      <c r="DD8" s="71">
        <v>0</v>
      </c>
      <c r="DE8" s="71">
        <v>655.5</v>
      </c>
      <c r="DF8" s="71">
        <v>316.8</v>
      </c>
      <c r="DG8" s="71">
        <v>113.9</v>
      </c>
      <c r="DH8" s="71">
        <v>102.9</v>
      </c>
      <c r="DI8" s="71">
        <v>1555</v>
      </c>
      <c r="DJ8" s="68">
        <v>425.4</v>
      </c>
      <c r="DK8" s="71" t="s">
        <v>110</v>
      </c>
      <c r="DL8" s="71" t="s">
        <v>110</v>
      </c>
      <c r="DM8" s="71">
        <v>656.8</v>
      </c>
      <c r="DN8" s="71">
        <v>671.2</v>
      </c>
      <c r="DO8" s="71">
        <v>701.6</v>
      </c>
      <c r="DP8" s="71">
        <v>152.30000000000001</v>
      </c>
      <c r="DQ8" s="71">
        <v>148.5</v>
      </c>
      <c r="DR8" s="71">
        <v>159.30000000000001</v>
      </c>
      <c r="DS8" s="71">
        <v>160</v>
      </c>
      <c r="DT8" s="71">
        <v>164.6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119</v>
      </c>
      <c r="C10" s="78" t="s">
        <v>120</v>
      </c>
      <c r="D10" s="78" t="s">
        <v>121</v>
      </c>
      <c r="E10" s="78" t="s">
        <v>122</v>
      </c>
      <c r="F10" s="78" t="s">
        <v>123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PC200169</cp:lastModifiedBy>
  <dcterms:created xsi:type="dcterms:W3CDTF">2020-12-04T03:38:25Z</dcterms:created>
  <dcterms:modified xsi:type="dcterms:W3CDTF">2021-01-27T11:52:05Z</dcterms:modified>
  <cp:category/>
</cp:coreProperties>
</file>