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<sst xmlns="http://schemas.openxmlformats.org/spreadsheetml/2006/main" count="217" uniqueCount="107">
  <si>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</si>
  <si>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</si>
  <si>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</si>
  <si>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</si>
  <si>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</si>
  <si>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</si>
  <si>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</si>
  <si>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</si>
  <si>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</si>
  <si>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</si>
  <si>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</si>
  <si>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</si>
  <si>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</si>
  <si>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</si>
  <si>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</si>
  <si>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</si>
  <si>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</si>
  <si>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</si>
  <si>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</si>
  <si>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</si>
  <si>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</si>
  <si>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</si>
  <si>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</si>
  <si>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</si>
  <si>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</si>
  <si>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</si>
  <si>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</si>
  <si>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</si>
  <si>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</si>
  <si>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</si>
  <si>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</si>
  <si>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</si>
  <si>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</si>
  <si>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</si>
  <si>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</si>
  <si>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</si>
  <si>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</si>
  <si>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</si>
  <si>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</si>
  <si>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</si>
  <si>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</si>
  <si>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</si>
  <si>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</si>
  <si>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</si>
  <si>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</si>
  <si>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</si>
  <si>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</si>
  <si>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</si>
  <si>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</si>
  <si>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</si>
  <si>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</si>
  <si>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</si>
  <si>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</si>
  <si>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</si>
  <si>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</si>
  <si>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</si>
  <si>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</si>
  <si>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</si>
  <si>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</si>
  <si>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</si>
  <si>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</si>
  <si>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</si>
  <si>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</si>
  <si>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</si>
  <si>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</si>
  <si>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</si>
  <si>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</si>
  <si>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</si>
  <si>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</si>
  <si>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</si>
  <si>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</si>
  <si>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</si>
  <si>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</si>
  <si>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</si>
  <si>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</si>
  <si>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</si>
  <si>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</si>
  <si>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</si>
  <si>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</si>
  <si>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</si>
  <si>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</si>
  <si>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</si>
  <si>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</si>
  <si>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</si>
  <si>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</si>
  <si>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</si>
  <si>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</si>
  <si>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</si>
  <si>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</si>
  <si>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</si>
  <si>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</si>
  <si>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</si>
  <si>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</si>
  <si>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</si>
  <si>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</si>
  <si>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</si>
  <si>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</si>
  <si>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</si>
  <si>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</si>
  <si>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</si>
  <si>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</si>
  <si>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</si>
  <si>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</si>
  <si>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</si>
  <si>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健全な経営状況といえる。
　近年下松市の行政区域内人口の微増に伴い給水人口も微増傾向ではあるが、市民の節水意識と節水機器の普及により給水収益は減少傾向である。長引く景気低迷、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rPh sb="1" eb="3">
      <t>ケンゼン</t>
    </rPh>
    <rPh sb="4" eb="6">
      <t>ケイエイ</t>
    </rPh>
    <rPh sb="6" eb="8">
      <t>ジョウキョウ</t>
    </rPh>
    <rPh sb="15" eb="17">
      <t>キンネン</t>
    </rPh>
    <rPh sb="17" eb="20">
      <t>クダマツシ</t>
    </rPh>
    <rPh sb="21" eb="23">
      <t>ギョウセイ</t>
    </rPh>
    <rPh sb="23" eb="25">
      <t>クイキ</t>
    </rPh>
    <rPh sb="25" eb="26">
      <t>ナイ</t>
    </rPh>
    <rPh sb="26" eb="28">
      <t>ジンコウ</t>
    </rPh>
    <rPh sb="29" eb="31">
      <t>ビゾウ</t>
    </rPh>
    <rPh sb="32" eb="33">
      <t>トモナ</t>
    </rPh>
    <rPh sb="34" eb="36">
      <t>キュウスイ</t>
    </rPh>
    <rPh sb="36" eb="38">
      <t>ジンコウ</t>
    </rPh>
    <rPh sb="39" eb="41">
      <t>ビゾウ</t>
    </rPh>
    <rPh sb="41" eb="43">
      <t>ケイコウ</t>
    </rPh>
    <rPh sb="49" eb="51">
      <t>シミン</t>
    </rPh>
    <rPh sb="54" eb="56">
      <t>イシキ</t>
    </rPh>
    <rPh sb="57" eb="59">
      <t>セッスイ</t>
    </rPh>
    <rPh sb="67" eb="69">
      <t>キュウスイ</t>
    </rPh>
    <rPh sb="69" eb="71">
      <t>シュウエキ</t>
    </rPh>
    <rPh sb="72" eb="74">
      <t>ゲンショウ</t>
    </rPh>
    <rPh sb="74" eb="76">
      <t>ケイコウ</t>
    </rPh>
    <rPh sb="80" eb="82">
      <t>ナガビ</t>
    </rPh>
    <rPh sb="88" eb="90">
      <t>ヨソウ</t>
    </rPh>
    <rPh sb="125" eb="128">
      <t>クダマツシ</t>
    </rPh>
    <rPh sb="134" eb="136">
      <t>コウド</t>
    </rPh>
    <rPh sb="136" eb="138">
      <t>セイチョウ</t>
    </rPh>
    <rPh sb="138" eb="139">
      <t>キ</t>
    </rPh>
    <rPh sb="140" eb="142">
      <t>セイビ</t>
    </rPh>
    <rPh sb="148" eb="149">
      <t>オオ</t>
    </rPh>
    <rPh sb="151" eb="154">
      <t>ロウキュウカ</t>
    </rPh>
    <rPh sb="155" eb="157">
      <t>コウシン</t>
    </rPh>
    <rPh sb="157" eb="159">
      <t>ジキ</t>
    </rPh>
    <rPh sb="160" eb="161">
      <t>ムカ</t>
    </rPh>
    <rPh sb="166" eb="168">
      <t>バクダイ</t>
    </rPh>
    <rPh sb="169" eb="171">
      <t>シセツ</t>
    </rPh>
    <rPh sb="171" eb="173">
      <t>コウシン</t>
    </rPh>
    <rPh sb="173" eb="175">
      <t>ヒヨウ</t>
    </rPh>
    <rPh sb="176" eb="178">
      <t>ヒツヨウ</t>
    </rPh>
    <rPh sb="190" eb="192">
      <t>ケイエイ</t>
    </rPh>
    <rPh sb="192" eb="194">
      <t>ブンセキ</t>
    </rPh>
    <rPh sb="195" eb="197">
      <t>チュウシ</t>
    </rPh>
    <rPh sb="198" eb="200">
      <t>ユウコウ</t>
    </rPh>
    <rPh sb="200" eb="202">
      <t>カツヨウ</t>
    </rPh>
    <rPh sb="208" eb="210">
      <t>ケイエイ</t>
    </rPh>
    <rPh sb="210" eb="212">
      <t>キバン</t>
    </rPh>
    <rPh sb="212" eb="214">
      <t>キョウカ</t>
    </rPh>
    <rPh sb="224" eb="226">
      <t>ヒツヨウ</t>
    </rPh>
    <phoneticPr fontId="4"/>
  </si>
  <si>
    <t>　類似団体と比較して③管路更新率は良いが、②管路経年化率は高い。
　下松市では平成22年3月に策定した下松市水道事業基本計画（計画期間：平成22年度～平成39年度）を基に水道施設（浄水場、配水池等）の耐震化事業を優先的に行っている。
　耐震化事業に比べ管路更新事業については、やや遅れをとっているが、緊急性・重要性を考慮し管路の更新を行っている。</t>
    <rPh sb="1" eb="3">
      <t>ルイジ</t>
    </rPh>
    <rPh sb="3" eb="5">
      <t>ダンタイ</t>
    </rPh>
    <rPh sb="6" eb="8">
      <t>ヒカク</t>
    </rPh>
    <rPh sb="11" eb="13">
      <t>カンロ</t>
    </rPh>
    <rPh sb="13" eb="15">
      <t>コウシン</t>
    </rPh>
    <rPh sb="15" eb="16">
      <t>リツ</t>
    </rPh>
    <rPh sb="17" eb="18">
      <t>ヨ</t>
    </rPh>
    <rPh sb="22" eb="24">
      <t>カンロ</t>
    </rPh>
    <rPh sb="24" eb="26">
      <t>ケイネン</t>
    </rPh>
    <rPh sb="26" eb="27">
      <t>カ</t>
    </rPh>
    <rPh sb="27" eb="28">
      <t>リツ</t>
    </rPh>
    <rPh sb="29" eb="30">
      <t>タカ</t>
    </rPh>
    <rPh sb="34" eb="37">
      <t>クダマツシ</t>
    </rPh>
    <rPh sb="39" eb="41">
      <t>ヘイセイ</t>
    </rPh>
    <rPh sb="43" eb="44">
      <t>ネン</t>
    </rPh>
    <rPh sb="45" eb="46">
      <t>ツキ</t>
    </rPh>
    <rPh sb="47" eb="49">
      <t>サクテイ</t>
    </rPh>
    <rPh sb="51" eb="54">
      <t>クダマツシ</t>
    </rPh>
    <rPh sb="54" eb="56">
      <t>スイドウ</t>
    </rPh>
    <rPh sb="56" eb="58">
      <t>ジギョウ</t>
    </rPh>
    <rPh sb="58" eb="60">
      <t>キホン</t>
    </rPh>
    <rPh sb="60" eb="62">
      <t>ケイカク</t>
    </rPh>
    <rPh sb="63" eb="65">
      <t>ケイカク</t>
    </rPh>
    <rPh sb="65" eb="67">
      <t>キカン</t>
    </rPh>
    <rPh sb="68" eb="70">
      <t>ヘイセイ</t>
    </rPh>
    <rPh sb="72" eb="74">
      <t>ネンド</t>
    </rPh>
    <rPh sb="75" eb="77">
      <t>ヘイセイ</t>
    </rPh>
    <rPh sb="79" eb="81">
      <t>ネンド</t>
    </rPh>
    <rPh sb="83" eb="84">
      <t>モト</t>
    </rPh>
    <rPh sb="85" eb="87">
      <t>スイドウ</t>
    </rPh>
    <rPh sb="87" eb="89">
      <t>シセツ</t>
    </rPh>
    <rPh sb="90" eb="92">
      <t>ジョウスイ</t>
    </rPh>
    <rPh sb="92" eb="93">
      <t>ジョウ</t>
    </rPh>
    <rPh sb="94" eb="97">
      <t>ハイスイチ</t>
    </rPh>
    <rPh sb="97" eb="98">
      <t>トウ</t>
    </rPh>
    <rPh sb="100" eb="103">
      <t>タイシンカ</t>
    </rPh>
    <rPh sb="103" eb="105">
      <t>ジギョウ</t>
    </rPh>
    <rPh sb="106" eb="108">
      <t>ユウセン</t>
    </rPh>
    <rPh sb="108" eb="109">
      <t>テキ</t>
    </rPh>
    <rPh sb="110" eb="111">
      <t>オコナ</t>
    </rPh>
    <rPh sb="118" eb="121">
      <t>タイシンカ</t>
    </rPh>
    <rPh sb="121" eb="123">
      <t>ジギョウ</t>
    </rPh>
    <rPh sb="124" eb="125">
      <t>クラ</t>
    </rPh>
    <rPh sb="126" eb="128">
      <t>カンロ</t>
    </rPh>
    <rPh sb="128" eb="130">
      <t>コウシン</t>
    </rPh>
    <rPh sb="130" eb="132">
      <t>ジギョウ</t>
    </rPh>
    <rPh sb="140" eb="141">
      <t>オク</t>
    </rPh>
    <rPh sb="150" eb="153">
      <t>キンキュウセイ</t>
    </rPh>
    <rPh sb="154" eb="157">
      <t>ジュウヨウセイ</t>
    </rPh>
    <rPh sb="158" eb="160">
      <t>コウリョ</t>
    </rPh>
    <rPh sb="161" eb="163">
      <t>カンロ</t>
    </rPh>
    <rPh sb="164" eb="166">
      <t>コウシン</t>
    </rPh>
    <rPh sb="167" eb="168">
      <t>オコナ</t>
    </rPh>
    <phoneticPr fontId="4"/>
  </si>
  <si>
    <t>　下松市は比較的市街地がまとまった区域に形成されたコンパクトな街である。費用面では浄水場が高地にあるため自然流下で効率良く市街地に配水でき比較的動力費がかかっていない。また浄水場運転管理業務を民間委託し、人員の削減及びコスト削減に努めてきた。収入面では大口ユーザーによる安定した給水収益がある。①経常収支比率⑤料金回収率⑥給水原価が類似団体と比較して良いのは、これらが要因と思われる。③流動比率が悪化した理由として新会計基準により1年以内に返済する企業債が流動負債に移行したものである。今後横ばいに推移すると見込まれる。平成21年度に企業債償還のピークが過ぎたので④企業債残高対給水収益比率は今後逓減していく見込みである。⑦施設利用率⑧有収率は類似団体と比較すると、やや良いが、近年ほぼ横ばいで推移している。⑦施設利用率が近年横ばいで推移しているのは、近年下松市の行政区域内人口の微増に伴い給水人口も微増傾向ではあるが、市民の節水意識と節水機器の普及により1日平均配水量が横ばいで推移しているためである。平成26年度は大口ユーザーの生産活動が活発であったため1日平均配水量が伸び例年に比べやや高くなった。⑧有収率も漏水調査等の対策を講じているが、管路の老朽化も進行しているため、横ばいに推移していると思われる。
　さらなる改善を目指し、今後施設の統廃合、老朽管の更新、引き続き漏水調査等の対策を講じる必要がある。</t>
    <rPh sb="1" eb="4">
      <t>クダマツシ</t>
    </rPh>
    <rPh sb="5" eb="8">
      <t>ヒカクテキ</t>
    </rPh>
    <rPh sb="8" eb="11">
      <t>シガイチ</t>
    </rPh>
    <rPh sb="17" eb="19">
      <t>クイキ</t>
    </rPh>
    <rPh sb="20" eb="22">
      <t>ケイセイ</t>
    </rPh>
    <rPh sb="31" eb="32">
      <t>マチ</t>
    </rPh>
    <rPh sb="36" eb="39">
      <t>ヒヨウメン</t>
    </rPh>
    <rPh sb="41" eb="43">
      <t>ジョウスイ</t>
    </rPh>
    <rPh sb="43" eb="44">
      <t>ジョウ</t>
    </rPh>
    <rPh sb="45" eb="47">
      <t>コウチ</t>
    </rPh>
    <rPh sb="52" eb="54">
      <t>シゼン</t>
    </rPh>
    <rPh sb="54" eb="56">
      <t>リュウカ</t>
    </rPh>
    <rPh sb="57" eb="59">
      <t>コウリツ</t>
    </rPh>
    <rPh sb="59" eb="60">
      <t>ヨ</t>
    </rPh>
    <rPh sb="61" eb="64">
      <t>シガイチ</t>
    </rPh>
    <rPh sb="65" eb="67">
      <t>ハイスイ</t>
    </rPh>
    <rPh sb="72" eb="74">
      <t>ドウリョク</t>
    </rPh>
    <rPh sb="74" eb="75">
      <t>ヒ</t>
    </rPh>
    <rPh sb="86" eb="89">
      <t>ジョウスイジョウ</t>
    </rPh>
    <rPh sb="89" eb="91">
      <t>ウンテン</t>
    </rPh>
    <rPh sb="91" eb="93">
      <t>カンリ</t>
    </rPh>
    <rPh sb="93" eb="95">
      <t>ギョウム</t>
    </rPh>
    <rPh sb="96" eb="98">
      <t>ミンカン</t>
    </rPh>
    <rPh sb="98" eb="100">
      <t>イタク</t>
    </rPh>
    <rPh sb="102" eb="104">
      <t>ジンイン</t>
    </rPh>
    <rPh sb="105" eb="107">
      <t>サクゲン</t>
    </rPh>
    <rPh sb="107" eb="108">
      <t>オヨ</t>
    </rPh>
    <rPh sb="112" eb="114">
      <t>サクゲン</t>
    </rPh>
    <rPh sb="115" eb="116">
      <t>ツト</t>
    </rPh>
    <rPh sb="121" eb="124">
      <t>シュウニュウメン</t>
    </rPh>
    <rPh sb="126" eb="128">
      <t>オオグチ</t>
    </rPh>
    <rPh sb="135" eb="137">
      <t>アンテイ</t>
    </rPh>
    <rPh sb="139" eb="141">
      <t>キュウスイ</t>
    </rPh>
    <rPh sb="141" eb="143">
      <t>シュウエキ</t>
    </rPh>
    <rPh sb="148" eb="150">
      <t>ケイジョウ</t>
    </rPh>
    <rPh sb="150" eb="152">
      <t>シュウシ</t>
    </rPh>
    <rPh sb="152" eb="154">
      <t>ヒリツ</t>
    </rPh>
    <rPh sb="155" eb="157">
      <t>リョウキン</t>
    </rPh>
    <rPh sb="157" eb="159">
      <t>カイシュウ</t>
    </rPh>
    <rPh sb="159" eb="160">
      <t>リツ</t>
    </rPh>
    <rPh sb="166" eb="168">
      <t>ルイジ</t>
    </rPh>
    <rPh sb="168" eb="170">
      <t>ダンタイ</t>
    </rPh>
    <rPh sb="171" eb="173">
      <t>ヒカク</t>
    </rPh>
    <rPh sb="175" eb="176">
      <t>ヨ</t>
    </rPh>
    <rPh sb="184" eb="186">
      <t>ヨウイン</t>
    </rPh>
    <rPh sb="187" eb="188">
      <t>オモ</t>
    </rPh>
    <rPh sb="193" eb="195">
      <t>リュウドウ</t>
    </rPh>
    <rPh sb="195" eb="197">
      <t>ヒリツ</t>
    </rPh>
    <rPh sb="198" eb="200">
      <t>アッカ</t>
    </rPh>
    <rPh sb="202" eb="204">
      <t>リユウ</t>
    </rPh>
    <rPh sb="207" eb="208">
      <t>シン</t>
    </rPh>
    <rPh sb="208" eb="210">
      <t>カイケイ</t>
    </rPh>
    <rPh sb="210" eb="212">
      <t>キジュン</t>
    </rPh>
    <rPh sb="216" eb="217">
      <t>ネン</t>
    </rPh>
    <rPh sb="217" eb="219">
      <t>イナイ</t>
    </rPh>
    <rPh sb="220" eb="222">
      <t>ヘンサイ</t>
    </rPh>
    <rPh sb="224" eb="226">
      <t>キギョウ</t>
    </rPh>
    <rPh sb="226" eb="227">
      <t>サイ</t>
    </rPh>
    <rPh sb="228" eb="230">
      <t>リュウドウ</t>
    </rPh>
    <rPh sb="230" eb="232">
      <t>フサイ</t>
    </rPh>
    <rPh sb="233" eb="235">
      <t>イコウ</t>
    </rPh>
    <rPh sb="243" eb="245">
      <t>コンゴ</t>
    </rPh>
    <rPh sb="245" eb="246">
      <t>ヨコ</t>
    </rPh>
    <rPh sb="249" eb="251">
      <t>スイイ</t>
    </rPh>
    <rPh sb="254" eb="256">
      <t>ミコ</t>
    </rPh>
    <rPh sb="260" eb="262">
      <t>ヘイセイ</t>
    </rPh>
    <rPh sb="264" eb="266">
      <t>ネンド</t>
    </rPh>
    <rPh sb="267" eb="269">
      <t>キギョウ</t>
    </rPh>
    <rPh sb="269" eb="270">
      <t>サイ</t>
    </rPh>
    <rPh sb="270" eb="272">
      <t>ショウカン</t>
    </rPh>
    <rPh sb="277" eb="278">
      <t>ス</t>
    </rPh>
    <rPh sb="283" eb="285">
      <t>キギョウ</t>
    </rPh>
    <rPh sb="285" eb="286">
      <t>サイ</t>
    </rPh>
    <rPh sb="286" eb="288">
      <t>ザンダカ</t>
    </rPh>
    <rPh sb="288" eb="289">
      <t>タイ</t>
    </rPh>
    <rPh sb="289" eb="291">
      <t>キュウスイ</t>
    </rPh>
    <rPh sb="291" eb="293">
      <t>シュウエキ</t>
    </rPh>
    <rPh sb="293" eb="295">
      <t>ヒリツ</t>
    </rPh>
    <rPh sb="296" eb="298">
      <t>コンゴ</t>
    </rPh>
    <rPh sb="298" eb="300">
      <t>テイゲン</t>
    </rPh>
    <rPh sb="304" eb="306">
      <t>ミコ</t>
    </rPh>
    <rPh sb="312" eb="314">
      <t>シセツ</t>
    </rPh>
    <rPh sb="314" eb="317">
      <t>リヨウリツ</t>
    </rPh>
    <rPh sb="318" eb="320">
      <t>ユウシュウ</t>
    </rPh>
    <rPh sb="320" eb="321">
      <t>リツ</t>
    </rPh>
    <rPh sb="322" eb="324">
      <t>ルイジ</t>
    </rPh>
    <rPh sb="324" eb="326">
      <t>ダンタイ</t>
    </rPh>
    <rPh sb="327" eb="329">
      <t>ヒカク</t>
    </rPh>
    <rPh sb="339" eb="341">
      <t>キンネン</t>
    </rPh>
    <rPh sb="343" eb="344">
      <t>ヨコ</t>
    </rPh>
    <rPh sb="347" eb="349">
      <t>スイイ</t>
    </rPh>
    <rPh sb="355" eb="357">
      <t>シセツ</t>
    </rPh>
    <rPh sb="357" eb="360">
      <t>リヨウリツ</t>
    </rPh>
    <rPh sb="361" eb="363">
      <t>キンネン</t>
    </rPh>
    <rPh sb="363" eb="364">
      <t>ヨコ</t>
    </rPh>
    <rPh sb="367" eb="369">
      <t>スイイ</t>
    </rPh>
    <rPh sb="429" eb="430">
      <t>ニチ</t>
    </rPh>
    <rPh sb="430" eb="432">
      <t>ヘイキン</t>
    </rPh>
    <rPh sb="432" eb="434">
      <t>ハイスイ</t>
    </rPh>
    <rPh sb="434" eb="435">
      <t>リョウ</t>
    </rPh>
    <rPh sb="436" eb="437">
      <t>ヨコ</t>
    </rPh>
    <rPh sb="440" eb="442">
      <t>スイイ</t>
    </rPh>
    <rPh sb="452" eb="454">
      <t>ヘイセイ</t>
    </rPh>
    <rPh sb="456" eb="458">
      <t>ネンド</t>
    </rPh>
    <rPh sb="459" eb="461">
      <t>オオグチ</t>
    </rPh>
    <rPh sb="466" eb="468">
      <t>セイサン</t>
    </rPh>
    <rPh sb="468" eb="470">
      <t>カツドウ</t>
    </rPh>
    <rPh sb="471" eb="473">
      <t>カッパツ</t>
    </rPh>
    <rPh sb="480" eb="481">
      <t>ニチ</t>
    </rPh>
    <rPh sb="481" eb="483">
      <t>ヘイキン</t>
    </rPh>
    <rPh sb="483" eb="485">
      <t>ハイスイ</t>
    </rPh>
    <rPh sb="485" eb="486">
      <t>リョウ</t>
    </rPh>
    <rPh sb="487" eb="488">
      <t>ノ</t>
    </rPh>
    <rPh sb="489" eb="491">
      <t>レイネン</t>
    </rPh>
    <rPh sb="492" eb="493">
      <t>クラ</t>
    </rPh>
    <rPh sb="496" eb="497">
      <t>タカ</t>
    </rPh>
    <rPh sb="503" eb="505">
      <t>ユウシュウ</t>
    </rPh>
    <rPh sb="505" eb="506">
      <t>リツ</t>
    </rPh>
    <rPh sb="507" eb="509">
      <t>ロウスイ</t>
    </rPh>
    <rPh sb="509" eb="511">
      <t>チョウサ</t>
    </rPh>
    <rPh sb="511" eb="512">
      <t>トウ</t>
    </rPh>
    <rPh sb="513" eb="515">
      <t>タイサク</t>
    </rPh>
    <rPh sb="516" eb="517">
      <t>コウ</t>
    </rPh>
    <rPh sb="523" eb="525">
      <t>カンロ</t>
    </rPh>
    <rPh sb="526" eb="528">
      <t>ロウキュウ</t>
    </rPh>
    <rPh sb="528" eb="529">
      <t>カ</t>
    </rPh>
    <rPh sb="539" eb="540">
      <t>ヨコ</t>
    </rPh>
    <rPh sb="543" eb="545">
      <t>スイイ</t>
    </rPh>
    <rPh sb="550" eb="551">
      <t>オモ</t>
    </rPh>
    <rPh sb="561" eb="563">
      <t>カイゼン</t>
    </rPh>
    <rPh sb="564" eb="566">
      <t>メザ</t>
    </rPh>
    <rPh sb="568" eb="570">
      <t>コンゴ</t>
    </rPh>
    <rPh sb="570" eb="572">
      <t>シセツ</t>
    </rPh>
    <rPh sb="573" eb="576">
      <t>トウハイゴウ</t>
    </rPh>
    <rPh sb="584" eb="585">
      <t>ヒ</t>
    </rPh>
    <rPh sb="586" eb="587">
      <t>ツヅ</t>
    </rPh>
    <rPh sb="588" eb="590">
      <t>ロウスイ</t>
    </rPh>
    <rPh sb="590" eb="592">
      <t>チョウサ</t>
    </rPh>
    <rPh sb="592" eb="593">
      <t>トウ</t>
    </rPh>
    <rPh sb="594" eb="596">
      <t>タイサク</t>
    </rPh>
    <rPh sb="597" eb="598">
      <t>コウ</t>
    </rPh>
    <rPh sb="600" eb="6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</si>
</sst>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1.6</c:v>
                </c:pt>
                <c:pt idx="2">
                  <c:v>1.2</c:v>
                </c:pt>
                <c:pt idx="3">
                  <c:v>1.36</c:v>
                </c:pt>
                <c:pt idx="4">
                  <c:v>0.78</c:v>
                </c:pt>
              </c:numCache>
            </c:numRef>
          </c:val>
        </c:ser>
        <c:dLbls>
          <c:showLegendKey val="0"/>
          <c:showVal val="0"/>
          <c:showCatName val="0"/>
          <c:showSerName val="0"/>
          <c:showPercent val="0"/>
          <c:showBubbleSize val="0"/>
        </c:dLbls>
        <c:gapWidth val="150"/>
        <c:axId val="92882816"/>
        <c:axId val="92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92882816"/>
        <c:axId val="92897280"/>
      </c:lineChart>
      <c:dateAx>
        <c:axId val="92882816"/>
        <c:scaling>
          <c:orientation val="minMax"/>
        </c:scaling>
        <c:delete val="1"/>
        <c:axPos val="b"/>
        <c:numFmt formatCode="ge" sourceLinked="1"/>
        <c:majorTickMark val="none"/>
        <c:minorTickMark val="none"/>
        <c:tickLblPos val="none"/>
        <c:crossAx val="92897280"/>
        <c:crosses val="autoZero"/>
        <c:auto val="1"/>
        <c:lblOffset val="100"/>
        <c:baseTimeUnit val="years"/>
      </c:dateAx>
      <c:valAx>
        <c:axId val="92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61.58</c:v>
                </c:pt>
                <c:pt idx="1">
                  <c:v>60.13</c:v>
                </c:pt>
                <c:pt idx="2">
                  <c:v>60.66</c:v>
                </c:pt>
                <c:pt idx="3">
                  <c:v>60.16</c:v>
                </c:pt>
                <c:pt idx="4">
                  <c:v>63.45</c:v>
                </c:pt>
              </c:numCache>
            </c:numRef>
          </c:val>
        </c:ser>
        <c:dLbls>
          <c:showLegendKey val="0"/>
          <c:showVal val="0"/>
          <c:showCatName val="0"/>
          <c:showSerName val="0"/>
          <c:showPercent val="0"/>
          <c:showBubbleSize val="0"/>
        </c:dLbls>
        <c:gapWidth val="150"/>
        <c:axId val="94419200"/>
        <c:axId val="944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4419200"/>
        <c:axId val="94429568"/>
      </c:lineChart>
      <c:dateAx>
        <c:axId val="94419200"/>
        <c:scaling>
          <c:orientation val="minMax"/>
        </c:scaling>
        <c:delete val="1"/>
        <c:axPos val="b"/>
        <c:numFmt formatCode="ge" sourceLinked="1"/>
        <c:majorTickMark val="none"/>
        <c:minorTickMark val="none"/>
        <c:tickLblPos val="none"/>
        <c:crossAx val="94429568"/>
        <c:crosses val="autoZero"/>
        <c:auto val="1"/>
        <c:lblOffset val="100"/>
        <c:baseTimeUnit val="years"/>
      </c:dateAx>
      <c:valAx>
        <c:axId val="944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88.56</c:v>
                </c:pt>
                <c:pt idx="1">
                  <c:v>89.35</c:v>
                </c:pt>
                <c:pt idx="2">
                  <c:v>90.13</c:v>
                </c:pt>
                <c:pt idx="3">
                  <c:v>90.11</c:v>
                </c:pt>
                <c:pt idx="4">
                  <c:v>91.13</c:v>
                </c:pt>
              </c:numCache>
            </c:numRef>
          </c:val>
        </c:ser>
        <c:dLbls>
          <c:showLegendKey val="0"/>
          <c:showVal val="0"/>
          <c:showCatName val="0"/>
          <c:showSerName val="0"/>
          <c:showPercent val="0"/>
          <c:showBubbleSize val="0"/>
        </c:dLbls>
        <c:gapWidth val="150"/>
        <c:axId val="94586752"/>
        <c:axId val="94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4586752"/>
        <c:axId val="94597120"/>
      </c:lineChart>
      <c:dateAx>
        <c:axId val="94586752"/>
        <c:scaling>
          <c:orientation val="minMax"/>
        </c:scaling>
        <c:delete val="1"/>
        <c:axPos val="b"/>
        <c:numFmt formatCode="ge" sourceLinked="1"/>
        <c:majorTickMark val="none"/>
        <c:minorTickMark val="none"/>
        <c:tickLblPos val="none"/>
        <c:crossAx val="94597120"/>
        <c:crosses val="autoZero"/>
        <c:auto val="1"/>
        <c:lblOffset val="100"/>
        <c:baseTimeUnit val="years"/>
      </c:dateAx>
      <c:valAx>
        <c:axId val="94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122.3</c:v>
                </c:pt>
                <c:pt idx="1">
                  <c:v>121.58</c:v>
                </c:pt>
                <c:pt idx="2">
                  <c:v>122.59</c:v>
                </c:pt>
                <c:pt idx="3">
                  <c:v>125.04</c:v>
                </c:pt>
                <c:pt idx="4">
                  <c:v>127.77</c:v>
                </c:pt>
              </c:numCache>
            </c:numRef>
          </c:val>
        </c:ser>
        <c:dLbls>
          <c:showLegendKey val="0"/>
          <c:showVal val="0"/>
          <c:showCatName val="0"/>
          <c:showSerName val="0"/>
          <c:showPercent val="0"/>
          <c:showBubbleSize val="0"/>
        </c:dLbls>
        <c:gapWidth val="150"/>
        <c:axId val="94111232"/>
        <c:axId val="941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94111232"/>
        <c:axId val="94113152"/>
      </c:lineChart>
      <c:dateAx>
        <c:axId val="94111232"/>
        <c:scaling>
          <c:orientation val="minMax"/>
        </c:scaling>
        <c:delete val="1"/>
        <c:axPos val="b"/>
        <c:numFmt formatCode="ge" sourceLinked="1"/>
        <c:majorTickMark val="none"/>
        <c:minorTickMark val="none"/>
        <c:tickLblPos val="none"/>
        <c:crossAx val="94113152"/>
        <c:crosses val="autoZero"/>
        <c:auto val="1"/>
        <c:lblOffset val="100"/>
        <c:baseTimeUnit val="years"/>
      </c:dateAx>
      <c:valAx>
        <c:axId val="9411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30.86</c:v>
                </c:pt>
                <c:pt idx="1">
                  <c:v>31.27</c:v>
                </c:pt>
                <c:pt idx="2">
                  <c:v>32.28</c:v>
                </c:pt>
                <c:pt idx="3">
                  <c:v>33.229999999999997</c:v>
                </c:pt>
                <c:pt idx="4">
                  <c:v>50.41</c:v>
                </c:pt>
              </c:numCache>
            </c:numRef>
          </c:val>
        </c:ser>
        <c:dLbls>
          <c:showLegendKey val="0"/>
          <c:showVal val="0"/>
          <c:showCatName val="0"/>
          <c:showSerName val="0"/>
          <c:showPercent val="0"/>
          <c:showBubbleSize val="0"/>
        </c:dLbls>
        <c:gapWidth val="150"/>
        <c:axId val="94139520"/>
        <c:axId val="94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4139520"/>
        <c:axId val="94141440"/>
      </c:lineChart>
      <c:dateAx>
        <c:axId val="94139520"/>
        <c:scaling>
          <c:orientation val="minMax"/>
        </c:scaling>
        <c:delete val="1"/>
        <c:axPos val="b"/>
        <c:numFmt formatCode="ge" sourceLinked="1"/>
        <c:majorTickMark val="none"/>
        <c:minorTickMark val="none"/>
        <c:tickLblPos val="none"/>
        <c:crossAx val="94141440"/>
        <c:crosses val="autoZero"/>
        <c:auto val="1"/>
        <c:lblOffset val="100"/>
        <c:baseTimeUnit val="years"/>
      </c:dateAx>
      <c:valAx>
        <c:axId val="94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16.989999999999998</c:v>
                </c:pt>
                <c:pt idx="1">
                  <c:v>19.850000000000001</c:v>
                </c:pt>
                <c:pt idx="2">
                  <c:v>20.27</c:v>
                </c:pt>
                <c:pt idx="3">
                  <c:v>21.95</c:v>
                </c:pt>
                <c:pt idx="4">
                  <c:v>27.4</c:v>
                </c:pt>
              </c:numCache>
            </c:numRef>
          </c:val>
        </c:ser>
        <c:dLbls>
          <c:showLegendKey val="0"/>
          <c:showVal val="0"/>
          <c:showCatName val="0"/>
          <c:showSerName val="0"/>
          <c:showPercent val="0"/>
          <c:showBubbleSize val="0"/>
        </c:dLbls>
        <c:gapWidth val="150"/>
        <c:axId val="94466816"/>
        <c:axId val="944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4466816"/>
        <c:axId val="94468736"/>
      </c:lineChart>
      <c:dateAx>
        <c:axId val="94466816"/>
        <c:scaling>
          <c:orientation val="minMax"/>
        </c:scaling>
        <c:delete val="1"/>
        <c:axPos val="b"/>
        <c:numFmt formatCode="ge" sourceLinked="1"/>
        <c:majorTickMark val="none"/>
        <c:minorTickMark val="none"/>
        <c:tickLblPos val="none"/>
        <c:crossAx val="94468736"/>
        <c:crosses val="autoZero"/>
        <c:auto val="1"/>
        <c:lblOffset val="100"/>
        <c:baseTimeUnit val="years"/>
      </c:dateAx>
      <c:valAx>
        <c:axId val="944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93696"/>
        <c:axId val="942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4493696"/>
        <c:axId val="94241536"/>
      </c:lineChart>
      <c:dateAx>
        <c:axId val="94493696"/>
        <c:scaling>
          <c:orientation val="minMax"/>
        </c:scaling>
        <c:delete val="1"/>
        <c:axPos val="b"/>
        <c:numFmt formatCode="ge" sourceLinked="1"/>
        <c:majorTickMark val="none"/>
        <c:minorTickMark val="none"/>
        <c:tickLblPos val="none"/>
        <c:crossAx val="94241536"/>
        <c:crosses val="autoZero"/>
        <c:auto val="1"/>
        <c:lblOffset val="100"/>
        <c:baseTimeUnit val="years"/>
      </c:dateAx>
      <c:valAx>
        <c:axId val="9424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554.41</c:v>
                </c:pt>
                <c:pt idx="1">
                  <c:v>366.33</c:v>
                </c:pt>
                <c:pt idx="2">
                  <c:v>528.79999999999995</c:v>
                </c:pt>
                <c:pt idx="3">
                  <c:v>623.65</c:v>
                </c:pt>
                <c:pt idx="4">
                  <c:v>224.07</c:v>
                </c:pt>
              </c:numCache>
            </c:numRef>
          </c:val>
        </c:ser>
        <c:dLbls>
          <c:showLegendKey val="0"/>
          <c:showVal val="0"/>
          <c:showCatName val="0"/>
          <c:showSerName val="0"/>
          <c:showPercent val="0"/>
          <c:showBubbleSize val="0"/>
        </c:dLbls>
        <c:gapWidth val="150"/>
        <c:axId val="94282112"/>
        <c:axId val="942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4282112"/>
        <c:axId val="94284032"/>
      </c:lineChart>
      <c:dateAx>
        <c:axId val="94282112"/>
        <c:scaling>
          <c:orientation val="minMax"/>
        </c:scaling>
        <c:delete val="1"/>
        <c:axPos val="b"/>
        <c:numFmt formatCode="ge" sourceLinked="1"/>
        <c:majorTickMark val="none"/>
        <c:minorTickMark val="none"/>
        <c:tickLblPos val="none"/>
        <c:crossAx val="94284032"/>
        <c:crosses val="autoZero"/>
        <c:auto val="1"/>
        <c:lblOffset val="100"/>
        <c:baseTimeUnit val="years"/>
      </c:dateAx>
      <c:valAx>
        <c:axId val="9428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443.69</c:v>
                </c:pt>
                <c:pt idx="1">
                  <c:v>434.11</c:v>
                </c:pt>
                <c:pt idx="2">
                  <c:v>399.65</c:v>
                </c:pt>
                <c:pt idx="3">
                  <c:v>367.77</c:v>
                </c:pt>
                <c:pt idx="4">
                  <c:v>346.09</c:v>
                </c:pt>
              </c:numCache>
            </c:numRef>
          </c:val>
        </c:ser>
        <c:dLbls>
          <c:showLegendKey val="0"/>
          <c:showVal val="0"/>
          <c:showCatName val="0"/>
          <c:showSerName val="0"/>
          <c:showPercent val="0"/>
          <c:showBubbleSize val="0"/>
        </c:dLbls>
        <c:gapWidth val="150"/>
        <c:axId val="94314496"/>
        <c:axId val="943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4314496"/>
        <c:axId val="94316416"/>
      </c:lineChart>
      <c:dateAx>
        <c:axId val="94314496"/>
        <c:scaling>
          <c:orientation val="minMax"/>
        </c:scaling>
        <c:delete val="1"/>
        <c:axPos val="b"/>
        <c:numFmt formatCode="ge" sourceLinked="1"/>
        <c:majorTickMark val="none"/>
        <c:minorTickMark val="none"/>
        <c:tickLblPos val="none"/>
        <c:crossAx val="94316416"/>
        <c:crosses val="autoZero"/>
        <c:auto val="1"/>
        <c:lblOffset val="100"/>
        <c:baseTimeUnit val="years"/>
      </c:dateAx>
      <c:valAx>
        <c:axId val="9431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104.04</c:v>
                </c:pt>
                <c:pt idx="1">
                  <c:v>104.1</c:v>
                </c:pt>
                <c:pt idx="2">
                  <c:v>106.15</c:v>
                </c:pt>
                <c:pt idx="3">
                  <c:v>108.77</c:v>
                </c:pt>
                <c:pt idx="4">
                  <c:v>115.74</c:v>
                </c:pt>
              </c:numCache>
            </c:numRef>
          </c:val>
        </c:ser>
        <c:dLbls>
          <c:showLegendKey val="0"/>
          <c:showVal val="0"/>
          <c:showCatName val="0"/>
          <c:showSerName val="0"/>
          <c:showPercent val="0"/>
          <c:showBubbleSize val="0"/>
        </c:dLbls>
        <c:gapWidth val="150"/>
        <c:axId val="94350720"/>
        <c:axId val="943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4350720"/>
        <c:axId val="94356992"/>
      </c:lineChart>
      <c:dateAx>
        <c:axId val="94350720"/>
        <c:scaling>
          <c:orientation val="minMax"/>
        </c:scaling>
        <c:delete val="1"/>
        <c:axPos val="b"/>
        <c:numFmt formatCode="ge" sourceLinked="1"/>
        <c:majorTickMark val="none"/>
        <c:minorTickMark val="none"/>
        <c:tickLblPos val="none"/>
        <c:crossAx val="94356992"/>
        <c:crosses val="autoZero"/>
        <c:auto val="1"/>
        <c:lblOffset val="100"/>
        <c:baseTimeUnit val="years"/>
      </c:dateAx>
      <c:valAx>
        <c:axId val="943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80.319999999999993</c:v>
                </c:pt>
                <c:pt idx="1">
                  <c:v>81.55</c:v>
                </c:pt>
                <c:pt idx="2">
                  <c:v>78.94</c:v>
                </c:pt>
                <c:pt idx="3">
                  <c:v>77.7</c:v>
                </c:pt>
                <c:pt idx="4">
                  <c:v>67.84</c:v>
                </c:pt>
              </c:numCache>
            </c:numRef>
          </c:val>
        </c:ser>
        <c:dLbls>
          <c:showLegendKey val="0"/>
          <c:showVal val="0"/>
          <c:showCatName val="0"/>
          <c:showSerName val="0"/>
          <c:showPercent val="0"/>
          <c:showBubbleSize val="0"/>
        </c:dLbls>
        <c:gapWidth val="150"/>
        <c:axId val="94395008"/>
        <c:axId val="944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4395008"/>
        <c:axId val="94401280"/>
      </c:lineChart>
      <c:dateAx>
        <c:axId val="94395008"/>
        <c:scaling>
          <c:orientation val="minMax"/>
        </c:scaling>
        <c:delete val="1"/>
        <c:axPos val="b"/>
        <c:numFmt formatCode="ge" sourceLinked="1"/>
        <c:majorTickMark val="none"/>
        <c:minorTickMark val="none"/>
        <c:tickLblPos val="none"/>
        <c:crossAx val="94401280"/>
        <c:crosses val="autoZero"/>
        <c:auto val="1"/>
        <c:lblOffset val="100"/>
        <c:baseTimeUnit val="years"/>
      </c:dateAx>
      <c:valAx>
        <c:axId val="944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下松市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56280</v>
      </c>
      <c r="AJ8" s="75"/>
      <c r="AK8" s="75"/>
      <c r="AL8" s="75"/>
      <c r="AM8" s="75"/>
      <c r="AN8" s="75"/>
      <c r="AO8" s="75"/>
      <c r="AP8" s="76"/>
      <c r="AQ8" s="57">
        <f>データ!R6</f>
        <v>89.35</v>
      </c>
      <c r="AR8" s="57"/>
      <c r="AS8" s="57"/>
      <c r="AT8" s="57"/>
      <c r="AU8" s="57"/>
      <c r="AV8" s="57"/>
      <c r="AW8" s="57"/>
      <c r="AX8" s="57"/>
      <c r="AY8" s="57">
        <f>データ!S6</f>
        <v>629.88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72.87</v>
      </c>
      <c r="K10" s="57"/>
      <c r="L10" s="57"/>
      <c r="M10" s="57"/>
      <c r="N10" s="57"/>
      <c r="O10" s="57"/>
      <c r="P10" s="57"/>
      <c r="Q10" s="57"/>
      <c r="R10" s="57">
        <f>データ!O6</f>
        <v>97.65</v>
      </c>
      <c r="S10" s="57"/>
      <c r="T10" s="57"/>
      <c r="U10" s="57"/>
      <c r="V10" s="57"/>
      <c r="W10" s="57"/>
      <c r="X10" s="57"/>
      <c r="Y10" s="57"/>
      <c r="Z10" s="65">
        <f>データ!P6</f>
        <v>1505</v>
      </c>
      <c r="AA10" s="65"/>
      <c r="AB10" s="65"/>
      <c r="AC10" s="65"/>
      <c r="AD10" s="65"/>
      <c r="AE10" s="65"/>
      <c r="AF10" s="65"/>
      <c r="AG10" s="65"/>
      <c r="AH10" s="2"/>
      <c r="AI10" s="65">
        <f>データ!T6</f>
        <v>54925</v>
      </c>
      <c r="AJ10" s="65"/>
      <c r="AK10" s="65"/>
      <c r="AL10" s="65"/>
      <c r="AM10" s="65"/>
      <c r="AN10" s="65"/>
      <c r="AO10" s="65"/>
      <c r="AP10" s="65"/>
      <c r="AQ10" s="57">
        <f>データ!U6</f>
        <v>44.39</v>
      </c>
      <c r="AR10" s="57"/>
      <c r="AS10" s="57"/>
      <c r="AT10" s="57"/>
      <c r="AU10" s="57"/>
      <c r="AV10" s="57"/>
      <c r="AW10" s="57"/>
      <c r="AX10" s="57"/>
      <c r="AY10" s="57">
        <f>データ!V6</f>
        <v>1237.33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352071</v>
      </c>
      <c r="D6" s="31">
        <f t="shared" si="3"/>
        <v>46</v>
      </c>
      <c r="E6" s="31">
        <f t="shared" si="3"/>
        <v>1</v>
      </c>
      <c r="F6" s="31">
        <f t="shared" si="3"/>
        <v>0</v>
      </c>
      <c r="G6" s="31">
        <f t="shared" si="3"/>
        <v>1</v>
      </c>
      <c r="H6" s="31" t="str">
        <f t="shared" si="3"/>
        <v>山口県　下松市</v>
      </c>
      <c r="I6" s="31" t="str">
        <f t="shared" si="3"/>
        <v>法適用</v>
      </c>
      <c r="J6" s="31" t="str">
        <f t="shared" si="3"/>
        <v>水道事業</v>
      </c>
      <c r="K6" s="31" t="str">
        <f t="shared" si="3"/>
        <v>末端給水事業</v>
      </c>
      <c r="L6" s="31" t="str">
        <f t="shared" si="3"/>
        <v>A4</v>
      </c>
      <c r="M6" s="32" t="str">
        <f t="shared" si="3"/>
        <v>-</v>
      </c>
      <c r="N6" s="32">
        <f t="shared" si="3"/>
        <v>72.87</v>
      </c>
      <c r="O6" s="32">
        <f t="shared" si="3"/>
        <v>97.65</v>
      </c>
      <c r="P6" s="32">
        <f t="shared" si="3"/>
        <v>1505</v>
      </c>
      <c r="Q6" s="32">
        <f t="shared" si="3"/>
        <v>56280</v>
      </c>
      <c r="R6" s="32">
        <f t="shared" si="3"/>
        <v>89.35</v>
      </c>
      <c r="S6" s="32">
        <f t="shared" si="3"/>
        <v>629.88</v>
      </c>
      <c r="T6" s="32">
        <f t="shared" si="3"/>
        <v>54925</v>
      </c>
      <c r="U6" s="32">
        <f t="shared" si="3"/>
        <v>44.39</v>
      </c>
      <c r="V6" s="32">
        <f t="shared" si="3"/>
        <v>1237.33</v>
      </c>
      <c r="W6" s="33">
        <f>IF(W7="",NA(),W7)</f>
        <v>122.3</v>
      </c>
      <c r="X6" s="33">
        <f t="shared" ref="X6:AF6" si="4">IF(X7="",NA(),X7)</f>
        <v>121.58</v>
      </c>
      <c r="Y6" s="33">
        <f t="shared" si="4"/>
        <v>122.59</v>
      </c>
      <c r="Z6" s="33">
        <f t="shared" si="4"/>
        <v>125.04</v>
      </c>
      <c r="AA6" s="33">
        <f t="shared" si="4"/>
        <v>127.77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554.41</v>
      </c>
      <c r="AT6" s="33">
        <f t="shared" ref="AT6:BB6" si="6">IF(AT7="",NA(),AT7)</f>
        <v>366.33</v>
      </c>
      <c r="AU6" s="33">
        <f t="shared" si="6"/>
        <v>528.79999999999995</v>
      </c>
      <c r="AV6" s="33">
        <f t="shared" si="6"/>
        <v>623.65</v>
      </c>
      <c r="AW6" s="33">
        <f t="shared" si="6"/>
        <v>224.07</v>
      </c>
      <c r="AX6" s="33">
        <f t="shared" si="6"/>
        <v>699.11</v>
      </c>
      <c r="AY6" s="33">
        <f t="shared" si="6"/>
        <v>695.41</v>
      </c>
      <c r="AZ6" s="33">
        <f t="shared" si="6"/>
        <v>701</v>
      </c>
      <c r="BA6" s="33">
        <f t="shared" si="6"/>
        <v>739.59</v>
      </c>
      <c r="BB6" s="33">
        <f t="shared" si="6"/>
        <v>335.95</v>
      </c>
      <c r="BC6" s="32" t="str">
        <f>IF(BC7="","",IF(BC7="-","【-】","【"&amp;SUBSTITUTE(TEXT(BC7,"#,##0.00"),"-","△")&amp;"】"))</f>
        <v>【264.16】</v>
      </c>
      <c r="BD6" s="33">
        <f>IF(BD7="",NA(),BD7)</f>
        <v>443.69</v>
      </c>
      <c r="BE6" s="33">
        <f t="shared" ref="BE6:BM6" si="7">IF(BE7="",NA(),BE7)</f>
        <v>434.11</v>
      </c>
      <c r="BF6" s="33">
        <f t="shared" si="7"/>
        <v>399.65</v>
      </c>
      <c r="BG6" s="33">
        <f t="shared" si="7"/>
        <v>367.77</v>
      </c>
      <c r="BH6" s="33">
        <f t="shared" si="7"/>
        <v>346.09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104.04</v>
      </c>
      <c r="BP6" s="33">
        <f t="shared" ref="BP6:BX6" si="8">IF(BP7="",NA(),BP7)</f>
        <v>104.1</v>
      </c>
      <c r="BQ6" s="33">
        <f t="shared" si="8"/>
        <v>106.15</v>
      </c>
      <c r="BR6" s="33">
        <f t="shared" si="8"/>
        <v>108.77</v>
      </c>
      <c r="BS6" s="33">
        <f t="shared" si="8"/>
        <v>115.74</v>
      </c>
      <c r="BT6" s="33">
        <f t="shared" si="8"/>
        <v>101.27</v>
      </c>
      <c r="BU6" s="33">
        <f t="shared" si="8"/>
        <v>99.61</v>
      </c>
      <c r="BV6" s="33">
        <f t="shared" si="8"/>
        <v>100.27</v>
      </c>
      <c r="BW6" s="33">
        <f t="shared" si="8"/>
        <v>99.46</v>
      </c>
      <c r="BX6" s="33">
        <f t="shared" si="8"/>
        <v>105.21</v>
      </c>
      <c r="BY6" s="32" t="str">
        <f>IF(BY7="","",IF(BY7="-","【-】","【"&amp;SUBSTITUTE(TEXT(BY7,"#,##0.00"),"-","△")&amp;"】"))</f>
        <v>【104.60】</v>
      </c>
      <c r="BZ6" s="33">
        <f>IF(BZ7="",NA(),BZ7)</f>
        <v>80.319999999999993</v>
      </c>
      <c r="CA6" s="33">
        <f t="shared" ref="CA6:CI6" si="9">IF(CA7="",NA(),CA7)</f>
        <v>81.55</v>
      </c>
      <c r="CB6" s="33">
        <f t="shared" si="9"/>
        <v>78.94</v>
      </c>
      <c r="CC6" s="33">
        <f t="shared" si="9"/>
        <v>77.7</v>
      </c>
      <c r="CD6" s="33">
        <f t="shared" si="9"/>
        <v>67.84</v>
      </c>
      <c r="CE6" s="33">
        <f t="shared" si="9"/>
        <v>167.74</v>
      </c>
      <c r="CF6" s="33">
        <f t="shared" si="9"/>
        <v>169.59</v>
      </c>
      <c r="CG6" s="33">
        <f t="shared" si="9"/>
        <v>169.62</v>
      </c>
      <c r="CH6" s="33">
        <f t="shared" si="9"/>
        <v>171.78</v>
      </c>
      <c r="CI6" s="33">
        <f t="shared" si="9"/>
        <v>162.59</v>
      </c>
      <c r="CJ6" s="32" t="str">
        <f>IF(CJ7="","",IF(CJ7="-","【-】","【"&amp;SUBSTITUTE(TEXT(CJ7,"#,##0.00"),"-","△")&amp;"】"))</f>
        <v>【164.21】</v>
      </c>
      <c r="CK6" s="33">
        <f>IF(CK7="",NA(),CK7)</f>
        <v>61.58</v>
      </c>
      <c r="CL6" s="33">
        <f t="shared" ref="CL6:CT6" si="10">IF(CL7="",NA(),CL7)</f>
        <v>60.13</v>
      </c>
      <c r="CM6" s="33">
        <f t="shared" si="10"/>
        <v>60.66</v>
      </c>
      <c r="CN6" s="33">
        <f t="shared" si="10"/>
        <v>60.16</v>
      </c>
      <c r="CO6" s="33">
        <f t="shared" si="10"/>
        <v>63.45</v>
      </c>
      <c r="CP6" s="33">
        <f t="shared" si="10"/>
        <v>60.83</v>
      </c>
      <c r="CQ6" s="33">
        <f t="shared" si="10"/>
        <v>60.04</v>
      </c>
      <c r="CR6" s="33">
        <f t="shared" si="10"/>
        <v>59.88</v>
      </c>
      <c r="CS6" s="33">
        <f t="shared" si="10"/>
        <v>59.68</v>
      </c>
      <c r="CT6" s="33">
        <f t="shared" si="10"/>
        <v>59.17</v>
      </c>
      <c r="CU6" s="32" t="str">
        <f>IF(CU7="","",IF(CU7="-","【-】","【"&amp;SUBSTITUTE(TEXT(CU7,"#,##0.00"),"-","△")&amp;"】"))</f>
        <v>【59.80】</v>
      </c>
      <c r="CV6" s="33">
        <f>IF(CV7="",NA(),CV7)</f>
        <v>88.56</v>
      </c>
      <c r="CW6" s="33">
        <f t="shared" ref="CW6:DE6" si="11">IF(CW7="",NA(),CW7)</f>
        <v>89.35</v>
      </c>
      <c r="CX6" s="33">
        <f t="shared" si="11"/>
        <v>90.13</v>
      </c>
      <c r="CY6" s="33">
        <f t="shared" si="11"/>
        <v>90.11</v>
      </c>
      <c r="CZ6" s="33">
        <f t="shared" si="11"/>
        <v>91.13</v>
      </c>
      <c r="DA6" s="33">
        <f t="shared" si="11"/>
        <v>87.92</v>
      </c>
      <c r="DB6" s="33">
        <f t="shared" si="11"/>
        <v>87.33</v>
      </c>
      <c r="DC6" s="33">
        <f t="shared" si="11"/>
        <v>87.65</v>
      </c>
      <c r="DD6" s="33">
        <f t="shared" si="11"/>
        <v>87.63</v>
      </c>
      <c r="DE6" s="33">
        <f t="shared" si="11"/>
        <v>87.6</v>
      </c>
      <c r="DF6" s="32" t="str">
        <f>IF(DF7="","",IF(DF7="-","【-】","【"&amp;SUBSTITUTE(TEXT(DF7,"#,##0.00"),"-","△")&amp;"】"))</f>
        <v>【89.78】</v>
      </c>
      <c r="DG6" s="33">
        <f>IF(DG7="",NA(),DG7)</f>
        <v>30.86</v>
      </c>
      <c r="DH6" s="33">
        <f t="shared" ref="DH6:DP6" si="12">IF(DH7="",NA(),DH7)</f>
        <v>31.27</v>
      </c>
      <c r="DI6" s="33">
        <f t="shared" si="12"/>
        <v>32.28</v>
      </c>
      <c r="DJ6" s="33">
        <f t="shared" si="12"/>
        <v>33.229999999999997</v>
      </c>
      <c r="DK6" s="33">
        <f t="shared" si="12"/>
        <v>50.41</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16.989999999999998</v>
      </c>
      <c r="DS6" s="33">
        <f t="shared" ref="DS6:EA6" si="13">IF(DS7="",NA(),DS7)</f>
        <v>19.850000000000001</v>
      </c>
      <c r="DT6" s="33">
        <f t="shared" si="13"/>
        <v>20.27</v>
      </c>
      <c r="DU6" s="33">
        <f t="shared" si="13"/>
        <v>21.95</v>
      </c>
      <c r="DV6" s="33">
        <f t="shared" si="13"/>
        <v>27.4</v>
      </c>
      <c r="DW6" s="33">
        <f t="shared" si="13"/>
        <v>6.92</v>
      </c>
      <c r="DX6" s="33">
        <f t="shared" si="13"/>
        <v>7.67</v>
      </c>
      <c r="DY6" s="33">
        <f t="shared" si="13"/>
        <v>8.4</v>
      </c>
      <c r="DZ6" s="33">
        <f t="shared" si="13"/>
        <v>9.7100000000000009</v>
      </c>
      <c r="EA6" s="33">
        <f t="shared" si="13"/>
        <v>10.71</v>
      </c>
      <c r="EB6" s="32" t="str">
        <f>IF(EB7="","",IF(EB7="-","【-】","【"&amp;SUBSTITUTE(TEXT(EB7,"#,##0.00"),"-","△")&amp;"】"))</f>
        <v>【12.42】</v>
      </c>
      <c r="EC6" s="33">
        <f>IF(EC7="",NA(),EC7)</f>
        <v>0.92</v>
      </c>
      <c r="ED6" s="33">
        <f t="shared" ref="ED6:EL6" si="14">IF(ED7="",NA(),ED7)</f>
        <v>1.6</v>
      </c>
      <c r="EE6" s="33">
        <f t="shared" si="14"/>
        <v>1.2</v>
      </c>
      <c r="EF6" s="33">
        <f t="shared" si="14"/>
        <v>1.36</v>
      </c>
      <c r="EG6" s="33">
        <f t="shared" si="14"/>
        <v>0.78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352071</v>
      </c>
      <c r="D7" s="35">
        <v>46</v>
      </c>
      <c r="E7" s="35">
        <v>1</v>
      </c>
      <c r="F7" s="35">
        <v>0</v>
      </c>
      <c r="G7" s="35">
        <v>1</v>
      </c>
      <c r="H7" s="35" t="s">
        <v>93</v>
      </c>
      <c r="I7" s="35" t="s">
        <v>94</v>
      </c>
      <c r="J7" s="35" t="s">
        <v>95</v>
      </c>
      <c r="K7" s="35" t="s">
        <v>96</v>
      </c>
      <c r="L7" s="35" t="s">
        <v>97</v>
      </c>
      <c r="M7" s="36" t="s">
        <v>98</v>
      </c>
      <c r="N7" s="36">
        <v>72.87</v>
      </c>
      <c r="O7" s="36">
        <v>97.65</v>
      </c>
      <c r="P7" s="36">
        <v>1505</v>
      </c>
      <c r="Q7" s="36">
        <v>56280</v>
      </c>
      <c r="R7" s="36">
        <v>89.35</v>
      </c>
      <c r="S7" s="36">
        <v>629.88</v>
      </c>
      <c r="T7" s="36">
        <v>54925</v>
      </c>
      <c r="U7" s="36">
        <v>44.39</v>
      </c>
      <c r="V7" s="36">
        <v>1237.33</v>
      </c>
      <c r="W7" s="36">
        <v>122.3</v>
      </c>
      <c r="X7" s="36">
        <v>121.58</v>
      </c>
      <c r="Y7" s="36">
        <v>122.59</v>
      </c>
      <c r="Z7" s="36">
        <v>125.04</v>
      </c>
      <c r="AA7" s="36">
        <v>127.77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554.41</v>
      </c>
      <c r="AT7" s="36">
        <v>366.33</v>
      </c>
      <c r="AU7" s="36">
        <v>528.79999999999995</v>
      </c>
      <c r="AV7" s="36">
        <v>623.65</v>
      </c>
      <c r="AW7" s="36">
        <v>224.07</v>
      </c>
      <c r="AX7" s="36">
        <v>699.11</v>
      </c>
      <c r="AY7" s="36">
        <v>695.41</v>
      </c>
      <c r="AZ7" s="36">
        <v>701</v>
      </c>
      <c r="BA7" s="36">
        <v>739.59</v>
      </c>
      <c r="BB7" s="36">
        <v>335.95</v>
      </c>
      <c r="BC7" s="36">
        <v>264.16000000000003</v>
      </c>
      <c r="BD7" s="36">
        <v>443.69</v>
      </c>
      <c r="BE7" s="36">
        <v>434.11</v>
      </c>
      <c r="BF7" s="36">
        <v>399.65</v>
      </c>
      <c r="BG7" s="36">
        <v>367.77</v>
      </c>
      <c r="BH7" s="36">
        <v>346.09</v>
      </c>
      <c r="BI7" s="36">
        <v>339.69</v>
      </c>
      <c r="BJ7" s="36">
        <v>343.45</v>
      </c>
      <c r="BK7" s="36">
        <v>330.99</v>
      </c>
      <c r="BL7" s="36">
        <v>324.08999999999997</v>
      </c>
      <c r="BM7" s="36">
        <v>319.82</v>
      </c>
      <c r="BN7" s="36">
        <v>283.72000000000003</v>
      </c>
      <c r="BO7" s="36">
        <v>104.04</v>
      </c>
      <c r="BP7" s="36">
        <v>104.1</v>
      </c>
      <c r="BQ7" s="36">
        <v>106.15</v>
      </c>
      <c r="BR7" s="36">
        <v>108.77</v>
      </c>
      <c r="BS7" s="36">
        <v>115.74</v>
      </c>
      <c r="BT7" s="36">
        <v>101.27</v>
      </c>
      <c r="BU7" s="36">
        <v>99.61</v>
      </c>
      <c r="BV7" s="36">
        <v>100.27</v>
      </c>
      <c r="BW7" s="36">
        <v>99.46</v>
      </c>
      <c r="BX7" s="36">
        <v>105.21</v>
      </c>
      <c r="BY7" s="36">
        <v>104.6</v>
      </c>
      <c r="BZ7" s="36">
        <v>80.319999999999993</v>
      </c>
      <c r="CA7" s="36">
        <v>81.55</v>
      </c>
      <c r="CB7" s="36">
        <v>78.94</v>
      </c>
      <c r="CC7" s="36">
        <v>77.7</v>
      </c>
      <c r="CD7" s="36">
        <v>67.84</v>
      </c>
      <c r="CE7" s="36">
        <v>167.74</v>
      </c>
      <c r="CF7" s="36">
        <v>169.59</v>
      </c>
      <c r="CG7" s="36">
        <v>169.62</v>
      </c>
      <c r="CH7" s="36">
        <v>171.78</v>
      </c>
      <c r="CI7" s="36">
        <v>162.59</v>
      </c>
      <c r="CJ7" s="36">
        <v>164.21</v>
      </c>
      <c r="CK7" s="36">
        <v>61.58</v>
      </c>
      <c r="CL7" s="36">
        <v>60.13</v>
      </c>
      <c r="CM7" s="36">
        <v>60.66</v>
      </c>
      <c r="CN7" s="36">
        <v>60.16</v>
      </c>
      <c r="CO7" s="36">
        <v>63.45</v>
      </c>
      <c r="CP7" s="36">
        <v>60.83</v>
      </c>
      <c r="CQ7" s="36">
        <v>60.04</v>
      </c>
      <c r="CR7" s="36">
        <v>59.88</v>
      </c>
      <c r="CS7" s="36">
        <v>59.68</v>
      </c>
      <c r="CT7" s="36">
        <v>59.17</v>
      </c>
      <c r="CU7" s="36">
        <v>59.8</v>
      </c>
      <c r="CV7" s="36">
        <v>88.56</v>
      </c>
      <c r="CW7" s="36">
        <v>89.35</v>
      </c>
      <c r="CX7" s="36">
        <v>90.13</v>
      </c>
      <c r="CY7" s="36">
        <v>90.11</v>
      </c>
      <c r="CZ7" s="36">
        <v>91.13</v>
      </c>
      <c r="DA7" s="36">
        <v>87.92</v>
      </c>
      <c r="DB7" s="36">
        <v>87.33</v>
      </c>
      <c r="DC7" s="36">
        <v>87.65</v>
      </c>
      <c r="DD7" s="36">
        <v>87.63</v>
      </c>
      <c r="DE7" s="36">
        <v>87.6</v>
      </c>
      <c r="DF7" s="36">
        <v>89.78</v>
      </c>
      <c r="DG7" s="36">
        <v>30.86</v>
      </c>
      <c r="DH7" s="36">
        <v>31.27</v>
      </c>
      <c r="DI7" s="36">
        <v>32.28</v>
      </c>
      <c r="DJ7" s="36">
        <v>33.229999999999997</v>
      </c>
      <c r="DK7" s="36">
        <v>50.41</v>
      </c>
      <c r="DL7" s="36">
        <v>36.700000000000003</v>
      </c>
      <c r="DM7" s="36">
        <v>37.71</v>
      </c>
      <c r="DN7" s="36">
        <v>38.69</v>
      </c>
      <c r="DO7" s="36">
        <v>39.65</v>
      </c>
      <c r="DP7" s="36">
        <v>45.25</v>
      </c>
      <c r="DQ7" s="36">
        <v>46.31</v>
      </c>
      <c r="DR7" s="36">
        <v>16.989999999999998</v>
      </c>
      <c r="DS7" s="36">
        <v>19.850000000000001</v>
      </c>
      <c r="DT7" s="36">
        <v>20.27</v>
      </c>
      <c r="DU7" s="36">
        <v>21.95</v>
      </c>
      <c r="DV7" s="36">
        <v>27.4</v>
      </c>
      <c r="DW7" s="36">
        <v>6.92</v>
      </c>
      <c r="DX7" s="36">
        <v>7.67</v>
      </c>
      <c r="DY7" s="36">
        <v>8.4</v>
      </c>
      <c r="DZ7" s="36">
        <v>9.7100000000000009</v>
      </c>
      <c r="EA7" s="36">
        <v>10.71</v>
      </c>
      <c r="EB7" s="36">
        <v>12.42</v>
      </c>
      <c r="EC7" s="36">
        <v>0.92</v>
      </c>
      <c r="ED7" s="36">
        <v>1.6</v>
      </c>
      <c r="EE7" s="36">
        <v>1.2</v>
      </c>
      <c r="EF7" s="36">
        <v>1.36</v>
      </c>
      <c r="EG7" s="36">
        <v>0.78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2016-02-03T07:27:05Z</dcterms:created>
  <dcterms:modified xsi:type="dcterms:W3CDTF">2016-02-17T04:49:00Z</dcterms:modified>
  <cp:category/>
</cp:coreProperties>
</file>