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<sst xmlns="http://schemas.openxmlformats.org/spreadsheetml/2006/main" count="220" uniqueCount="107">
  <si>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</si>
  <si>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</si>
  <si>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</si>
  <si>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</si>
  <si>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</si>
  <si>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</si>
  <si>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</si>
  <si>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</si>
  <si>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</si>
  <si>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</si>
  <si>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</si>
  <si>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</si>
  <si>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</si>
  <si>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</si>
  <si>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</si>
  <si>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</si>
  <si>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</si>
  <si>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</si>
  <si>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</si>
  <si>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</si>
  <si>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</si>
  <si>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</si>
  <si>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</si>
  <si>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</si>
  <si>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</si>
  <si>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</si>
  <si>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</si>
  <si>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</si>
  <si>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</si>
  <si>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</si>
  <si>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</si>
  <si>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</si>
  <si>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</si>
  <si>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</si>
  <si>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</si>
  <si>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</si>
  <si>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</si>
  <si>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</si>
  <si>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</si>
  <si>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</si>
  <si>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</si>
  <si>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</si>
  <si>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</si>
  <si>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</si>
  <si>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</si>
  <si>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</si>
  <si>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</si>
  <si>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</si>
  <si>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</si>
  <si>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</si>
  <si>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</si>
  <si>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</si>
  <si>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</si>
  <si>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</si>
  <si>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</si>
  <si>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</si>
  <si>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</si>
  <si>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</si>
  <si>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</si>
  <si>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</si>
  <si>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</si>
  <si>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</si>
  <si>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</si>
  <si>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</si>
  <si>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</si>
  <si>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</si>
  <si>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</si>
  <si>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</si>
  <si>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</si>
  <si>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</si>
  <si>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</si>
  <si>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</si>
  <si>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</si>
  <si>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</si>
  <si>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</si>
  <si>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</si>
  <si>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</si>
  <si>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</si>
  <si>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</si>
  <si>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</si>
  <si>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</si>
  <si>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</si>
  <si>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</si>
  <si>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</si>
  <si>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</si>
  <si>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</si>
  <si>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</si>
  <si>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</si>
  <si>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</si>
  <si>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</si>
  <si>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</si>
  <si>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</si>
  <si>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</si>
  <si>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田布施・平生水道企業団</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</si>
  <si>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</si>
  <si>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</si>
  <si>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</si>
  <si>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</si>
  <si>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</si>
  <si>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</si>
  <si>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</si>
  <si>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</si>
  <si>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</si>
  <si>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</si>
  <si>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経常収支比率は100％を上回っており、単年度の収支は黒字を確保しているものの、料金回収率が100％を下回っていることから分かるように、給水に係る費用が給水収益以外の収入（一般会計からの繰入金等）によって賄われている。また、累積欠損金比率が0％より高い値となっていることから、経営の健全性に課題がある状態が続いている。
　これらの原因として、平成12年度から行われている柳井地域広域水道企業団からの浄水受水に伴う受水費がある。現在、責任数量制において日量5,650㎥の受水を行っている。田布施浄水場と広域用水事業との配水比率は、3：7であり、120円/㎥（消費税抜）の受水費は経常費用の多くを占めている。
　その他にも、浄水場等移転事業に伴う多額な企業債利息や、人口減少、節水機器の導入及び景気悪化による大口企業等の水需要の減少などが重なり、より経営状況が悪化している。
　将来的にも安定した収益が見込まれないことから、赤字体質の経営状況を回避するため、高料金対策の助成と田布施町、平生町の一般会計からの補助が今後も引き続き必要不可欠である。</t>
    <rPh sb="1" eb="3">
      <t>キンネン</t>
    </rPh>
    <rPh sb="4" eb="6">
      <t>ケイジョウ</t>
    </rPh>
    <rPh sb="6" eb="8">
      <t>シュウシ</t>
    </rPh>
    <rPh sb="8" eb="10">
      <t>ヒリツ</t>
    </rPh>
    <rPh sb="16" eb="18">
      <t>ウワマワ</t>
    </rPh>
    <rPh sb="23" eb="26">
      <t>タンネンド</t>
    </rPh>
    <rPh sb="27" eb="29">
      <t>シュウシ</t>
    </rPh>
    <rPh sb="30" eb="32">
      <t>クロジ</t>
    </rPh>
    <rPh sb="33" eb="35">
      <t>カクホ</t>
    </rPh>
    <rPh sb="43" eb="45">
      <t>リョウキン</t>
    </rPh>
    <rPh sb="45" eb="47">
      <t>カイシュウ</t>
    </rPh>
    <rPh sb="47" eb="48">
      <t>リツ</t>
    </rPh>
    <rPh sb="54" eb="56">
      <t>シタマワ</t>
    </rPh>
    <rPh sb="64" eb="65">
      <t>ワ</t>
    </rPh>
    <rPh sb="71" eb="73">
      <t>キュウスイ</t>
    </rPh>
    <rPh sb="74" eb="75">
      <t>カカ</t>
    </rPh>
    <rPh sb="76" eb="78">
      <t>ヒヨウ</t>
    </rPh>
    <rPh sb="79" eb="81">
      <t>キュウスイ</t>
    </rPh>
    <rPh sb="81" eb="83">
      <t>シュウエキ</t>
    </rPh>
    <rPh sb="83" eb="85">
      <t>イガイ</t>
    </rPh>
    <rPh sb="86" eb="88">
      <t>シュウニュウ</t>
    </rPh>
    <rPh sb="89" eb="91">
      <t>イッパン</t>
    </rPh>
    <rPh sb="91" eb="93">
      <t>カイケイ</t>
    </rPh>
    <rPh sb="96" eb="98">
      <t>クリイレ</t>
    </rPh>
    <rPh sb="98" eb="99">
      <t>キン</t>
    </rPh>
    <rPh sb="99" eb="100">
      <t>トウ</t>
    </rPh>
    <rPh sb="105" eb="106">
      <t>マカナ</t>
    </rPh>
    <rPh sb="153" eb="155">
      <t>ジョウタイ</t>
    </rPh>
    <rPh sb="156" eb="157">
      <t>ツヅ</t>
    </rPh>
    <rPh sb="168" eb="170">
      <t>ゲンイン</t>
    </rPh>
    <rPh sb="174" eb="176">
      <t>ヘイセイ</t>
    </rPh>
    <rPh sb="178" eb="179">
      <t>ネン</t>
    </rPh>
    <rPh sb="179" eb="180">
      <t>ド</t>
    </rPh>
    <rPh sb="182" eb="183">
      <t>オコナ</t>
    </rPh>
    <rPh sb="188" eb="190">
      <t>ヤナイ</t>
    </rPh>
    <rPh sb="190" eb="192">
      <t>チイキ</t>
    </rPh>
    <rPh sb="192" eb="194">
      <t>コウイキ</t>
    </rPh>
    <rPh sb="194" eb="196">
      <t>スイドウ</t>
    </rPh>
    <rPh sb="196" eb="198">
      <t>キギョウ</t>
    </rPh>
    <rPh sb="198" eb="199">
      <t>ダン</t>
    </rPh>
    <rPh sb="202" eb="204">
      <t>ジョウスイ</t>
    </rPh>
    <rPh sb="204" eb="206">
      <t>ジュスイ</t>
    </rPh>
    <rPh sb="207" eb="208">
      <t>トモナ</t>
    </rPh>
    <rPh sb="209" eb="211">
      <t>ジュスイ</t>
    </rPh>
    <rPh sb="211" eb="212">
      <t>ヒ</t>
    </rPh>
    <rPh sb="216" eb="218">
      <t>ゲンザイ</t>
    </rPh>
    <rPh sb="219" eb="221">
      <t>セキニン</t>
    </rPh>
    <rPh sb="221" eb="223">
      <t>スウリョウ</t>
    </rPh>
    <rPh sb="223" eb="224">
      <t>セイ</t>
    </rPh>
    <rPh sb="228" eb="230">
      <t>ニチリョウ</t>
    </rPh>
    <rPh sb="237" eb="239">
      <t>ジュスイ</t>
    </rPh>
    <rPh sb="240" eb="241">
      <t>オコ</t>
    </rPh>
    <rPh sb="246" eb="249">
      <t>タブセ</t>
    </rPh>
    <rPh sb="249" eb="252">
      <t>ジョウスイジョウ</t>
    </rPh>
    <rPh sb="253" eb="255">
      <t>コウイキ</t>
    </rPh>
    <rPh sb="255" eb="257">
      <t>ヨウスイ</t>
    </rPh>
    <rPh sb="257" eb="259">
      <t>ジギョウ</t>
    </rPh>
    <rPh sb="261" eb="263">
      <t>ハイスイ</t>
    </rPh>
    <rPh sb="263" eb="265">
      <t>ヒリツ</t>
    </rPh>
    <rPh sb="277" eb="278">
      <t>エン</t>
    </rPh>
    <rPh sb="281" eb="284">
      <t>ショウヒゼイ</t>
    </rPh>
    <rPh sb="284" eb="285">
      <t>ヌ</t>
    </rPh>
    <rPh sb="287" eb="289">
      <t>ジュスイ</t>
    </rPh>
    <rPh sb="289" eb="290">
      <t>ヒ</t>
    </rPh>
    <rPh sb="291" eb="293">
      <t>ケイジョウ</t>
    </rPh>
    <rPh sb="293" eb="295">
      <t>ヒヨウ</t>
    </rPh>
    <rPh sb="296" eb="297">
      <t>オオ</t>
    </rPh>
    <rPh sb="299" eb="300">
      <t>シ</t>
    </rPh>
    <rPh sb="309" eb="310">
      <t>ホカ</t>
    </rPh>
    <rPh sb="313" eb="315">
      <t>ジョウスイ</t>
    </rPh>
    <rPh sb="315" eb="316">
      <t>ジョウ</t>
    </rPh>
    <rPh sb="316" eb="317">
      <t>トウ</t>
    </rPh>
    <rPh sb="317" eb="319">
      <t>イテン</t>
    </rPh>
    <rPh sb="319" eb="321">
      <t>ジギョウ</t>
    </rPh>
    <rPh sb="322" eb="323">
      <t>トモナ</t>
    </rPh>
    <rPh sb="324" eb="326">
      <t>タガク</t>
    </rPh>
    <rPh sb="327" eb="329">
      <t>キギョウ</t>
    </rPh>
    <rPh sb="329" eb="330">
      <t>サイ</t>
    </rPh>
    <rPh sb="330" eb="332">
      <t>リソク</t>
    </rPh>
    <rPh sb="334" eb="336">
      <t>ジンコウ</t>
    </rPh>
    <rPh sb="336" eb="338">
      <t>ゲンショウ</t>
    </rPh>
    <rPh sb="339" eb="341">
      <t>セッスイ</t>
    </rPh>
    <rPh sb="341" eb="343">
      <t>キキ</t>
    </rPh>
    <rPh sb="344" eb="346">
      <t>ドウニュウ</t>
    </rPh>
    <rPh sb="346" eb="347">
      <t>オヨ</t>
    </rPh>
    <rPh sb="348" eb="350">
      <t>ケイキ</t>
    </rPh>
    <rPh sb="350" eb="352">
      <t>アッカ</t>
    </rPh>
    <rPh sb="355" eb="357">
      <t>オオグチ</t>
    </rPh>
    <rPh sb="357" eb="359">
      <t>キギョウ</t>
    </rPh>
    <rPh sb="359" eb="360">
      <t>トウ</t>
    </rPh>
    <rPh sb="361" eb="362">
      <t>ミズ</t>
    </rPh>
    <rPh sb="362" eb="364">
      <t>ジュヨウ</t>
    </rPh>
    <rPh sb="365" eb="367">
      <t>ゲンショウ</t>
    </rPh>
    <rPh sb="370" eb="371">
      <t>カサ</t>
    </rPh>
    <rPh sb="376" eb="378">
      <t>ケイエイ</t>
    </rPh>
    <rPh sb="378" eb="380">
      <t>ジョウキョウ</t>
    </rPh>
    <rPh sb="381" eb="383">
      <t>アッカ</t>
    </rPh>
    <rPh sb="390" eb="393">
      <t>ショウライテキ</t>
    </rPh>
    <rPh sb="395" eb="397">
      <t>アンテイ</t>
    </rPh>
    <rPh sb="399" eb="401">
      <t>シュウエキ</t>
    </rPh>
    <rPh sb="402" eb="404">
      <t>ミコ</t>
    </rPh>
    <rPh sb="430" eb="433">
      <t>コウリョウキン</t>
    </rPh>
    <rPh sb="433" eb="435">
      <t>タイサク</t>
    </rPh>
    <rPh sb="436" eb="438">
      <t>ジョセイ</t>
    </rPh>
    <rPh sb="439" eb="442">
      <t>タブセ</t>
    </rPh>
    <rPh sb="442" eb="443">
      <t>チョウ</t>
    </rPh>
    <rPh sb="444" eb="446">
      <t>ヒラオ</t>
    </rPh>
    <rPh sb="446" eb="447">
      <t>チョウ</t>
    </rPh>
    <rPh sb="448" eb="450">
      <t>イッパン</t>
    </rPh>
    <rPh sb="450" eb="452">
      <t>カイケイ</t>
    </rPh>
    <rPh sb="455" eb="457">
      <t>ホジョ</t>
    </rPh>
    <rPh sb="458" eb="460">
      <t>コンゴ</t>
    </rPh>
    <rPh sb="461" eb="462">
      <t>ヒ</t>
    </rPh>
    <rPh sb="463" eb="464">
      <t>ツヅ</t>
    </rPh>
    <rPh sb="465" eb="467">
      <t>ヒツヨウ</t>
    </rPh>
    <rPh sb="467" eb="470">
      <t>フカケツ</t>
    </rPh>
    <phoneticPr fontId="4"/>
  </si>
  <si>
    <t>　施設の老朽化は、類似団体と同程度の状況となっている。
　平成12年度より着手した老朽管更新事業（石綿セメント管更新）が完了し、その後も継続して老朽化した管路施設の更新を行っている。
　しかしながら、更新に必要な財源を確保するという問題は解消されていない。
　今後は、水道事業経営プラン並びに水道施設耐震化計画（平成29年度策定予定）に基づき、更新を計画的に進めていく。</t>
    <rPh sb="1" eb="3">
      <t>シセツ</t>
    </rPh>
    <rPh sb="4" eb="7">
      <t>ロウキュウカ</t>
    </rPh>
    <rPh sb="9" eb="13">
      <t>ルイジダンタイ</t>
    </rPh>
    <rPh sb="14" eb="17">
      <t>ドウテイド</t>
    </rPh>
    <rPh sb="18" eb="20">
      <t>ジョウキョウ</t>
    </rPh>
    <rPh sb="29" eb="31">
      <t>ヘイセイ</t>
    </rPh>
    <rPh sb="33" eb="34">
      <t>ネン</t>
    </rPh>
    <rPh sb="34" eb="35">
      <t>ド</t>
    </rPh>
    <rPh sb="37" eb="39">
      <t>チャクシュ</t>
    </rPh>
    <rPh sb="41" eb="43">
      <t>ロウキュウ</t>
    </rPh>
    <rPh sb="43" eb="44">
      <t>カン</t>
    </rPh>
    <rPh sb="44" eb="46">
      <t>コウシン</t>
    </rPh>
    <rPh sb="46" eb="48">
      <t>ジギョウ</t>
    </rPh>
    <rPh sb="49" eb="51">
      <t>イシワタ</t>
    </rPh>
    <rPh sb="55" eb="56">
      <t>カン</t>
    </rPh>
    <rPh sb="56" eb="58">
      <t>コウシン</t>
    </rPh>
    <rPh sb="60" eb="62">
      <t>カンリョウ</t>
    </rPh>
    <rPh sb="66" eb="67">
      <t>ゴ</t>
    </rPh>
    <rPh sb="68" eb="70">
      <t>ケイゾク</t>
    </rPh>
    <rPh sb="72" eb="75">
      <t>ロウキュウカ</t>
    </rPh>
    <rPh sb="77" eb="79">
      <t>カンロ</t>
    </rPh>
    <rPh sb="79" eb="81">
      <t>シセツ</t>
    </rPh>
    <rPh sb="82" eb="84">
      <t>コウシン</t>
    </rPh>
    <rPh sb="85" eb="86">
      <t>オコ</t>
    </rPh>
    <rPh sb="100" eb="102">
      <t>コウシン</t>
    </rPh>
    <rPh sb="103" eb="105">
      <t>ヒツヨウ</t>
    </rPh>
    <rPh sb="106" eb="108">
      <t>ザイゲン</t>
    </rPh>
    <rPh sb="109" eb="111">
      <t>カクホ</t>
    </rPh>
    <rPh sb="116" eb="118">
      <t>モンダイ</t>
    </rPh>
    <rPh sb="119" eb="121">
      <t>カイショウ</t>
    </rPh>
    <rPh sb="130" eb="132">
      <t>コンゴ</t>
    </rPh>
    <rPh sb="134" eb="136">
      <t>スイドウ</t>
    </rPh>
    <rPh sb="136" eb="138">
      <t>ジギョウ</t>
    </rPh>
    <rPh sb="138" eb="140">
      <t>ケイエイ</t>
    </rPh>
    <rPh sb="143" eb="144">
      <t>ナラ</t>
    </rPh>
    <rPh sb="146" eb="148">
      <t>スイドウ</t>
    </rPh>
    <rPh sb="148" eb="150">
      <t>シセツ</t>
    </rPh>
    <rPh sb="150" eb="153">
      <t>タイシンカ</t>
    </rPh>
    <rPh sb="153" eb="155">
      <t>ケイカク</t>
    </rPh>
    <rPh sb="156" eb="158">
      <t>ヘイセイ</t>
    </rPh>
    <rPh sb="160" eb="161">
      <t>ネン</t>
    </rPh>
    <rPh sb="161" eb="162">
      <t>ド</t>
    </rPh>
    <rPh sb="162" eb="164">
      <t>サクテイ</t>
    </rPh>
    <rPh sb="164" eb="166">
      <t>ヨテイ</t>
    </rPh>
    <rPh sb="168" eb="169">
      <t>モト</t>
    </rPh>
    <rPh sb="172" eb="174">
      <t>コウシン</t>
    </rPh>
    <rPh sb="179" eb="180">
      <t>スス</t>
    </rPh>
    <phoneticPr fontId="4"/>
  </si>
  <si>
    <t>　人口減少や水需要の減少に伴う水道料金の減少傾向が続いていく中、施設の更新や耐震化に多大な費用が必要であり、また、責任数量制の用水事業受水費など、経営環境は年々厳しさを増している。
　平成16年度からは、運転管理業務の民間委託を開始し、平成18年度には料金徴収・会計業務、平成21年度からは田布施町及び平生町の下水道事業の料金徴収業務においても民間委託を行っている。また、安定的な財源の確保を目的とし、平成25年6月に料金の改定を行った。
　今後は、民間のノウハウを最大限活用するとともに、広域化等を検討しながらコスト削減等に努めていく。
　しかしながら、受水費の問題解消が見通せないことから、高料金対策の助成と両町の一般会計からの補助による財政支援は今後においても必要と考えている。</t>
    <rPh sb="1" eb="3">
      <t>ジンコウ</t>
    </rPh>
    <rPh sb="3" eb="5">
      <t>ゲンショウ</t>
    </rPh>
    <rPh sb="6" eb="7">
      <t>ミズ</t>
    </rPh>
    <rPh sb="7" eb="9">
      <t>ジュヨウ</t>
    </rPh>
    <rPh sb="10" eb="12">
      <t>ゲンショウ</t>
    </rPh>
    <rPh sb="13" eb="14">
      <t>トモナ</t>
    </rPh>
    <rPh sb="15" eb="17">
      <t>スイドウ</t>
    </rPh>
    <rPh sb="17" eb="19">
      <t>リョウキン</t>
    </rPh>
    <rPh sb="20" eb="22">
      <t>ゲンショウ</t>
    </rPh>
    <rPh sb="22" eb="24">
      <t>ケイコウ</t>
    </rPh>
    <rPh sb="25" eb="26">
      <t>ツヅ</t>
    </rPh>
    <rPh sb="30" eb="31">
      <t>ナカ</t>
    </rPh>
    <rPh sb="32" eb="34">
      <t>シセツ</t>
    </rPh>
    <rPh sb="35" eb="37">
      <t>コウシン</t>
    </rPh>
    <rPh sb="38" eb="41">
      <t>タイシンカ</t>
    </rPh>
    <rPh sb="42" eb="44">
      <t>タダイ</t>
    </rPh>
    <rPh sb="45" eb="47">
      <t>ヒヨウ</t>
    </rPh>
    <rPh sb="48" eb="50">
      <t>ヒツヨウ</t>
    </rPh>
    <rPh sb="57" eb="59">
      <t>セキニン</t>
    </rPh>
    <rPh sb="59" eb="61">
      <t>スウリョウ</t>
    </rPh>
    <rPh sb="61" eb="62">
      <t>セイ</t>
    </rPh>
    <rPh sb="63" eb="65">
      <t>ヨウスイ</t>
    </rPh>
    <rPh sb="65" eb="67">
      <t>ジギョウ</t>
    </rPh>
    <rPh sb="67" eb="69">
      <t>ジュスイ</t>
    </rPh>
    <rPh sb="69" eb="70">
      <t>ヒ</t>
    </rPh>
    <rPh sb="73" eb="75">
      <t>ケイエイ</t>
    </rPh>
    <rPh sb="75" eb="77">
      <t>カンキョウ</t>
    </rPh>
    <rPh sb="78" eb="80">
      <t>ネンネン</t>
    </rPh>
    <rPh sb="80" eb="81">
      <t>キビ</t>
    </rPh>
    <rPh sb="84" eb="85">
      <t>マ</t>
    </rPh>
    <rPh sb="92" eb="94">
      <t>ヘイセイ</t>
    </rPh>
    <rPh sb="96" eb="97">
      <t>ネン</t>
    </rPh>
    <rPh sb="97" eb="98">
      <t>ド</t>
    </rPh>
    <rPh sb="102" eb="104">
      <t>ウンテン</t>
    </rPh>
    <rPh sb="104" eb="106">
      <t>カンリ</t>
    </rPh>
    <rPh sb="106" eb="108">
      <t>ギョウム</t>
    </rPh>
    <rPh sb="118" eb="120">
      <t>ヘイセイ</t>
    </rPh>
    <rPh sb="122" eb="123">
      <t>ネン</t>
    </rPh>
    <rPh sb="123" eb="124">
      <t>ド</t>
    </rPh>
    <rPh sb="126" eb="128">
      <t>リョウキン</t>
    </rPh>
    <rPh sb="128" eb="130">
      <t>チョウシュウ</t>
    </rPh>
    <rPh sb="131" eb="133">
      <t>カイケイ</t>
    </rPh>
    <rPh sb="133" eb="135">
      <t>ギョウム</t>
    </rPh>
    <rPh sb="136" eb="138">
      <t>ヘイセイ</t>
    </rPh>
    <rPh sb="140" eb="141">
      <t>ネン</t>
    </rPh>
    <rPh sb="141" eb="142">
      <t>ド</t>
    </rPh>
    <rPh sb="145" eb="148">
      <t>タブセ</t>
    </rPh>
    <rPh sb="148" eb="149">
      <t>チョウ</t>
    </rPh>
    <rPh sb="149" eb="150">
      <t>オヨ</t>
    </rPh>
    <rPh sb="151" eb="153">
      <t>ヒラオ</t>
    </rPh>
    <rPh sb="153" eb="154">
      <t>チョウ</t>
    </rPh>
    <rPh sb="155" eb="158">
      <t>ゲスイドウ</t>
    </rPh>
    <rPh sb="158" eb="160">
      <t>ジギョウ</t>
    </rPh>
    <rPh sb="161" eb="163">
      <t>リョウキン</t>
    </rPh>
    <rPh sb="163" eb="165">
      <t>チョウシュウ</t>
    </rPh>
    <rPh sb="165" eb="167">
      <t>ギョウム</t>
    </rPh>
    <rPh sb="172" eb="174">
      <t>ミンカン</t>
    </rPh>
    <rPh sb="174" eb="176">
      <t>イタク</t>
    </rPh>
    <rPh sb="177" eb="178">
      <t>オコ</t>
    </rPh>
    <rPh sb="186" eb="188">
      <t>アンテイ</t>
    </rPh>
    <rPh sb="188" eb="189">
      <t>テキ</t>
    </rPh>
    <rPh sb="190" eb="192">
      <t>ザイゲン</t>
    </rPh>
    <rPh sb="193" eb="195">
      <t>カクホ</t>
    </rPh>
    <rPh sb="196" eb="198">
      <t>モクテキ</t>
    </rPh>
    <rPh sb="201" eb="203">
      <t>ヘイセイ</t>
    </rPh>
    <rPh sb="205" eb="206">
      <t>ネン</t>
    </rPh>
    <rPh sb="207" eb="208">
      <t>ガツ</t>
    </rPh>
    <rPh sb="209" eb="211">
      <t>リョウキン</t>
    </rPh>
    <rPh sb="212" eb="214">
      <t>カイテイ</t>
    </rPh>
    <rPh sb="215" eb="216">
      <t>オコ</t>
    </rPh>
    <rPh sb="221" eb="223">
      <t>コンゴ</t>
    </rPh>
    <rPh sb="225" eb="227">
      <t>ミンカン</t>
    </rPh>
    <rPh sb="233" eb="236">
      <t>サイダイゲン</t>
    </rPh>
    <rPh sb="236" eb="238">
      <t>カツヨウ</t>
    </rPh>
    <rPh sb="245" eb="248">
      <t>コウイキカ</t>
    </rPh>
    <rPh sb="248" eb="249">
      <t>トウ</t>
    </rPh>
    <rPh sb="250" eb="252">
      <t>ケントウ</t>
    </rPh>
    <rPh sb="259" eb="261">
      <t>サクゲン</t>
    </rPh>
    <rPh sb="261" eb="262">
      <t>トウ</t>
    </rPh>
    <rPh sb="263" eb="264">
      <t>ツト</t>
    </rPh>
    <rPh sb="278" eb="280">
      <t>ジュスイ</t>
    </rPh>
    <rPh sb="280" eb="281">
      <t>ヒ</t>
    </rPh>
    <rPh sb="282" eb="284">
      <t>モンダイ</t>
    </rPh>
    <rPh sb="284" eb="286">
      <t>カイショウ</t>
    </rPh>
    <rPh sb="287" eb="289">
      <t>ミトオ</t>
    </rPh>
    <rPh sb="297" eb="300">
      <t>コウリョウキン</t>
    </rPh>
    <rPh sb="300" eb="302">
      <t>タイサク</t>
    </rPh>
    <rPh sb="303" eb="305">
      <t>ジョセイ</t>
    </rPh>
    <rPh sb="306" eb="308">
      <t>リョウチョウ</t>
    </rPh>
    <rPh sb="309" eb="311">
      <t>イッパン</t>
    </rPh>
    <rPh sb="311" eb="313">
      <t>カイケイ</t>
    </rPh>
    <rPh sb="316" eb="318">
      <t>ホジョ</t>
    </rPh>
    <rPh sb="321" eb="323">
      <t>ザイセイ</t>
    </rPh>
    <rPh sb="323" eb="325">
      <t>シエン</t>
    </rPh>
    <rPh sb="326" eb="328">
      <t>コンゴ</t>
    </rPh>
    <rPh sb="333" eb="335">
      <t>ヒツヨウ</t>
    </rPh>
    <rPh sb="336" eb="33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</si>
</sst>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0.62</c:v>
                </c:pt>
                <c:pt idx="1">
                  <c:v>0.83</c:v>
                </c:pt>
                <c:pt idx="2">
                  <c:v>0.45</c:v>
                </c:pt>
                <c:pt idx="3">
                  <c:v>0.3</c:v>
                </c:pt>
                <c:pt idx="4">
                  <c:v>0.18</c:v>
                </c:pt>
              </c:numCache>
            </c:numRef>
          </c:val>
        </c:ser>
        <c:dLbls>
          <c:showLegendKey val="0"/>
          <c:showVal val="0"/>
          <c:showCatName val="0"/>
          <c:showSerName val="0"/>
          <c:showPercent val="0"/>
          <c:showBubbleSize val="0"/>
        </c:dLbls>
        <c:gapWidth val="150"/>
        <c:axId val="81474304"/>
        <c:axId val="814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81474304"/>
        <c:axId val="81476224"/>
      </c:lineChart>
      <c:dateAx>
        <c:axId val="81474304"/>
        <c:scaling>
          <c:orientation val="minMax"/>
        </c:scaling>
        <c:delete val="1"/>
        <c:axPos val="b"/>
        <c:numFmt formatCode="ge" sourceLinked="1"/>
        <c:majorTickMark val="none"/>
        <c:minorTickMark val="none"/>
        <c:tickLblPos val="none"/>
        <c:crossAx val="81476224"/>
        <c:crosses val="autoZero"/>
        <c:auto val="1"/>
        <c:lblOffset val="100"/>
        <c:baseTimeUnit val="years"/>
      </c:dateAx>
      <c:valAx>
        <c:axId val="814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49.13</c:v>
                </c:pt>
                <c:pt idx="1">
                  <c:v>52.48</c:v>
                </c:pt>
                <c:pt idx="2">
                  <c:v>50.02</c:v>
                </c:pt>
                <c:pt idx="3">
                  <c:v>48.21</c:v>
                </c:pt>
                <c:pt idx="4">
                  <c:v>50.72</c:v>
                </c:pt>
              </c:numCache>
            </c:numRef>
          </c:val>
        </c:ser>
        <c:dLbls>
          <c:showLegendKey val="0"/>
          <c:showVal val="0"/>
          <c:showCatName val="0"/>
          <c:showSerName val="0"/>
          <c:showPercent val="0"/>
          <c:showBubbleSize val="0"/>
        </c:dLbls>
        <c:gapWidth val="150"/>
        <c:axId val="90739840"/>
        <c:axId val="907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0739840"/>
        <c:axId val="90741760"/>
      </c:lineChart>
      <c:dateAx>
        <c:axId val="90739840"/>
        <c:scaling>
          <c:orientation val="minMax"/>
        </c:scaling>
        <c:delete val="1"/>
        <c:axPos val="b"/>
        <c:numFmt formatCode="ge" sourceLinked="1"/>
        <c:majorTickMark val="none"/>
        <c:minorTickMark val="none"/>
        <c:tickLblPos val="none"/>
        <c:crossAx val="90741760"/>
        <c:crosses val="autoZero"/>
        <c:auto val="1"/>
        <c:lblOffset val="100"/>
        <c:baseTimeUnit val="years"/>
      </c:dateAx>
      <c:valAx>
        <c:axId val="907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94.19</c:v>
                </c:pt>
                <c:pt idx="1">
                  <c:v>87.08</c:v>
                </c:pt>
                <c:pt idx="2">
                  <c:v>91.3</c:v>
                </c:pt>
                <c:pt idx="3">
                  <c:v>92.28</c:v>
                </c:pt>
                <c:pt idx="4">
                  <c:v>85.92</c:v>
                </c:pt>
              </c:numCache>
            </c:numRef>
          </c:val>
        </c:ser>
        <c:dLbls>
          <c:showLegendKey val="0"/>
          <c:showVal val="0"/>
          <c:showCatName val="0"/>
          <c:showSerName val="0"/>
          <c:showPercent val="0"/>
          <c:showBubbleSize val="0"/>
        </c:dLbls>
        <c:gapWidth val="150"/>
        <c:axId val="90186496"/>
        <c:axId val="901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0186496"/>
        <c:axId val="90188416"/>
      </c:lineChart>
      <c:dateAx>
        <c:axId val="90186496"/>
        <c:scaling>
          <c:orientation val="minMax"/>
        </c:scaling>
        <c:delete val="1"/>
        <c:axPos val="b"/>
        <c:numFmt formatCode="ge" sourceLinked="1"/>
        <c:majorTickMark val="none"/>
        <c:minorTickMark val="none"/>
        <c:tickLblPos val="none"/>
        <c:crossAx val="90188416"/>
        <c:crosses val="autoZero"/>
        <c:auto val="1"/>
        <c:lblOffset val="100"/>
        <c:baseTimeUnit val="years"/>
      </c:dateAx>
      <c:valAx>
        <c:axId val="901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100.15</c:v>
                </c:pt>
                <c:pt idx="1">
                  <c:v>102.68</c:v>
                </c:pt>
                <c:pt idx="2">
                  <c:v>101.13</c:v>
                </c:pt>
                <c:pt idx="3">
                  <c:v>104.54</c:v>
                </c:pt>
                <c:pt idx="4">
                  <c:v>107.31</c:v>
                </c:pt>
              </c:numCache>
            </c:numRef>
          </c:val>
        </c:ser>
        <c:dLbls>
          <c:showLegendKey val="0"/>
          <c:showVal val="0"/>
          <c:showCatName val="0"/>
          <c:showSerName val="0"/>
          <c:showPercent val="0"/>
          <c:showBubbleSize val="0"/>
        </c:dLbls>
        <c:gapWidth val="150"/>
        <c:axId val="81523072"/>
        <c:axId val="815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81523072"/>
        <c:axId val="81524992"/>
      </c:lineChart>
      <c:dateAx>
        <c:axId val="81523072"/>
        <c:scaling>
          <c:orientation val="minMax"/>
        </c:scaling>
        <c:delete val="1"/>
        <c:axPos val="b"/>
        <c:numFmt formatCode="ge" sourceLinked="1"/>
        <c:majorTickMark val="none"/>
        <c:minorTickMark val="none"/>
        <c:tickLblPos val="none"/>
        <c:crossAx val="81524992"/>
        <c:crosses val="autoZero"/>
        <c:auto val="1"/>
        <c:lblOffset val="100"/>
        <c:baseTimeUnit val="years"/>
      </c:dateAx>
      <c:valAx>
        <c:axId val="8152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5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36.79</c:v>
                </c:pt>
                <c:pt idx="1">
                  <c:v>38.79</c:v>
                </c:pt>
                <c:pt idx="2">
                  <c:v>40.950000000000003</c:v>
                </c:pt>
                <c:pt idx="3">
                  <c:v>41.75</c:v>
                </c:pt>
                <c:pt idx="4">
                  <c:v>44.08</c:v>
                </c:pt>
              </c:numCache>
            </c:numRef>
          </c:val>
        </c:ser>
        <c:dLbls>
          <c:showLegendKey val="0"/>
          <c:showVal val="0"/>
          <c:showCatName val="0"/>
          <c:showSerName val="0"/>
          <c:showPercent val="0"/>
          <c:showBubbleSize val="0"/>
        </c:dLbls>
        <c:gapWidth val="150"/>
        <c:axId val="81940480"/>
        <c:axId val="819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81940480"/>
        <c:axId val="81942400"/>
      </c:lineChart>
      <c:dateAx>
        <c:axId val="81940480"/>
        <c:scaling>
          <c:orientation val="minMax"/>
        </c:scaling>
        <c:delete val="1"/>
        <c:axPos val="b"/>
        <c:numFmt formatCode="ge" sourceLinked="1"/>
        <c:majorTickMark val="none"/>
        <c:minorTickMark val="none"/>
        <c:tickLblPos val="none"/>
        <c:crossAx val="81942400"/>
        <c:crosses val="autoZero"/>
        <c:auto val="1"/>
        <c:lblOffset val="100"/>
        <c:baseTimeUnit val="years"/>
      </c:dateAx>
      <c:valAx>
        <c:axId val="81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44000"/>
        <c:axId val="889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88944000"/>
        <c:axId val="88958464"/>
      </c:lineChart>
      <c:dateAx>
        <c:axId val="88944000"/>
        <c:scaling>
          <c:orientation val="minMax"/>
        </c:scaling>
        <c:delete val="1"/>
        <c:axPos val="b"/>
        <c:numFmt formatCode="ge" sourceLinked="1"/>
        <c:majorTickMark val="none"/>
        <c:minorTickMark val="none"/>
        <c:tickLblPos val="none"/>
        <c:crossAx val="88958464"/>
        <c:crosses val="autoZero"/>
        <c:auto val="1"/>
        <c:lblOffset val="100"/>
        <c:baseTimeUnit val="years"/>
      </c:dateAx>
      <c:valAx>
        <c:axId val="889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143.22</c:v>
                </c:pt>
                <c:pt idx="1">
                  <c:v>139.76</c:v>
                </c:pt>
                <c:pt idx="2">
                  <c:v>139.01</c:v>
                </c:pt>
                <c:pt idx="3">
                  <c:v>122.35</c:v>
                </c:pt>
                <c:pt idx="4">
                  <c:v>21.12</c:v>
                </c:pt>
              </c:numCache>
            </c:numRef>
          </c:val>
        </c:ser>
        <c:dLbls>
          <c:showLegendKey val="0"/>
          <c:showVal val="0"/>
          <c:showCatName val="0"/>
          <c:showSerName val="0"/>
          <c:showPercent val="0"/>
          <c:showBubbleSize val="0"/>
        </c:dLbls>
        <c:gapWidth val="150"/>
        <c:axId val="88983040"/>
        <c:axId val="889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88983040"/>
        <c:axId val="88984960"/>
      </c:lineChart>
      <c:dateAx>
        <c:axId val="88983040"/>
        <c:scaling>
          <c:orientation val="minMax"/>
        </c:scaling>
        <c:delete val="1"/>
        <c:axPos val="b"/>
        <c:numFmt formatCode="ge" sourceLinked="1"/>
        <c:majorTickMark val="none"/>
        <c:minorTickMark val="none"/>
        <c:tickLblPos val="none"/>
        <c:crossAx val="88984960"/>
        <c:crosses val="autoZero"/>
        <c:auto val="1"/>
        <c:lblOffset val="100"/>
        <c:baseTimeUnit val="years"/>
      </c:dateAx>
      <c:valAx>
        <c:axId val="8898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378.36</c:v>
                </c:pt>
                <c:pt idx="1">
                  <c:v>432.41</c:v>
                </c:pt>
                <c:pt idx="2">
                  <c:v>415.37</c:v>
                </c:pt>
                <c:pt idx="3">
                  <c:v>505.35</c:v>
                </c:pt>
                <c:pt idx="4">
                  <c:v>97.62</c:v>
                </c:pt>
              </c:numCache>
            </c:numRef>
          </c:val>
        </c:ser>
        <c:dLbls>
          <c:showLegendKey val="0"/>
          <c:showVal val="0"/>
          <c:showCatName val="0"/>
          <c:showSerName val="0"/>
          <c:showPercent val="0"/>
          <c:showBubbleSize val="0"/>
        </c:dLbls>
        <c:gapWidth val="150"/>
        <c:axId val="90002560"/>
        <c:axId val="900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90002560"/>
        <c:axId val="90004480"/>
      </c:lineChart>
      <c:dateAx>
        <c:axId val="90002560"/>
        <c:scaling>
          <c:orientation val="minMax"/>
        </c:scaling>
        <c:delete val="1"/>
        <c:axPos val="b"/>
        <c:numFmt formatCode="ge" sourceLinked="1"/>
        <c:majorTickMark val="none"/>
        <c:minorTickMark val="none"/>
        <c:tickLblPos val="none"/>
        <c:crossAx val="90004480"/>
        <c:crosses val="autoZero"/>
        <c:auto val="1"/>
        <c:lblOffset val="100"/>
        <c:baseTimeUnit val="years"/>
      </c:dateAx>
      <c:valAx>
        <c:axId val="9000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788.24</c:v>
                </c:pt>
                <c:pt idx="1">
                  <c:v>766.32</c:v>
                </c:pt>
                <c:pt idx="2">
                  <c:v>738.28</c:v>
                </c:pt>
                <c:pt idx="3">
                  <c:v>663.31</c:v>
                </c:pt>
                <c:pt idx="4">
                  <c:v>616.16</c:v>
                </c:pt>
              </c:numCache>
            </c:numRef>
          </c:val>
        </c:ser>
        <c:dLbls>
          <c:showLegendKey val="0"/>
          <c:showVal val="0"/>
          <c:showCatName val="0"/>
          <c:showSerName val="0"/>
          <c:showPercent val="0"/>
          <c:showBubbleSize val="0"/>
        </c:dLbls>
        <c:gapWidth val="150"/>
        <c:axId val="90039040"/>
        <c:axId val="900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90039040"/>
        <c:axId val="90040960"/>
      </c:lineChart>
      <c:dateAx>
        <c:axId val="90039040"/>
        <c:scaling>
          <c:orientation val="minMax"/>
        </c:scaling>
        <c:delete val="1"/>
        <c:axPos val="b"/>
        <c:numFmt formatCode="ge" sourceLinked="1"/>
        <c:majorTickMark val="none"/>
        <c:minorTickMark val="none"/>
        <c:tickLblPos val="none"/>
        <c:crossAx val="90040960"/>
        <c:crosses val="autoZero"/>
        <c:auto val="1"/>
        <c:lblOffset val="100"/>
        <c:baseTimeUnit val="years"/>
      </c:dateAx>
      <c:valAx>
        <c:axId val="9004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68.88</c:v>
                </c:pt>
                <c:pt idx="1">
                  <c:v>69.13</c:v>
                </c:pt>
                <c:pt idx="2">
                  <c:v>69.400000000000006</c:v>
                </c:pt>
                <c:pt idx="3">
                  <c:v>73.38</c:v>
                </c:pt>
                <c:pt idx="4">
                  <c:v>77.11</c:v>
                </c:pt>
              </c:numCache>
            </c:numRef>
          </c:val>
        </c:ser>
        <c:dLbls>
          <c:showLegendKey val="0"/>
          <c:showVal val="0"/>
          <c:showCatName val="0"/>
          <c:showSerName val="0"/>
          <c:showPercent val="0"/>
          <c:showBubbleSize val="0"/>
        </c:dLbls>
        <c:gapWidth val="150"/>
        <c:axId val="90065152"/>
        <c:axId val="900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90065152"/>
        <c:axId val="90096000"/>
      </c:lineChart>
      <c:dateAx>
        <c:axId val="90065152"/>
        <c:scaling>
          <c:orientation val="minMax"/>
        </c:scaling>
        <c:delete val="1"/>
        <c:axPos val="b"/>
        <c:numFmt formatCode="ge" sourceLinked="1"/>
        <c:majorTickMark val="none"/>
        <c:minorTickMark val="none"/>
        <c:tickLblPos val="none"/>
        <c:crossAx val="90096000"/>
        <c:crosses val="autoZero"/>
        <c:auto val="1"/>
        <c:lblOffset val="100"/>
        <c:baseTimeUnit val="years"/>
      </c:dateAx>
      <c:valAx>
        <c:axId val="900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282.10000000000002</c:v>
                </c:pt>
                <c:pt idx="1">
                  <c:v>280.95999999999998</c:v>
                </c:pt>
                <c:pt idx="2">
                  <c:v>279.76</c:v>
                </c:pt>
                <c:pt idx="3">
                  <c:v>283.76</c:v>
                </c:pt>
                <c:pt idx="4">
                  <c:v>282.72000000000003</c:v>
                </c:pt>
              </c:numCache>
            </c:numRef>
          </c:val>
        </c:ser>
        <c:dLbls>
          <c:showLegendKey val="0"/>
          <c:showVal val="0"/>
          <c:showCatName val="0"/>
          <c:showSerName val="0"/>
          <c:showPercent val="0"/>
          <c:showBubbleSize val="0"/>
        </c:dLbls>
        <c:gapWidth val="150"/>
        <c:axId val="90715648"/>
        <c:axId val="907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0715648"/>
        <c:axId val="90717568"/>
      </c:lineChart>
      <c:dateAx>
        <c:axId val="90715648"/>
        <c:scaling>
          <c:orientation val="minMax"/>
        </c:scaling>
        <c:delete val="1"/>
        <c:axPos val="b"/>
        <c:numFmt formatCode="ge" sourceLinked="1"/>
        <c:majorTickMark val="none"/>
        <c:minorTickMark val="none"/>
        <c:tickLblPos val="none"/>
        <c:crossAx val="90717568"/>
        <c:crosses val="autoZero"/>
        <c:auto val="1"/>
        <c:lblOffset val="100"/>
        <c:baseTimeUnit val="years"/>
      </c:dateAx>
      <c:valAx>
        <c:axId val="907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田布施・平生水道企業団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33.53</v>
      </c>
      <c r="K10" s="47"/>
      <c r="L10" s="47"/>
      <c r="M10" s="47"/>
      <c r="N10" s="47"/>
      <c r="O10" s="47"/>
      <c r="P10" s="47"/>
      <c r="Q10" s="47"/>
      <c r="R10" s="47">
        <f>データ!O6</f>
        <v>69.78</v>
      </c>
      <c r="S10" s="47"/>
      <c r="T10" s="47"/>
      <c r="U10" s="47"/>
      <c r="V10" s="47"/>
      <c r="W10" s="47"/>
      <c r="X10" s="47"/>
      <c r="Y10" s="47"/>
      <c r="Z10" s="78">
        <f>データ!P6</f>
        <v>4622</v>
      </c>
      <c r="AA10" s="78"/>
      <c r="AB10" s="78"/>
      <c r="AC10" s="78"/>
      <c r="AD10" s="78"/>
      <c r="AE10" s="78"/>
      <c r="AF10" s="78"/>
      <c r="AG10" s="78"/>
      <c r="AH10" s="2"/>
      <c r="AI10" s="78">
        <f>データ!T6</f>
        <v>19816</v>
      </c>
      <c r="AJ10" s="78"/>
      <c r="AK10" s="78"/>
      <c r="AL10" s="78"/>
      <c r="AM10" s="78"/>
      <c r="AN10" s="78"/>
      <c r="AO10" s="78"/>
      <c r="AP10" s="78"/>
      <c r="AQ10" s="47">
        <f>データ!U6</f>
        <v>13.05</v>
      </c>
      <c r="AR10" s="47"/>
      <c r="AS10" s="47"/>
      <c r="AT10" s="47"/>
      <c r="AU10" s="47"/>
      <c r="AV10" s="47"/>
      <c r="AW10" s="47"/>
      <c r="AX10" s="47"/>
      <c r="AY10" s="47">
        <f>データ!V6</f>
        <v>1518.47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358321</v>
      </c>
      <c r="D6" s="31">
        <f t="shared" si="3"/>
        <v>46</v>
      </c>
      <c r="E6" s="31">
        <f t="shared" si="3"/>
        <v>1</v>
      </c>
      <c r="F6" s="31">
        <f t="shared" si="3"/>
        <v>0</v>
      </c>
      <c r="G6" s="31">
        <f t="shared" si="3"/>
        <v>1</v>
      </c>
      <c r="H6" s="31" t="str">
        <f t="shared" si="3"/>
        <v>山口県　田布施・平生水道企業団</v>
      </c>
      <c r="I6" s="31" t="str">
        <f t="shared" si="3"/>
        <v>法適用</v>
      </c>
      <c r="J6" s="31" t="str">
        <f t="shared" si="3"/>
        <v>水道事業</v>
      </c>
      <c r="K6" s="31" t="str">
        <f t="shared" si="3"/>
        <v>末端給水事業</v>
      </c>
      <c r="L6" s="31" t="str">
        <f t="shared" si="3"/>
        <v>A6</v>
      </c>
      <c r="M6" s="32" t="str">
        <f t="shared" si="3"/>
        <v>-</v>
      </c>
      <c r="N6" s="32">
        <f t="shared" si="3"/>
        <v>33.53</v>
      </c>
      <c r="O6" s="32">
        <f t="shared" si="3"/>
        <v>69.78</v>
      </c>
      <c r="P6" s="32">
        <f t="shared" si="3"/>
        <v>4622</v>
      </c>
      <c r="Q6" s="32" t="str">
        <f t="shared" si="3"/>
        <v>-</v>
      </c>
      <c r="R6" s="32" t="str">
        <f t="shared" si="3"/>
        <v>-</v>
      </c>
      <c r="S6" s="32" t="str">
        <f t="shared" si="3"/>
        <v>-</v>
      </c>
      <c r="T6" s="32">
        <f t="shared" si="3"/>
        <v>19816</v>
      </c>
      <c r="U6" s="32">
        <f t="shared" si="3"/>
        <v>13.05</v>
      </c>
      <c r="V6" s="32">
        <f t="shared" si="3"/>
        <v>1518.47</v>
      </c>
      <c r="W6" s="33">
        <f>IF(W7="",NA(),W7)</f>
        <v>100.15</v>
      </c>
      <c r="X6" s="33">
        <f t="shared" ref="X6:AF6" si="4">IF(X7="",NA(),X7)</f>
        <v>102.68</v>
      </c>
      <c r="Y6" s="33">
        <f t="shared" si="4"/>
        <v>101.13</v>
      </c>
      <c r="Z6" s="33">
        <f t="shared" si="4"/>
        <v>104.54</v>
      </c>
      <c r="AA6" s="33">
        <f t="shared" si="4"/>
        <v>107.31</v>
      </c>
      <c r="AB6" s="33">
        <f t="shared" si="4"/>
        <v>108.96</v>
      </c>
      <c r="AC6" s="33">
        <f t="shared" si="4"/>
        <v>107.37</v>
      </c>
      <c r="AD6" s="33">
        <f t="shared" si="4"/>
        <v>107.57</v>
      </c>
      <c r="AE6" s="33">
        <f t="shared" si="4"/>
        <v>106.55</v>
      </c>
      <c r="AF6" s="33">
        <f t="shared" si="4"/>
        <v>110.01</v>
      </c>
      <c r="AG6" s="32" t="str">
        <f>IF(AG7="","",IF(AG7="-","【-】","【"&amp;SUBSTITUTE(TEXT(AG7,"#,##0.00"),"-","△")&amp;"】"))</f>
        <v>【113.03】</v>
      </c>
      <c r="AH6" s="33">
        <f>IF(AH7="",NA(),AH7)</f>
        <v>143.22</v>
      </c>
      <c r="AI6" s="33">
        <f t="shared" ref="AI6:AQ6" si="5">IF(AI7="",NA(),AI7)</f>
        <v>139.76</v>
      </c>
      <c r="AJ6" s="33">
        <f t="shared" si="5"/>
        <v>139.01</v>
      </c>
      <c r="AK6" s="33">
        <f t="shared" si="5"/>
        <v>122.35</v>
      </c>
      <c r="AL6" s="33">
        <f t="shared" si="5"/>
        <v>21.12</v>
      </c>
      <c r="AM6" s="33">
        <f t="shared" si="5"/>
        <v>7.45</v>
      </c>
      <c r="AN6" s="33">
        <f t="shared" si="5"/>
        <v>8.5</v>
      </c>
      <c r="AO6" s="33">
        <f t="shared" si="5"/>
        <v>9.34</v>
      </c>
      <c r="AP6" s="33">
        <f t="shared" si="5"/>
        <v>9.56</v>
      </c>
      <c r="AQ6" s="33">
        <f t="shared" si="5"/>
        <v>2.8</v>
      </c>
      <c r="AR6" s="32" t="str">
        <f>IF(AR7="","",IF(AR7="-","【-】","【"&amp;SUBSTITUTE(TEXT(AR7,"#,##0.00"),"-","△")&amp;"】"))</f>
        <v>【0.81】</v>
      </c>
      <c r="AS6" s="33">
        <f>IF(AS7="",NA(),AS7)</f>
        <v>378.36</v>
      </c>
      <c r="AT6" s="33">
        <f t="shared" ref="AT6:BB6" si="6">IF(AT7="",NA(),AT7)</f>
        <v>432.41</v>
      </c>
      <c r="AU6" s="33">
        <f t="shared" si="6"/>
        <v>415.37</v>
      </c>
      <c r="AV6" s="33">
        <f t="shared" si="6"/>
        <v>505.35</v>
      </c>
      <c r="AW6" s="33">
        <f t="shared" si="6"/>
        <v>97.62</v>
      </c>
      <c r="AX6" s="33">
        <f t="shared" si="6"/>
        <v>969.16</v>
      </c>
      <c r="AY6" s="33">
        <f t="shared" si="6"/>
        <v>995.5</v>
      </c>
      <c r="AZ6" s="33">
        <f t="shared" si="6"/>
        <v>915.5</v>
      </c>
      <c r="BA6" s="33">
        <f t="shared" si="6"/>
        <v>963.24</v>
      </c>
      <c r="BB6" s="33">
        <f t="shared" si="6"/>
        <v>381.53</v>
      </c>
      <c r="BC6" s="32" t="str">
        <f>IF(BC7="","",IF(BC7="-","【-】","【"&amp;SUBSTITUTE(TEXT(BC7,"#,##0.00"),"-","△")&amp;"】"))</f>
        <v>【264.16】</v>
      </c>
      <c r="BD6" s="33">
        <f>IF(BD7="",NA(),BD7)</f>
        <v>788.24</v>
      </c>
      <c r="BE6" s="33">
        <f t="shared" ref="BE6:BM6" si="7">IF(BE7="",NA(),BE7)</f>
        <v>766.32</v>
      </c>
      <c r="BF6" s="33">
        <f t="shared" si="7"/>
        <v>738.28</v>
      </c>
      <c r="BG6" s="33">
        <f t="shared" si="7"/>
        <v>663.31</v>
      </c>
      <c r="BH6" s="33">
        <f t="shared" si="7"/>
        <v>616.16</v>
      </c>
      <c r="BI6" s="33">
        <f t="shared" si="7"/>
        <v>421.66</v>
      </c>
      <c r="BJ6" s="33">
        <f t="shared" si="7"/>
        <v>414.59</v>
      </c>
      <c r="BK6" s="33">
        <f t="shared" si="7"/>
        <v>404.78</v>
      </c>
      <c r="BL6" s="33">
        <f t="shared" si="7"/>
        <v>400.38</v>
      </c>
      <c r="BM6" s="33">
        <f t="shared" si="7"/>
        <v>393.27</v>
      </c>
      <c r="BN6" s="32" t="str">
        <f>IF(BN7="","",IF(BN7="-","【-】","【"&amp;SUBSTITUTE(TEXT(BN7,"#,##0.00"),"-","△")&amp;"】"))</f>
        <v>【283.72】</v>
      </c>
      <c r="BO6" s="33">
        <f>IF(BO7="",NA(),BO7)</f>
        <v>68.88</v>
      </c>
      <c r="BP6" s="33">
        <f t="shared" ref="BP6:BX6" si="8">IF(BP7="",NA(),BP7)</f>
        <v>69.13</v>
      </c>
      <c r="BQ6" s="33">
        <f t="shared" si="8"/>
        <v>69.400000000000006</v>
      </c>
      <c r="BR6" s="33">
        <f t="shared" si="8"/>
        <v>73.38</v>
      </c>
      <c r="BS6" s="33">
        <f t="shared" si="8"/>
        <v>77.11</v>
      </c>
      <c r="BT6" s="33">
        <f t="shared" si="8"/>
        <v>99.51</v>
      </c>
      <c r="BU6" s="33">
        <f t="shared" si="8"/>
        <v>97.71</v>
      </c>
      <c r="BV6" s="33">
        <f t="shared" si="8"/>
        <v>98.07</v>
      </c>
      <c r="BW6" s="33">
        <f t="shared" si="8"/>
        <v>96.56</v>
      </c>
      <c r="BX6" s="33">
        <f t="shared" si="8"/>
        <v>100.47</v>
      </c>
      <c r="BY6" s="32" t="str">
        <f>IF(BY7="","",IF(BY7="-","【-】","【"&amp;SUBSTITUTE(TEXT(BY7,"#,##0.00"),"-","△")&amp;"】"))</f>
        <v>【104.60】</v>
      </c>
      <c r="BZ6" s="33">
        <f>IF(BZ7="",NA(),BZ7)</f>
        <v>282.10000000000002</v>
      </c>
      <c r="CA6" s="33">
        <f t="shared" ref="CA6:CI6" si="9">IF(CA7="",NA(),CA7)</f>
        <v>280.95999999999998</v>
      </c>
      <c r="CB6" s="33">
        <f t="shared" si="9"/>
        <v>279.76</v>
      </c>
      <c r="CC6" s="33">
        <f t="shared" si="9"/>
        <v>283.76</v>
      </c>
      <c r="CD6" s="33">
        <f t="shared" si="9"/>
        <v>282.72000000000003</v>
      </c>
      <c r="CE6" s="33">
        <f t="shared" si="9"/>
        <v>171.34</v>
      </c>
      <c r="CF6" s="33">
        <f t="shared" si="9"/>
        <v>173.56</v>
      </c>
      <c r="CG6" s="33">
        <f t="shared" si="9"/>
        <v>172.26</v>
      </c>
      <c r="CH6" s="33">
        <f t="shared" si="9"/>
        <v>177.14</v>
      </c>
      <c r="CI6" s="33">
        <f t="shared" si="9"/>
        <v>169.82</v>
      </c>
      <c r="CJ6" s="32" t="str">
        <f>IF(CJ7="","",IF(CJ7="-","【-】","【"&amp;SUBSTITUTE(TEXT(CJ7,"#,##0.00"),"-","△")&amp;"】"))</f>
        <v>【164.21】</v>
      </c>
      <c r="CK6" s="33">
        <f>IF(CK7="",NA(),CK7)</f>
        <v>49.13</v>
      </c>
      <c r="CL6" s="33">
        <f t="shared" ref="CL6:CT6" si="10">IF(CL7="",NA(),CL7)</f>
        <v>52.48</v>
      </c>
      <c r="CM6" s="33">
        <f t="shared" si="10"/>
        <v>50.02</v>
      </c>
      <c r="CN6" s="33">
        <f t="shared" si="10"/>
        <v>48.21</v>
      </c>
      <c r="CO6" s="33">
        <f t="shared" si="10"/>
        <v>50.72</v>
      </c>
      <c r="CP6" s="33">
        <f t="shared" si="10"/>
        <v>56.8</v>
      </c>
      <c r="CQ6" s="33">
        <f t="shared" si="10"/>
        <v>55.84</v>
      </c>
      <c r="CR6" s="33">
        <f t="shared" si="10"/>
        <v>55.68</v>
      </c>
      <c r="CS6" s="33">
        <f t="shared" si="10"/>
        <v>55.64</v>
      </c>
      <c r="CT6" s="33">
        <f t="shared" si="10"/>
        <v>55.13</v>
      </c>
      <c r="CU6" s="32" t="str">
        <f>IF(CU7="","",IF(CU7="-","【-】","【"&amp;SUBSTITUTE(TEXT(CU7,"#,##0.00"),"-","△")&amp;"】"))</f>
        <v>【59.80】</v>
      </c>
      <c r="CV6" s="33">
        <f>IF(CV7="",NA(),CV7)</f>
        <v>94.19</v>
      </c>
      <c r="CW6" s="33">
        <f t="shared" ref="CW6:DE6" si="11">IF(CW7="",NA(),CW7)</f>
        <v>87.08</v>
      </c>
      <c r="CX6" s="33">
        <f t="shared" si="11"/>
        <v>91.3</v>
      </c>
      <c r="CY6" s="33">
        <f t="shared" si="11"/>
        <v>92.28</v>
      </c>
      <c r="CZ6" s="33">
        <f t="shared" si="11"/>
        <v>85.92</v>
      </c>
      <c r="DA6" s="33">
        <f t="shared" si="11"/>
        <v>83.67</v>
      </c>
      <c r="DB6" s="33">
        <f t="shared" si="11"/>
        <v>83.11</v>
      </c>
      <c r="DC6" s="33">
        <f t="shared" si="11"/>
        <v>83.18</v>
      </c>
      <c r="DD6" s="33">
        <f t="shared" si="11"/>
        <v>83.09</v>
      </c>
      <c r="DE6" s="33">
        <f t="shared" si="11"/>
        <v>83</v>
      </c>
      <c r="DF6" s="32" t="str">
        <f>IF(DF7="","",IF(DF7="-","【-】","【"&amp;SUBSTITUTE(TEXT(DF7,"#,##0.00"),"-","△")&amp;"】"))</f>
        <v>【89.78】</v>
      </c>
      <c r="DG6" s="33">
        <f>IF(DG7="",NA(),DG7)</f>
        <v>36.79</v>
      </c>
      <c r="DH6" s="33">
        <f t="shared" ref="DH6:DP6" si="12">IF(DH7="",NA(),DH7)</f>
        <v>38.79</v>
      </c>
      <c r="DI6" s="33">
        <f t="shared" si="12"/>
        <v>40.950000000000003</v>
      </c>
      <c r="DJ6" s="33">
        <f t="shared" si="12"/>
        <v>41.75</v>
      </c>
      <c r="DK6" s="33">
        <f t="shared" si="12"/>
        <v>44.08</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0.62</v>
      </c>
      <c r="ED6" s="33">
        <f t="shared" ref="ED6:EL6" si="14">IF(ED7="",NA(),ED7)</f>
        <v>0.83</v>
      </c>
      <c r="EE6" s="33">
        <f t="shared" si="14"/>
        <v>0.45</v>
      </c>
      <c r="EF6" s="33">
        <f t="shared" si="14"/>
        <v>0.3</v>
      </c>
      <c r="EG6" s="33">
        <f t="shared" si="14"/>
        <v>0.18</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358321</v>
      </c>
      <c r="D7" s="35">
        <v>46</v>
      </c>
      <c r="E7" s="35">
        <v>1</v>
      </c>
      <c r="F7" s="35">
        <v>0</v>
      </c>
      <c r="G7" s="35">
        <v>1</v>
      </c>
      <c r="H7" s="35" t="s">
        <v>93</v>
      </c>
      <c r="I7" s="35" t="s">
        <v>94</v>
      </c>
      <c r="J7" s="35" t="s">
        <v>95</v>
      </c>
      <c r="K7" s="35" t="s">
        <v>96</v>
      </c>
      <c r="L7" s="35" t="s">
        <v>97</v>
      </c>
      <c r="M7" s="36" t="s">
        <v>98</v>
      </c>
      <c r="N7" s="36">
        <v>33.53</v>
      </c>
      <c r="O7" s="36">
        <v>69.78</v>
      </c>
      <c r="P7" s="36">
        <v>4622</v>
      </c>
      <c r="Q7" s="36" t="s">
        <v>98</v>
      </c>
      <c r="R7" s="36" t="s">
        <v>98</v>
      </c>
      <c r="S7" s="36" t="s">
        <v>98</v>
      </c>
      <c r="T7" s="36">
        <v>19816</v>
      </c>
      <c r="U7" s="36">
        <v>13.05</v>
      </c>
      <c r="V7" s="36">
        <v>1518.47</v>
      </c>
      <c r="W7" s="36">
        <v>100.15</v>
      </c>
      <c r="X7" s="36">
        <v>102.68</v>
      </c>
      <c r="Y7" s="36">
        <v>101.13</v>
      </c>
      <c r="Z7" s="36">
        <v>104.54</v>
      </c>
      <c r="AA7" s="36">
        <v>107.31</v>
      </c>
      <c r="AB7" s="36">
        <v>108.96</v>
      </c>
      <c r="AC7" s="36">
        <v>107.37</v>
      </c>
      <c r="AD7" s="36">
        <v>107.57</v>
      </c>
      <c r="AE7" s="36">
        <v>106.55</v>
      </c>
      <c r="AF7" s="36">
        <v>110.01</v>
      </c>
      <c r="AG7" s="36">
        <v>113.03</v>
      </c>
      <c r="AH7" s="36">
        <v>143.22</v>
      </c>
      <c r="AI7" s="36">
        <v>139.76</v>
      </c>
      <c r="AJ7" s="36">
        <v>139.01</v>
      </c>
      <c r="AK7" s="36">
        <v>122.35</v>
      </c>
      <c r="AL7" s="36">
        <v>21.12</v>
      </c>
      <c r="AM7" s="36">
        <v>7.45</v>
      </c>
      <c r="AN7" s="36">
        <v>8.5</v>
      </c>
      <c r="AO7" s="36">
        <v>9.34</v>
      </c>
      <c r="AP7" s="36">
        <v>9.56</v>
      </c>
      <c r="AQ7" s="36">
        <v>2.8</v>
      </c>
      <c r="AR7" s="36">
        <v>0.81</v>
      </c>
      <c r="AS7" s="36">
        <v>378.36</v>
      </c>
      <c r="AT7" s="36">
        <v>432.41</v>
      </c>
      <c r="AU7" s="36">
        <v>415.37</v>
      </c>
      <c r="AV7" s="36">
        <v>505.35</v>
      </c>
      <c r="AW7" s="36">
        <v>97.62</v>
      </c>
      <c r="AX7" s="36">
        <v>969.16</v>
      </c>
      <c r="AY7" s="36">
        <v>995.5</v>
      </c>
      <c r="AZ7" s="36">
        <v>915.5</v>
      </c>
      <c r="BA7" s="36">
        <v>963.24</v>
      </c>
      <c r="BB7" s="36">
        <v>381.53</v>
      </c>
      <c r="BC7" s="36">
        <v>264.16000000000003</v>
      </c>
      <c r="BD7" s="36">
        <v>788.24</v>
      </c>
      <c r="BE7" s="36">
        <v>766.32</v>
      </c>
      <c r="BF7" s="36">
        <v>738.28</v>
      </c>
      <c r="BG7" s="36">
        <v>663.31</v>
      </c>
      <c r="BH7" s="36">
        <v>616.16</v>
      </c>
      <c r="BI7" s="36">
        <v>421.66</v>
      </c>
      <c r="BJ7" s="36">
        <v>414.59</v>
      </c>
      <c r="BK7" s="36">
        <v>404.78</v>
      </c>
      <c r="BL7" s="36">
        <v>400.38</v>
      </c>
      <c r="BM7" s="36">
        <v>393.27</v>
      </c>
      <c r="BN7" s="36">
        <v>283.72000000000003</v>
      </c>
      <c r="BO7" s="36">
        <v>68.88</v>
      </c>
      <c r="BP7" s="36">
        <v>69.13</v>
      </c>
      <c r="BQ7" s="36">
        <v>69.400000000000006</v>
      </c>
      <c r="BR7" s="36">
        <v>73.38</v>
      </c>
      <c r="BS7" s="36">
        <v>77.11</v>
      </c>
      <c r="BT7" s="36">
        <v>99.51</v>
      </c>
      <c r="BU7" s="36">
        <v>97.71</v>
      </c>
      <c r="BV7" s="36">
        <v>98.07</v>
      </c>
      <c r="BW7" s="36">
        <v>96.56</v>
      </c>
      <c r="BX7" s="36">
        <v>100.47</v>
      </c>
      <c r="BY7" s="36">
        <v>104.6</v>
      </c>
      <c r="BZ7" s="36">
        <v>282.10000000000002</v>
      </c>
      <c r="CA7" s="36">
        <v>280.95999999999998</v>
      </c>
      <c r="CB7" s="36">
        <v>279.76</v>
      </c>
      <c r="CC7" s="36">
        <v>283.76</v>
      </c>
      <c r="CD7" s="36">
        <v>282.72000000000003</v>
      </c>
      <c r="CE7" s="36">
        <v>171.34</v>
      </c>
      <c r="CF7" s="36">
        <v>173.56</v>
      </c>
      <c r="CG7" s="36">
        <v>172.26</v>
      </c>
      <c r="CH7" s="36">
        <v>177.14</v>
      </c>
      <c r="CI7" s="36">
        <v>169.82</v>
      </c>
      <c r="CJ7" s="36">
        <v>164.21</v>
      </c>
      <c r="CK7" s="36">
        <v>49.13</v>
      </c>
      <c r="CL7" s="36">
        <v>52.48</v>
      </c>
      <c r="CM7" s="36">
        <v>50.02</v>
      </c>
      <c r="CN7" s="36">
        <v>48.21</v>
      </c>
      <c r="CO7" s="36">
        <v>50.72</v>
      </c>
      <c r="CP7" s="36">
        <v>56.8</v>
      </c>
      <c r="CQ7" s="36">
        <v>55.84</v>
      </c>
      <c r="CR7" s="36">
        <v>55.68</v>
      </c>
      <c r="CS7" s="36">
        <v>55.64</v>
      </c>
      <c r="CT7" s="36">
        <v>55.13</v>
      </c>
      <c r="CU7" s="36">
        <v>59.8</v>
      </c>
      <c r="CV7" s="36">
        <v>94.19</v>
      </c>
      <c r="CW7" s="36">
        <v>87.08</v>
      </c>
      <c r="CX7" s="36">
        <v>91.3</v>
      </c>
      <c r="CY7" s="36">
        <v>92.28</v>
      </c>
      <c r="CZ7" s="36">
        <v>85.92</v>
      </c>
      <c r="DA7" s="36">
        <v>83.67</v>
      </c>
      <c r="DB7" s="36">
        <v>83.11</v>
      </c>
      <c r="DC7" s="36">
        <v>83.18</v>
      </c>
      <c r="DD7" s="36">
        <v>83.09</v>
      </c>
      <c r="DE7" s="36">
        <v>83</v>
      </c>
      <c r="DF7" s="36">
        <v>89.78</v>
      </c>
      <c r="DG7" s="36">
        <v>36.79</v>
      </c>
      <c r="DH7" s="36">
        <v>38.79</v>
      </c>
      <c r="DI7" s="36">
        <v>40.950000000000003</v>
      </c>
      <c r="DJ7" s="36">
        <v>41.75</v>
      </c>
      <c r="DK7" s="36">
        <v>44.08</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0.62</v>
      </c>
      <c r="ED7" s="36">
        <v>0.83</v>
      </c>
      <c r="EE7" s="36">
        <v>0.45</v>
      </c>
      <c r="EF7" s="36">
        <v>0.3</v>
      </c>
      <c r="EG7" s="36">
        <v>0.18</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2016-02-17T05:11:04Z</cp:lastPrinted>
  <dcterms:created xsi:type="dcterms:W3CDTF">2016-02-03T07:27:13Z</dcterms:created>
  <dcterms:modified xsi:type="dcterms:W3CDTF">2016-02-17T05:11:23Z</dcterms:modified>
  <cp:category/>
</cp:coreProperties>
</file>