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P6" i="5"/>
  <c r="O6" i="5"/>
  <c r="N6" i="5"/>
  <c r="M6" i="5"/>
  <c r="B10" i="4" s="1"/>
  <c r="L6" i="5"/>
  <c r="Z8" i="4" s="1"/>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AQ8" i="4"/>
  <c r="AI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<sst xmlns="http://schemas.openxmlformats.org/spreadsheetml/2006/main" count="218" uniqueCount="108">
  <si>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</si>
  <si>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</si>
  <si>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</si>
  <si>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</si>
  <si>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</si>
  <si>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</si>
  <si>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</si>
  <si>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</si>
  <si>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</si>
  <si>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</si>
  <si>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</si>
  <si>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</si>
  <si>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</si>
  <si>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</si>
  <si>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</si>
  <si>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</si>
  <si>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</si>
  <si>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</si>
  <si>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</si>
  <si>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</si>
  <si>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</si>
  <si>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</si>
  <si>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</si>
  <si>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</si>
  <si>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</si>
  <si>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</si>
  <si>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</si>
  <si>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</si>
  <si>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</si>
  <si>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</si>
  <si>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</si>
  <si>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</si>
  <si>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</si>
  <si>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</si>
  <si>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</si>
  <si>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</si>
  <si>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</si>
  <si>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</si>
  <si>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</si>
  <si>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</si>
  <si>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</si>
  <si>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</si>
  <si>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</si>
  <si>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</si>
  <si>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</si>
  <si>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</si>
  <si>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</si>
  <si>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</si>
  <si>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</si>
  <si>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</si>
  <si>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</si>
  <si>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</si>
  <si>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</si>
  <si>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</si>
  <si>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</si>
  <si>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</si>
  <si>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</si>
  <si>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</si>
  <si>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</si>
  <si>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</si>
  <si>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</si>
  <si>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</si>
  <si>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</si>
  <si>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</si>
  <si>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</si>
  <si>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</si>
  <si>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</si>
  <si>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</si>
  <si>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</si>
  <si>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</si>
  <si>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</si>
  <si>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</si>
  <si>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</si>
  <si>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</si>
  <si>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</si>
  <si>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</si>
  <si>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</si>
  <si>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</si>
  <si>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</si>
  <si>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</si>
  <si>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</si>
  <si>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</si>
  <si>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</si>
  <si>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</si>
  <si>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</si>
  <si>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</si>
  <si>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</si>
  <si>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</si>
  <si>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</si>
  <si>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</si>
  <si>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</si>
  <si>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</si>
  <si>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</si>
  <si>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</si>
  <si>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</si>
  <si>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</si>
  <si>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</si>
  <si>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</si>
  <si>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</si>
  <si>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</si>
  <si>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</si>
  <si>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</si>
  <si>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</si>
  <si>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</si>
  <si>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</si>
  <si>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平成23年度までは、国庫補助事業により基幹改良及び監視装置等の更新を計画的に進めてきたが、平成24年度以降は管路更新率が１％未満であり、今後は、管路の更新投資を増やす必要性がある。</t>
    <phoneticPr fontId="4"/>
  </si>
  <si>
    <t xml:space="preserve">　萩市の簡易水道事業は、経営基盤が脆弱であるため収益的収支比率及び料金回収率が低く、一般会計からの繰入によって賄われており、また、施設利用率及び有収率が低く施設規模が実態と見合っていない。
　今後は、安定的な経営基盤の確立のため、上水道事業との統合を進め、併せて、漏水対策及び老朽管更新事業と適正な料金の見直しに取り組む必要がある。
</t>
    <phoneticPr fontId="4"/>
  </si>
  <si>
    <t xml:space="preserve">　法非適用の簡易水道事業は、市町村合併前に旧町村で創設されており、合併時に新市に引き継がれ、統一されていなかった料金を平成26年４月に統一した。
　収益的収支比率は、費用に地方債償還金を加算しているため100％を下回っているが、償還に伴う繰入金が収入に加算されていないため、実質の収支比率は100％となる。
　企業債残高対給水収益比率は、平均値より低くなっている。これは過疎債や辺地債が多く、償還期限が短いため地方債現在高が少ないことが考えられるが、近年更新事業等を行っているため、地方債残高の増加が懸念される。今後、経営を圧迫しないような適正な投資を行っていく必要がある。
　料金回収率は平均並みだが、収支不足を繰入金で補填しているためで、適正な料金の見直しが必要である。
　施設利用率は、平均値より低くなっているが、人口減少等により使用水量が減少傾向であることから、今後、更新等に併せ施設規模の見直しなどを検討していく必要がある。
　有収率は、平成25年度に萩市東部豪雨災害により一時的に低下しているが、平成26年度は平均値並みとなっている。しかし、平成22年度と比較し悪化しているため、今後、漏水対策等を行い、有収率の向上を目指す必要がある。
</t>
    <rPh sb="65" eb="66">
      <t>ツキ</t>
    </rPh>
    <rPh sb="256" eb="258">
      <t>コンゴ</t>
    </rPh>
    <rPh sb="428" eb="430">
      <t>ネンド</t>
    </rPh>
    <rPh sb="477" eb="479">
      <t>ヘイセイ</t>
    </rPh>
    <rPh sb="481" eb="483">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</si>
</sst>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1.1499999999999999</c:v>
                </c:pt>
                <c:pt idx="1">
                  <c:v>1.29</c:v>
                </c:pt>
                <c:pt idx="2">
                  <c:v>0.26</c:v>
                </c:pt>
                <c:pt idx="3">
                  <c:v>0.17</c:v>
                </c:pt>
                <c:pt idx="4">
                  <c:v>0.09</c:v>
                </c:pt>
              </c:numCache>
            </c:numRef>
          </c:val>
        </c:ser>
        <c:dLbls>
          <c:showLegendKey val="0"/>
          <c:showVal val="0"/>
          <c:showCatName val="0"/>
          <c:showSerName val="0"/>
          <c:showPercent val="0"/>
          <c:showBubbleSize val="0"/>
        </c:dLbls>
        <c:gapWidth val="150"/>
        <c:axId val="92428160"/>
        <c:axId val="924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92428160"/>
        <c:axId val="92438528"/>
      </c:lineChart>
      <c:dateAx>
        <c:axId val="92428160"/>
        <c:scaling>
          <c:orientation val="minMax"/>
        </c:scaling>
        <c:delete val="1"/>
        <c:axPos val="b"/>
        <c:numFmt formatCode="ge" sourceLinked="1"/>
        <c:majorTickMark val="none"/>
        <c:minorTickMark val="none"/>
        <c:tickLblPos val="none"/>
        <c:crossAx val="92438528"/>
        <c:crosses val="autoZero"/>
        <c:auto val="1"/>
        <c:lblOffset val="100"/>
        <c:baseTimeUnit val="years"/>
      </c:dateAx>
      <c:valAx>
        <c:axId val="924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43.45</c:v>
                </c:pt>
                <c:pt idx="1">
                  <c:v>43.58</c:v>
                </c:pt>
                <c:pt idx="2">
                  <c:v>42.08</c:v>
                </c:pt>
                <c:pt idx="3">
                  <c:v>41.86</c:v>
                </c:pt>
                <c:pt idx="4">
                  <c:v>41.25</c:v>
                </c:pt>
              </c:numCache>
            </c:numRef>
          </c:val>
        </c:ser>
        <c:dLbls>
          <c:showLegendKey val="0"/>
          <c:showVal val="0"/>
          <c:showCatName val="0"/>
          <c:showSerName val="0"/>
          <c:showPercent val="0"/>
          <c:showBubbleSize val="0"/>
        </c:dLbls>
        <c:gapWidth val="150"/>
        <c:axId val="94222592"/>
        <c:axId val="9423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94222592"/>
        <c:axId val="94237056"/>
      </c:lineChart>
      <c:dateAx>
        <c:axId val="94222592"/>
        <c:scaling>
          <c:orientation val="minMax"/>
        </c:scaling>
        <c:delete val="1"/>
        <c:axPos val="b"/>
        <c:numFmt formatCode="ge" sourceLinked="1"/>
        <c:majorTickMark val="none"/>
        <c:minorTickMark val="none"/>
        <c:tickLblPos val="none"/>
        <c:crossAx val="94237056"/>
        <c:crosses val="autoZero"/>
        <c:auto val="1"/>
        <c:lblOffset val="100"/>
        <c:baseTimeUnit val="years"/>
      </c:dateAx>
      <c:valAx>
        <c:axId val="942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83.5</c:v>
                </c:pt>
                <c:pt idx="1">
                  <c:v>80.760000000000005</c:v>
                </c:pt>
                <c:pt idx="2">
                  <c:v>80.510000000000005</c:v>
                </c:pt>
                <c:pt idx="3">
                  <c:v>73.37</c:v>
                </c:pt>
                <c:pt idx="4">
                  <c:v>76.989999999999995</c:v>
                </c:pt>
              </c:numCache>
            </c:numRef>
          </c:val>
        </c:ser>
        <c:dLbls>
          <c:showLegendKey val="0"/>
          <c:showVal val="0"/>
          <c:showCatName val="0"/>
          <c:showSerName val="0"/>
          <c:showPercent val="0"/>
          <c:showBubbleSize val="0"/>
        </c:dLbls>
        <c:gapWidth val="150"/>
        <c:axId val="94328704"/>
        <c:axId val="943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94328704"/>
        <c:axId val="94339072"/>
      </c:lineChart>
      <c:dateAx>
        <c:axId val="94328704"/>
        <c:scaling>
          <c:orientation val="minMax"/>
        </c:scaling>
        <c:delete val="1"/>
        <c:axPos val="b"/>
        <c:numFmt formatCode="ge" sourceLinked="1"/>
        <c:majorTickMark val="none"/>
        <c:minorTickMark val="none"/>
        <c:tickLblPos val="none"/>
        <c:crossAx val="94339072"/>
        <c:crosses val="autoZero"/>
        <c:auto val="1"/>
        <c:lblOffset val="100"/>
        <c:baseTimeUnit val="years"/>
      </c:dateAx>
      <c:valAx>
        <c:axId val="943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2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70.680000000000007</c:v>
                </c:pt>
                <c:pt idx="1">
                  <c:v>69.08</c:v>
                </c:pt>
                <c:pt idx="2">
                  <c:v>63.03</c:v>
                </c:pt>
                <c:pt idx="3">
                  <c:v>65.900000000000006</c:v>
                </c:pt>
                <c:pt idx="4">
                  <c:v>71.41</c:v>
                </c:pt>
              </c:numCache>
            </c:numRef>
          </c:val>
        </c:ser>
        <c:dLbls>
          <c:showLegendKey val="0"/>
          <c:showVal val="0"/>
          <c:showCatName val="0"/>
          <c:showSerName val="0"/>
          <c:showPercent val="0"/>
          <c:showBubbleSize val="0"/>
        </c:dLbls>
        <c:gapWidth val="150"/>
        <c:axId val="93652480"/>
        <c:axId val="9365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93652480"/>
        <c:axId val="93654400"/>
      </c:lineChart>
      <c:dateAx>
        <c:axId val="93652480"/>
        <c:scaling>
          <c:orientation val="minMax"/>
        </c:scaling>
        <c:delete val="1"/>
        <c:axPos val="b"/>
        <c:numFmt formatCode="ge" sourceLinked="1"/>
        <c:majorTickMark val="none"/>
        <c:minorTickMark val="none"/>
        <c:tickLblPos val="none"/>
        <c:crossAx val="93654400"/>
        <c:crosses val="autoZero"/>
        <c:auto val="1"/>
        <c:lblOffset val="100"/>
        <c:baseTimeUnit val="years"/>
      </c:dateAx>
      <c:valAx>
        <c:axId val="936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84864"/>
        <c:axId val="9368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84864"/>
        <c:axId val="93686784"/>
      </c:lineChart>
      <c:dateAx>
        <c:axId val="93684864"/>
        <c:scaling>
          <c:orientation val="minMax"/>
        </c:scaling>
        <c:delete val="1"/>
        <c:axPos val="b"/>
        <c:numFmt formatCode="ge" sourceLinked="1"/>
        <c:majorTickMark val="none"/>
        <c:minorTickMark val="none"/>
        <c:tickLblPos val="none"/>
        <c:crossAx val="93686784"/>
        <c:crosses val="autoZero"/>
        <c:auto val="1"/>
        <c:lblOffset val="100"/>
        <c:baseTimeUnit val="years"/>
      </c:dateAx>
      <c:valAx>
        <c:axId val="9368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8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741824"/>
        <c:axId val="937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741824"/>
        <c:axId val="93743744"/>
      </c:lineChart>
      <c:dateAx>
        <c:axId val="93741824"/>
        <c:scaling>
          <c:orientation val="minMax"/>
        </c:scaling>
        <c:delete val="1"/>
        <c:axPos val="b"/>
        <c:numFmt formatCode="ge" sourceLinked="1"/>
        <c:majorTickMark val="none"/>
        <c:minorTickMark val="none"/>
        <c:tickLblPos val="none"/>
        <c:crossAx val="93743744"/>
        <c:crosses val="autoZero"/>
        <c:auto val="1"/>
        <c:lblOffset val="100"/>
        <c:baseTimeUnit val="years"/>
      </c:dateAx>
      <c:valAx>
        <c:axId val="937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776512"/>
        <c:axId val="9385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776512"/>
        <c:axId val="93852416"/>
      </c:lineChart>
      <c:dateAx>
        <c:axId val="93776512"/>
        <c:scaling>
          <c:orientation val="minMax"/>
        </c:scaling>
        <c:delete val="1"/>
        <c:axPos val="b"/>
        <c:numFmt formatCode="ge" sourceLinked="1"/>
        <c:majorTickMark val="none"/>
        <c:minorTickMark val="none"/>
        <c:tickLblPos val="none"/>
        <c:crossAx val="93852416"/>
        <c:crosses val="autoZero"/>
        <c:auto val="1"/>
        <c:lblOffset val="100"/>
        <c:baseTimeUnit val="years"/>
      </c:dateAx>
      <c:valAx>
        <c:axId val="9385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892992"/>
        <c:axId val="938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892992"/>
        <c:axId val="93894912"/>
      </c:lineChart>
      <c:dateAx>
        <c:axId val="93892992"/>
        <c:scaling>
          <c:orientation val="minMax"/>
        </c:scaling>
        <c:delete val="1"/>
        <c:axPos val="b"/>
        <c:numFmt formatCode="ge" sourceLinked="1"/>
        <c:majorTickMark val="none"/>
        <c:minorTickMark val="none"/>
        <c:tickLblPos val="none"/>
        <c:crossAx val="93894912"/>
        <c:crosses val="autoZero"/>
        <c:auto val="1"/>
        <c:lblOffset val="100"/>
        <c:baseTimeUnit val="years"/>
      </c:dateAx>
      <c:valAx>
        <c:axId val="938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9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1059.42</c:v>
                </c:pt>
                <c:pt idx="1">
                  <c:v>1047.29</c:v>
                </c:pt>
                <c:pt idx="2">
                  <c:v>1066.28</c:v>
                </c:pt>
                <c:pt idx="3">
                  <c:v>1094.07</c:v>
                </c:pt>
                <c:pt idx="4">
                  <c:v>1039.82</c:v>
                </c:pt>
              </c:numCache>
            </c:numRef>
          </c:val>
        </c:ser>
        <c:dLbls>
          <c:showLegendKey val="0"/>
          <c:showVal val="0"/>
          <c:showCatName val="0"/>
          <c:showSerName val="0"/>
          <c:showPercent val="0"/>
          <c:showBubbleSize val="0"/>
        </c:dLbls>
        <c:gapWidth val="150"/>
        <c:axId val="94445568"/>
        <c:axId val="944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94445568"/>
        <c:axId val="94447488"/>
      </c:lineChart>
      <c:dateAx>
        <c:axId val="94445568"/>
        <c:scaling>
          <c:orientation val="minMax"/>
        </c:scaling>
        <c:delete val="1"/>
        <c:axPos val="b"/>
        <c:numFmt formatCode="ge" sourceLinked="1"/>
        <c:majorTickMark val="none"/>
        <c:minorTickMark val="none"/>
        <c:tickLblPos val="none"/>
        <c:crossAx val="94447488"/>
        <c:crosses val="autoZero"/>
        <c:auto val="1"/>
        <c:lblOffset val="100"/>
        <c:baseTimeUnit val="years"/>
      </c:dateAx>
      <c:valAx>
        <c:axId val="944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51.3</c:v>
                </c:pt>
                <c:pt idx="1">
                  <c:v>55.4</c:v>
                </c:pt>
                <c:pt idx="2">
                  <c:v>50.79</c:v>
                </c:pt>
                <c:pt idx="3">
                  <c:v>45.83</c:v>
                </c:pt>
                <c:pt idx="4">
                  <c:v>53.96</c:v>
                </c:pt>
              </c:numCache>
            </c:numRef>
          </c:val>
        </c:ser>
        <c:dLbls>
          <c:showLegendKey val="0"/>
          <c:showVal val="0"/>
          <c:showCatName val="0"/>
          <c:showSerName val="0"/>
          <c:showPercent val="0"/>
          <c:showBubbleSize val="0"/>
        </c:dLbls>
        <c:gapWidth val="150"/>
        <c:axId val="94481792"/>
        <c:axId val="944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94481792"/>
        <c:axId val="94488064"/>
      </c:lineChart>
      <c:dateAx>
        <c:axId val="94481792"/>
        <c:scaling>
          <c:orientation val="minMax"/>
        </c:scaling>
        <c:delete val="1"/>
        <c:axPos val="b"/>
        <c:numFmt formatCode="ge" sourceLinked="1"/>
        <c:majorTickMark val="none"/>
        <c:minorTickMark val="none"/>
        <c:tickLblPos val="none"/>
        <c:crossAx val="94488064"/>
        <c:crosses val="autoZero"/>
        <c:auto val="1"/>
        <c:lblOffset val="100"/>
        <c:baseTimeUnit val="years"/>
      </c:dateAx>
      <c:valAx>
        <c:axId val="944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293.02</c:v>
                </c:pt>
                <c:pt idx="1">
                  <c:v>269.33999999999997</c:v>
                </c:pt>
                <c:pt idx="2">
                  <c:v>290.8</c:v>
                </c:pt>
                <c:pt idx="3">
                  <c:v>325.24</c:v>
                </c:pt>
                <c:pt idx="4">
                  <c:v>279.94</c:v>
                </c:pt>
              </c:numCache>
            </c:numRef>
          </c:val>
        </c:ser>
        <c:dLbls>
          <c:showLegendKey val="0"/>
          <c:showVal val="0"/>
          <c:showCatName val="0"/>
          <c:showSerName val="0"/>
          <c:showPercent val="0"/>
          <c:showBubbleSize val="0"/>
        </c:dLbls>
        <c:gapWidth val="150"/>
        <c:axId val="94198400"/>
        <c:axId val="942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94198400"/>
        <c:axId val="94208768"/>
      </c:lineChart>
      <c:dateAx>
        <c:axId val="94198400"/>
        <c:scaling>
          <c:orientation val="minMax"/>
        </c:scaling>
        <c:delete val="1"/>
        <c:axPos val="b"/>
        <c:numFmt formatCode="ge" sourceLinked="1"/>
        <c:majorTickMark val="none"/>
        <c:minorTickMark val="none"/>
        <c:tickLblPos val="none"/>
        <c:crossAx val="94208768"/>
        <c:crosses val="autoZero"/>
        <c:auto val="1"/>
        <c:lblOffset val="100"/>
        <c:baseTimeUnit val="years"/>
      </c:dateAx>
      <c:valAx>
        <c:axId val="942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山口県　萩市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D2</v>
      </c>
      <c r="AA8" s="77"/>
      <c r="AB8" s="77"/>
      <c r="AC8" s="77"/>
      <c r="AD8" s="77"/>
      <c r="AE8" s="77"/>
      <c r="AF8" s="77"/>
      <c r="AG8" s="78"/>
      <c r="AH8" s="3"/>
      <c r="AI8" s="79">
        <f>データ!Q6</f>
        <v>51587</v>
      </c>
      <c r="AJ8" s="80"/>
      <c r="AK8" s="80"/>
      <c r="AL8" s="80"/>
      <c r="AM8" s="80"/>
      <c r="AN8" s="80"/>
      <c r="AO8" s="80"/>
      <c r="AP8" s="81"/>
      <c r="AQ8" s="62">
        <f>データ!R6</f>
        <v>698.31</v>
      </c>
      <c r="AR8" s="62"/>
      <c r="AS8" s="62"/>
      <c r="AT8" s="62"/>
      <c r="AU8" s="62"/>
      <c r="AV8" s="62"/>
      <c r="AW8" s="62"/>
      <c r="AX8" s="62"/>
      <c r="AY8" s="62">
        <f>データ!S6</f>
        <v>73.87</v>
      </c>
      <c r="AZ8" s="62"/>
      <c r="BA8" s="62"/>
      <c r="BB8" s="62"/>
      <c r="BC8" s="62"/>
      <c r="BD8" s="62"/>
      <c r="BE8" s="62"/>
      <c r="BF8" s="62"/>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62" t="str">
        <f>データ!M6</f>
        <v>-</v>
      </c>
      <c r="C10" s="62"/>
      <c r="D10" s="62"/>
      <c r="E10" s="62"/>
      <c r="F10" s="62"/>
      <c r="G10" s="62"/>
      <c r="H10" s="62"/>
      <c r="I10" s="62"/>
      <c r="J10" s="62" t="str">
        <f>データ!N6</f>
        <v>該当数値なし</v>
      </c>
      <c r="K10" s="62"/>
      <c r="L10" s="62"/>
      <c r="M10" s="62"/>
      <c r="N10" s="62"/>
      <c r="O10" s="62"/>
      <c r="P10" s="62"/>
      <c r="Q10" s="62"/>
      <c r="R10" s="62">
        <f>データ!O6</f>
        <v>18.09</v>
      </c>
      <c r="S10" s="62"/>
      <c r="T10" s="62"/>
      <c r="U10" s="62"/>
      <c r="V10" s="62"/>
      <c r="W10" s="62"/>
      <c r="X10" s="62"/>
      <c r="Y10" s="62"/>
      <c r="Z10" s="70">
        <f>データ!P6</f>
        <v>2516</v>
      </c>
      <c r="AA10" s="70"/>
      <c r="AB10" s="70"/>
      <c r="AC10" s="70"/>
      <c r="AD10" s="70"/>
      <c r="AE10" s="70"/>
      <c r="AF10" s="70"/>
      <c r="AG10" s="70"/>
      <c r="AH10" s="2"/>
      <c r="AI10" s="70">
        <f>データ!T6</f>
        <v>9241</v>
      </c>
      <c r="AJ10" s="70"/>
      <c r="AK10" s="70"/>
      <c r="AL10" s="70"/>
      <c r="AM10" s="70"/>
      <c r="AN10" s="70"/>
      <c r="AO10" s="70"/>
      <c r="AP10" s="70"/>
      <c r="AQ10" s="62">
        <f>データ!U6</f>
        <v>109.55</v>
      </c>
      <c r="AR10" s="62"/>
      <c r="AS10" s="62"/>
      <c r="AT10" s="62"/>
      <c r="AU10" s="62"/>
      <c r="AV10" s="62"/>
      <c r="AW10" s="62"/>
      <c r="AX10" s="62"/>
      <c r="AY10" s="62">
        <f>データ!V6</f>
        <v>84.35</v>
      </c>
      <c r="AZ10" s="62"/>
      <c r="BA10" s="62"/>
      <c r="BB10" s="62"/>
      <c r="BC10" s="62"/>
      <c r="BD10" s="62"/>
      <c r="BE10" s="62"/>
      <c r="BF10" s="62"/>
      <c r="BG10" s="3"/>
      <c r="BH10" s="3"/>
      <c r="BI10" s="3"/>
      <c r="BJ10" s="2"/>
      <c r="BK10" s="2"/>
      <c r="BL10" s="63" t="s">
        <v>20</v>
      </c>
      <c r="BM10" s="64"/>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22</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0" t="s">
        <v>24</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107</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53"/>
      <c r="BM34" s="54"/>
      <c r="BN34" s="54"/>
      <c r="BO34" s="54"/>
      <c r="BP34" s="54"/>
      <c r="BQ34" s="54"/>
      <c r="BR34" s="54"/>
      <c r="BS34" s="54"/>
      <c r="BT34" s="54"/>
      <c r="BU34" s="54"/>
      <c r="BV34" s="54"/>
      <c r="BW34" s="54"/>
      <c r="BX34" s="54"/>
      <c r="BY34" s="54"/>
      <c r="BZ34" s="55"/>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53"/>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105</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34</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352047</v>
      </c>
      <c r="D6" s="31">
        <f t="shared" si="3"/>
        <v>47</v>
      </c>
      <c r="E6" s="31">
        <f t="shared" si="3"/>
        <v>1</v>
      </c>
      <c r="F6" s="31">
        <f t="shared" si="3"/>
        <v>0</v>
      </c>
      <c r="G6" s="31">
        <f t="shared" si="3"/>
        <v>0</v>
      </c>
      <c r="H6" s="31" t="str">
        <f t="shared" si="3"/>
        <v>山口県　萩市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18.09</v>
      </c>
      <c r="P6" s="32">
        <f t="shared" si="3"/>
        <v>2516</v>
      </c>
      <c r="Q6" s="32">
        <f t="shared" si="3"/>
        <v>51587</v>
      </c>
      <c r="R6" s="32">
        <f t="shared" si="3"/>
        <v>698.31</v>
      </c>
      <c r="S6" s="32">
        <f t="shared" si="3"/>
        <v>73.87</v>
      </c>
      <c r="T6" s="32">
        <f t="shared" si="3"/>
        <v>9241</v>
      </c>
      <c r="U6" s="32">
        <f t="shared" si="3"/>
        <v>109.55</v>
      </c>
      <c r="V6" s="32">
        <f t="shared" si="3"/>
        <v>84.35</v>
      </c>
      <c r="W6" s="33">
        <f>IF(W7="",NA(),W7)</f>
        <v>70.680000000000007</v>
      </c>
      <c r="X6" s="33">
        <f t="shared" ref="X6:AF6" si="4">IF(X7="",NA(),X7)</f>
        <v>69.08</v>
      </c>
      <c r="Y6" s="33">
        <f t="shared" si="4"/>
        <v>63.03</v>
      </c>
      <c r="Z6" s="33">
        <f t="shared" si="4"/>
        <v>65.900000000000006</v>
      </c>
      <c r="AA6" s="33">
        <f t="shared" si="4"/>
        <v>71.41</v>
      </c>
      <c r="AB6" s="33">
        <f t="shared" si="4"/>
        <v>78.3</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1059.42</v>
      </c>
      <c r="BE6" s="33">
        <f t="shared" ref="BE6:BM6" si="7">IF(BE7="",NA(),BE7)</f>
        <v>1047.29</v>
      </c>
      <c r="BF6" s="33">
        <f t="shared" si="7"/>
        <v>1066.28</v>
      </c>
      <c r="BG6" s="33">
        <f t="shared" si="7"/>
        <v>1094.07</v>
      </c>
      <c r="BH6" s="33">
        <f t="shared" si="7"/>
        <v>1039.82</v>
      </c>
      <c r="BI6" s="33">
        <f t="shared" si="7"/>
        <v>1358.75</v>
      </c>
      <c r="BJ6" s="33">
        <f t="shared" si="7"/>
        <v>1168.8</v>
      </c>
      <c r="BK6" s="33">
        <f t="shared" si="7"/>
        <v>1158.82</v>
      </c>
      <c r="BL6" s="33">
        <f t="shared" si="7"/>
        <v>1167.7</v>
      </c>
      <c r="BM6" s="33">
        <f t="shared" si="7"/>
        <v>1228.58</v>
      </c>
      <c r="BN6" s="32" t="str">
        <f>IF(BN7="","",IF(BN7="-","【-】","【"&amp;SUBSTITUTE(TEXT(BN7,"#,##0.00"),"-","△")&amp;"】"))</f>
        <v>【1,239.32】</v>
      </c>
      <c r="BO6" s="33">
        <f>IF(BO7="",NA(),BO7)</f>
        <v>51.3</v>
      </c>
      <c r="BP6" s="33">
        <f t="shared" ref="BP6:BX6" si="8">IF(BP7="",NA(),BP7)</f>
        <v>55.4</v>
      </c>
      <c r="BQ6" s="33">
        <f t="shared" si="8"/>
        <v>50.79</v>
      </c>
      <c r="BR6" s="33">
        <f t="shared" si="8"/>
        <v>45.83</v>
      </c>
      <c r="BS6" s="33">
        <f t="shared" si="8"/>
        <v>53.96</v>
      </c>
      <c r="BT6" s="33">
        <f t="shared" si="8"/>
        <v>57.18</v>
      </c>
      <c r="BU6" s="33">
        <f t="shared" si="8"/>
        <v>56.44</v>
      </c>
      <c r="BV6" s="33">
        <f t="shared" si="8"/>
        <v>55.6</v>
      </c>
      <c r="BW6" s="33">
        <f t="shared" si="8"/>
        <v>54.43</v>
      </c>
      <c r="BX6" s="33">
        <f t="shared" si="8"/>
        <v>53.81</v>
      </c>
      <c r="BY6" s="32" t="str">
        <f>IF(BY7="","",IF(BY7="-","【-】","【"&amp;SUBSTITUTE(TEXT(BY7,"#,##0.00"),"-","△")&amp;"】"))</f>
        <v>【36.33】</v>
      </c>
      <c r="BZ6" s="33">
        <f>IF(BZ7="",NA(),BZ7)</f>
        <v>293.02</v>
      </c>
      <c r="CA6" s="33">
        <f t="shared" ref="CA6:CI6" si="9">IF(CA7="",NA(),CA7)</f>
        <v>269.33999999999997</v>
      </c>
      <c r="CB6" s="33">
        <f t="shared" si="9"/>
        <v>290.8</v>
      </c>
      <c r="CC6" s="33">
        <f t="shared" si="9"/>
        <v>325.24</v>
      </c>
      <c r="CD6" s="33">
        <f t="shared" si="9"/>
        <v>279.94</v>
      </c>
      <c r="CE6" s="33">
        <f t="shared" si="9"/>
        <v>295.62</v>
      </c>
      <c r="CF6" s="33">
        <f t="shared" si="9"/>
        <v>270.7</v>
      </c>
      <c r="CG6" s="33">
        <f t="shared" si="9"/>
        <v>275.86</v>
      </c>
      <c r="CH6" s="33">
        <f t="shared" si="9"/>
        <v>279.8</v>
      </c>
      <c r="CI6" s="33">
        <f t="shared" si="9"/>
        <v>284.64999999999998</v>
      </c>
      <c r="CJ6" s="32" t="str">
        <f>IF(CJ7="","",IF(CJ7="-","【-】","【"&amp;SUBSTITUTE(TEXT(CJ7,"#,##0.00"),"-","△")&amp;"】"))</f>
        <v>【476.46】</v>
      </c>
      <c r="CK6" s="33">
        <f>IF(CK7="",NA(),CK7)</f>
        <v>43.45</v>
      </c>
      <c r="CL6" s="33">
        <f t="shared" ref="CL6:CT6" si="10">IF(CL7="",NA(),CL7)</f>
        <v>43.58</v>
      </c>
      <c r="CM6" s="33">
        <f t="shared" si="10"/>
        <v>42.08</v>
      </c>
      <c r="CN6" s="33">
        <f t="shared" si="10"/>
        <v>41.86</v>
      </c>
      <c r="CO6" s="33">
        <f t="shared" si="10"/>
        <v>41.25</v>
      </c>
      <c r="CP6" s="33">
        <f t="shared" si="10"/>
        <v>63.04</v>
      </c>
      <c r="CQ6" s="33">
        <f t="shared" si="10"/>
        <v>59.84</v>
      </c>
      <c r="CR6" s="33">
        <f t="shared" si="10"/>
        <v>60.66</v>
      </c>
      <c r="CS6" s="33">
        <f t="shared" si="10"/>
        <v>60.17</v>
      </c>
      <c r="CT6" s="33">
        <f t="shared" si="10"/>
        <v>58.96</v>
      </c>
      <c r="CU6" s="32" t="str">
        <f>IF(CU7="","",IF(CU7="-","【-】","【"&amp;SUBSTITUTE(TEXT(CU7,"#,##0.00"),"-","△")&amp;"】"))</f>
        <v>【58.19】</v>
      </c>
      <c r="CV6" s="33">
        <f>IF(CV7="",NA(),CV7)</f>
        <v>83.5</v>
      </c>
      <c r="CW6" s="33">
        <f t="shared" ref="CW6:DE6" si="11">IF(CW7="",NA(),CW7)</f>
        <v>80.760000000000005</v>
      </c>
      <c r="CX6" s="33">
        <f t="shared" si="11"/>
        <v>80.510000000000005</v>
      </c>
      <c r="CY6" s="33">
        <f t="shared" si="11"/>
        <v>73.37</v>
      </c>
      <c r="CZ6" s="33">
        <f t="shared" si="11"/>
        <v>76.989999999999995</v>
      </c>
      <c r="DA6" s="33">
        <f t="shared" si="11"/>
        <v>78.06</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1.1499999999999999</v>
      </c>
      <c r="ED6" s="33">
        <f t="shared" ref="ED6:EL6" si="14">IF(ED7="",NA(),ED7)</f>
        <v>1.29</v>
      </c>
      <c r="EE6" s="33">
        <f t="shared" si="14"/>
        <v>0.26</v>
      </c>
      <c r="EF6" s="33">
        <f t="shared" si="14"/>
        <v>0.17</v>
      </c>
      <c r="EG6" s="33">
        <f t="shared" si="14"/>
        <v>0.09</v>
      </c>
      <c r="EH6" s="33">
        <f t="shared" si="14"/>
        <v>0.83</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352047</v>
      </c>
      <c r="D7" s="35">
        <v>47</v>
      </c>
      <c r="E7" s="35">
        <v>1</v>
      </c>
      <c r="F7" s="35">
        <v>0</v>
      </c>
      <c r="G7" s="35">
        <v>0</v>
      </c>
      <c r="H7" s="35" t="s">
        <v>93</v>
      </c>
      <c r="I7" s="35" t="s">
        <v>94</v>
      </c>
      <c r="J7" s="35" t="s">
        <v>95</v>
      </c>
      <c r="K7" s="35" t="s">
        <v>96</v>
      </c>
      <c r="L7" s="35" t="s">
        <v>97</v>
      </c>
      <c r="M7" s="36" t="s">
        <v>98</v>
      </c>
      <c r="N7" s="36" t="s">
        <v>99</v>
      </c>
      <c r="O7" s="36">
        <v>18.09</v>
      </c>
      <c r="P7" s="36">
        <v>2516</v>
      </c>
      <c r="Q7" s="36">
        <v>51587</v>
      </c>
      <c r="R7" s="36">
        <v>698.31</v>
      </c>
      <c r="S7" s="36">
        <v>73.87</v>
      </c>
      <c r="T7" s="36">
        <v>9241</v>
      </c>
      <c r="U7" s="36">
        <v>109.55</v>
      </c>
      <c r="V7" s="36">
        <v>84.35</v>
      </c>
      <c r="W7" s="36">
        <v>70.680000000000007</v>
      </c>
      <c r="X7" s="36">
        <v>69.08</v>
      </c>
      <c r="Y7" s="36">
        <v>63.03</v>
      </c>
      <c r="Z7" s="36">
        <v>65.900000000000006</v>
      </c>
      <c r="AA7" s="36">
        <v>71.41</v>
      </c>
      <c r="AB7" s="36">
        <v>78.3</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1059.42</v>
      </c>
      <c r="BE7" s="36">
        <v>1047.29</v>
      </c>
      <c r="BF7" s="36">
        <v>1066.28</v>
      </c>
      <c r="BG7" s="36">
        <v>1094.07</v>
      </c>
      <c r="BH7" s="36">
        <v>1039.82</v>
      </c>
      <c r="BI7" s="36">
        <v>1358.75</v>
      </c>
      <c r="BJ7" s="36">
        <v>1168.8</v>
      </c>
      <c r="BK7" s="36">
        <v>1158.82</v>
      </c>
      <c r="BL7" s="36">
        <v>1167.7</v>
      </c>
      <c r="BM7" s="36">
        <v>1228.58</v>
      </c>
      <c r="BN7" s="36">
        <v>1239.32</v>
      </c>
      <c r="BO7" s="36">
        <v>51.3</v>
      </c>
      <c r="BP7" s="36">
        <v>55.4</v>
      </c>
      <c r="BQ7" s="36">
        <v>50.79</v>
      </c>
      <c r="BR7" s="36">
        <v>45.83</v>
      </c>
      <c r="BS7" s="36">
        <v>53.96</v>
      </c>
      <c r="BT7" s="36">
        <v>57.18</v>
      </c>
      <c r="BU7" s="36">
        <v>56.44</v>
      </c>
      <c r="BV7" s="36">
        <v>55.6</v>
      </c>
      <c r="BW7" s="36">
        <v>54.43</v>
      </c>
      <c r="BX7" s="36">
        <v>53.81</v>
      </c>
      <c r="BY7" s="36">
        <v>36.33</v>
      </c>
      <c r="BZ7" s="36">
        <v>293.02</v>
      </c>
      <c r="CA7" s="36">
        <v>269.33999999999997</v>
      </c>
      <c r="CB7" s="36">
        <v>290.8</v>
      </c>
      <c r="CC7" s="36">
        <v>325.24</v>
      </c>
      <c r="CD7" s="36">
        <v>279.94</v>
      </c>
      <c r="CE7" s="36">
        <v>295.62</v>
      </c>
      <c r="CF7" s="36">
        <v>270.7</v>
      </c>
      <c r="CG7" s="36">
        <v>275.86</v>
      </c>
      <c r="CH7" s="36">
        <v>279.8</v>
      </c>
      <c r="CI7" s="36">
        <v>284.64999999999998</v>
      </c>
      <c r="CJ7" s="36">
        <v>476.46</v>
      </c>
      <c r="CK7" s="36">
        <v>43.45</v>
      </c>
      <c r="CL7" s="36">
        <v>43.58</v>
      </c>
      <c r="CM7" s="36">
        <v>42.08</v>
      </c>
      <c r="CN7" s="36">
        <v>41.86</v>
      </c>
      <c r="CO7" s="36">
        <v>41.25</v>
      </c>
      <c r="CP7" s="36">
        <v>63.04</v>
      </c>
      <c r="CQ7" s="36">
        <v>59.84</v>
      </c>
      <c r="CR7" s="36">
        <v>60.66</v>
      </c>
      <c r="CS7" s="36">
        <v>60.17</v>
      </c>
      <c r="CT7" s="36">
        <v>58.96</v>
      </c>
      <c r="CU7" s="36">
        <v>58.19</v>
      </c>
      <c r="CV7" s="36">
        <v>83.5</v>
      </c>
      <c r="CW7" s="36">
        <v>80.760000000000005</v>
      </c>
      <c r="CX7" s="36">
        <v>80.510000000000005</v>
      </c>
      <c r="CY7" s="36">
        <v>73.37</v>
      </c>
      <c r="CZ7" s="36">
        <v>76.989999999999995</v>
      </c>
      <c r="DA7" s="36">
        <v>78.06</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1.1499999999999999</v>
      </c>
      <c r="ED7" s="36">
        <v>1.29</v>
      </c>
      <c r="EE7" s="36">
        <v>0.26</v>
      </c>
      <c r="EF7" s="36">
        <v>0.17</v>
      </c>
      <c r="EG7" s="36">
        <v>0.09</v>
      </c>
      <c r="EH7" s="36">
        <v>0.83</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2016-02-15T06:36:04Z</cp:lastPrinted>
  <dcterms:created xsi:type="dcterms:W3CDTF">2016-01-18T05:05:32Z</dcterms:created>
  <dcterms:modified xsi:type="dcterms:W3CDTF">2016-02-17T04:54:54Z</dcterms:modified>
  <cp:category/>
</cp:coreProperties>
</file>