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AL8" i="4"/>
  <c r="W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<sst xmlns="http://schemas.openxmlformats.org/spreadsheetml/2006/main" count="221" uniqueCount="111">
  <si>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</si>
  <si>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</si>
  <si>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</si>
  <si>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</si>
  <si>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</si>
  <si>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</si>
  <si>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</si>
  <si>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</si>
  <si>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</si>
  <si>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</si>
  <si>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</si>
  <si>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</si>
  <si>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</si>
  <si>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</si>
  <si>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</si>
  <si>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</si>
  <si>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</si>
  <si>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</si>
  <si>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</si>
  <si>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</si>
  <si>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</si>
  <si>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</si>
  <si>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</si>
  <si>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</si>
  <si>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</si>
  <si>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</si>
  <si>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</si>
  <si>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</si>
  <si>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</si>
  <si>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</si>
  <si>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</si>
  <si>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</si>
  <si>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</si>
  <si>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</si>
  <si>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</si>
  <si>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</si>
  <si>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</si>
  <si>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</si>
  <si>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</si>
  <si>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</si>
  <si>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</si>
  <si>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</si>
  <si>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</si>
  <si>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</si>
  <si>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</si>
  <si>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</si>
  <si>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</si>
  <si>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</si>
  <si>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</si>
  <si>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</si>
  <si>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</si>
  <si>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</si>
  <si>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</si>
  <si>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</si>
  <si>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</si>
  <si>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</si>
  <si>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</si>
  <si>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</si>
  <si>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</si>
  <si>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</si>
  <si>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</si>
  <si>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</si>
  <si>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</si>
  <si>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</si>
  <si>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</si>
  <si>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</si>
  <si>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</si>
  <si>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</si>
  <si>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</si>
  <si>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</si>
  <si>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</si>
  <si>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</si>
  <si>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</si>
  <si>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</si>
  <si>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</si>
  <si>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</si>
  <si>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</si>
  <si>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</si>
  <si>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</si>
  <si>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</si>
  <si>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</si>
  <si>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</si>
  <si>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</si>
  <si>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</si>
  <si>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</si>
  <si>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</si>
  <si>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</si>
  <si>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</si>
  <si>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</si>
  <si>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</si>
  <si>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</si>
  <si>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</si>
  <si>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</si>
  <si>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</si>
  <si>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</si>
  <si>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</si>
  <si>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山口県　防府市</t>
  </si>
  <si>
    <t>法非適用</t>
  </si>
  <si>
    <t>下水道事業</t>
  </si>
  <si>
    <t>漁業集落排水</t>
  </si>
  <si>
    <t>H2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</si>
  <si>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</si>
  <si>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</si>
  <si>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</si>
  <si>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</si>
  <si>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</si>
  <si>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</si>
  <si>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</si>
  <si>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この施設では、島内で下水処理が完結させるため、広域化や民間委託は、困難であると考えられる。
　また、施設利用率は、過疎化により下がってきている状況にある。
　したがって、現行の施設を維持管理し、計画的に施設の更新を行うために、施設の長寿命化計画を策定し、計画的な施設更新を行っていくことが必要となる。</t>
    <rPh sb="3" eb="5">
      <t>シセツ</t>
    </rPh>
    <rPh sb="8" eb="10">
      <t>トウナイ</t>
    </rPh>
    <rPh sb="11" eb="13">
      <t>ゲスイ</t>
    </rPh>
    <rPh sb="13" eb="15">
      <t>ショリ</t>
    </rPh>
    <rPh sb="16" eb="18">
      <t>カンケツ</t>
    </rPh>
    <rPh sb="24" eb="27">
      <t>コウイキカ</t>
    </rPh>
    <rPh sb="28" eb="30">
      <t>ミンカン</t>
    </rPh>
    <rPh sb="30" eb="32">
      <t>イタク</t>
    </rPh>
    <rPh sb="34" eb="36">
      <t>コンナン</t>
    </rPh>
    <rPh sb="40" eb="41">
      <t>カンガ</t>
    </rPh>
    <rPh sb="72" eb="74">
      <t>ジョウキョウ</t>
    </rPh>
    <rPh sb="86" eb="88">
      <t>ゲンコウ</t>
    </rPh>
    <rPh sb="89" eb="91">
      <t>シセツ</t>
    </rPh>
    <rPh sb="92" eb="94">
      <t>イジ</t>
    </rPh>
    <rPh sb="94" eb="96">
      <t>カンリ</t>
    </rPh>
    <rPh sb="98" eb="100">
      <t>ケイカク</t>
    </rPh>
    <rPh sb="100" eb="101">
      <t>テキ</t>
    </rPh>
    <rPh sb="102" eb="104">
      <t>シセツ</t>
    </rPh>
    <rPh sb="105" eb="107">
      <t>コウシン</t>
    </rPh>
    <rPh sb="108" eb="109">
      <t>オコナ</t>
    </rPh>
    <rPh sb="117" eb="118">
      <t>チョウ</t>
    </rPh>
    <rPh sb="118" eb="121">
      <t>ジュミョウカ</t>
    </rPh>
    <rPh sb="121" eb="123">
      <t>ケイカク</t>
    </rPh>
    <rPh sb="124" eb="126">
      <t>サクテイ</t>
    </rPh>
    <rPh sb="128" eb="131">
      <t>ケイカクテキ</t>
    </rPh>
    <rPh sb="132" eb="134">
      <t>シセツ</t>
    </rPh>
    <rPh sb="134" eb="136">
      <t>コウシン</t>
    </rPh>
    <rPh sb="137" eb="138">
      <t>オコナ</t>
    </rPh>
    <rPh sb="145" eb="147">
      <t>ヒツヨウ</t>
    </rPh>
    <phoneticPr fontId="4"/>
  </si>
  <si>
    <t>　稼働から、約３０年が経過し、毎年行っている施設の検査で修繕の必要性を指摘され、対応している状況であり、管渠の老朽化調査などは行っていない。</t>
    <rPh sb="1" eb="3">
      <t>カドウ</t>
    </rPh>
    <rPh sb="6" eb="7">
      <t>ヤク</t>
    </rPh>
    <rPh sb="9" eb="10">
      <t>ネン</t>
    </rPh>
    <rPh sb="11" eb="13">
      <t>ケイカ</t>
    </rPh>
    <rPh sb="15" eb="17">
      <t>マイトシ</t>
    </rPh>
    <rPh sb="17" eb="18">
      <t>オコナ</t>
    </rPh>
    <rPh sb="22" eb="24">
      <t>シセツ</t>
    </rPh>
    <rPh sb="25" eb="27">
      <t>ケンサ</t>
    </rPh>
    <rPh sb="28" eb="30">
      <t>シュウゼン</t>
    </rPh>
    <rPh sb="31" eb="34">
      <t>ヒツヨウセイ</t>
    </rPh>
    <rPh sb="35" eb="37">
      <t>シテキ</t>
    </rPh>
    <rPh sb="40" eb="42">
      <t>タイオウ</t>
    </rPh>
    <rPh sb="46" eb="48">
      <t>ジョウキョウ</t>
    </rPh>
    <rPh sb="52" eb="54">
      <t>カンキョ</t>
    </rPh>
    <rPh sb="55" eb="58">
      <t>ロウキュウカ</t>
    </rPh>
    <rPh sb="58" eb="60">
      <t>チョウサ</t>
    </rPh>
    <rPh sb="63" eb="64">
      <t>オコナ</t>
    </rPh>
    <phoneticPr fontId="4"/>
  </si>
  <si>
    <t>　この施設は、一般会計予算で運用を行っているため、経営の観点より費用対効果の面から分析を行う必要がある。
　そのため、費用を圧縮させることで、効率性を向上させることが必要となる。
　中でも、平成２３年度については、大規模な修繕を行ったことで、経費回収率の低下と汚水処理原価の上昇を招いている。
　歳入は、利用料金を公共下水道と同じくしている現状であり、離島振興の観点から利用料金を上げることは難しく、増収が望めない。
　また、離島という特殊性から処理区域内人口の増加が見込めず、施設利用率や水洗化率の向上が困難であることが推測される。
　歳出は、施設の運営に必要な経費のみとなっており、これ以上の経費削減は困難であり、経費回収率の向上は望めないため、引き続き、必要最低限の経費で事業を経営する必要がある。</t>
    <rPh sb="3" eb="5">
      <t>シセツ</t>
    </rPh>
    <rPh sb="7" eb="9">
      <t>イッパン</t>
    </rPh>
    <rPh sb="9" eb="11">
      <t>カイケイ</t>
    </rPh>
    <rPh sb="11" eb="13">
      <t>ヨサン</t>
    </rPh>
    <rPh sb="14" eb="16">
      <t>ウンヨウ</t>
    </rPh>
    <rPh sb="17" eb="18">
      <t>オコナ</t>
    </rPh>
    <rPh sb="25" eb="27">
      <t>ケイエイ</t>
    </rPh>
    <rPh sb="28" eb="30">
      <t>カンテン</t>
    </rPh>
    <rPh sb="32" eb="37">
      <t>ヒヨウタイコウカ</t>
    </rPh>
    <rPh sb="38" eb="39">
      <t>メン</t>
    </rPh>
    <rPh sb="41" eb="43">
      <t>ブンセキ</t>
    </rPh>
    <rPh sb="44" eb="45">
      <t>オコナ</t>
    </rPh>
    <rPh sb="46" eb="48">
      <t>ヒツヨウ</t>
    </rPh>
    <rPh sb="59" eb="61">
      <t>ヒヨウ</t>
    </rPh>
    <rPh sb="71" eb="74">
      <t>コウリツセイ</t>
    </rPh>
    <rPh sb="75" eb="77">
      <t>コウジョウ</t>
    </rPh>
    <rPh sb="83" eb="85">
      <t>ヒツヨウ</t>
    </rPh>
    <rPh sb="91" eb="92">
      <t>ナカ</t>
    </rPh>
    <rPh sb="95" eb="97">
      <t>ヘイセイ</t>
    </rPh>
    <rPh sb="99" eb="101">
      <t>ネンド</t>
    </rPh>
    <rPh sb="107" eb="110">
      <t>ダイキボ</t>
    </rPh>
    <rPh sb="111" eb="113">
      <t>シュウゼン</t>
    </rPh>
    <rPh sb="114" eb="115">
      <t>オコナ</t>
    </rPh>
    <rPh sb="121" eb="123">
      <t>ケイヒ</t>
    </rPh>
    <rPh sb="123" eb="125">
      <t>カイシュウ</t>
    </rPh>
    <rPh sb="125" eb="126">
      <t>リツ</t>
    </rPh>
    <rPh sb="127" eb="129">
      <t>テイカ</t>
    </rPh>
    <rPh sb="130" eb="132">
      <t>オスイ</t>
    </rPh>
    <rPh sb="132" eb="134">
      <t>ショリ</t>
    </rPh>
    <rPh sb="134" eb="136">
      <t>ゲンカ</t>
    </rPh>
    <rPh sb="137" eb="139">
      <t>ジョウショウ</t>
    </rPh>
    <rPh sb="140" eb="141">
      <t>マネ</t>
    </rPh>
    <rPh sb="152" eb="154">
      <t>リヨウ</t>
    </rPh>
    <rPh sb="154" eb="156">
      <t>リョウキン</t>
    </rPh>
    <rPh sb="157" eb="159">
      <t>コウキョウ</t>
    </rPh>
    <rPh sb="159" eb="162">
      <t>ゲスイドウ</t>
    </rPh>
    <rPh sb="163" eb="164">
      <t>オナ</t>
    </rPh>
    <rPh sb="170" eb="172">
      <t>ゲンジョウ</t>
    </rPh>
    <rPh sb="176" eb="178">
      <t>リトウ</t>
    </rPh>
    <rPh sb="178" eb="180">
      <t>シンコウ</t>
    </rPh>
    <rPh sb="181" eb="183">
      <t>カンテン</t>
    </rPh>
    <rPh sb="200" eb="202">
      <t>ゾウシュウ</t>
    </rPh>
    <rPh sb="203" eb="204">
      <t>ノゾ</t>
    </rPh>
    <rPh sb="239" eb="241">
      <t>シセツ</t>
    </rPh>
    <rPh sb="241" eb="244">
      <t>リヨウリツ</t>
    </rPh>
    <rPh sb="245" eb="248">
      <t>スイセンカ</t>
    </rPh>
    <rPh sb="248" eb="249">
      <t>リツ</t>
    </rPh>
    <rPh sb="250" eb="252">
      <t>コウジョウ</t>
    </rPh>
    <rPh sb="253" eb="255">
      <t>コンナン</t>
    </rPh>
    <rPh sb="303" eb="305">
      <t>コンナン</t>
    </rPh>
    <rPh sb="325" eb="326">
      <t>ヒ</t>
    </rPh>
    <rPh sb="327" eb="328">
      <t>ツヅ</t>
    </rPh>
    <rPh sb="330" eb="332">
      <t>ヒツヨウ</t>
    </rPh>
    <rPh sb="332" eb="335">
      <t>サイテイゲン</t>
    </rPh>
    <rPh sb="336" eb="338">
      <t>ケイヒ</t>
    </rPh>
    <rPh sb="339" eb="341">
      <t>ジギョウ</t>
    </rPh>
    <rPh sb="342" eb="344">
      <t>ケイエイ</t>
    </rPh>
    <rPh sb="346" eb="348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</si>
</sst>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0" fontId="5" fillId="0" borderId="8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9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6032"/>
        <c:axId val="93290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0.02</c:v>
                </c:pt>
                <c:pt idx="2" formatCode="#,##0.00;&quot;△&quot;#,##0.00">
                  <c:v>0</c:v>
                </c:pt>
                <c:pt idx="3">
                  <c:v>0.14000000000000001</c:v>
                </c:pt>
                <c:pt idx="4">
                  <c:v>0.05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6032"/>
        <c:axId val="93290496"/>
      </c:lineChart>
      <c:dateAx>
        <c:axId val="93276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290496"/>
        <c:crosses val="autoZero"/>
        <c:auto val="1"/>
        <c:lblOffset val="100"/>
        <c:baseTimeUnit val="years"/>
      </c:dateAx>
      <c:valAx>
        <c:axId val="93290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276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32</c:v>
                </c:pt>
                <c:pt idx="2">
                  <c:v>36</c:v>
                </c:pt>
                <c:pt idx="3">
                  <c:v>36.67</c:v>
                </c:pt>
                <c:pt idx="4">
                  <c:v>30.67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616192"/>
        <c:axId val="94626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36.71</c:v>
                </c:pt>
                <c:pt idx="1">
                  <c:v>36.01</c:v>
                </c:pt>
                <c:pt idx="2">
                  <c:v>37.25</c:v>
                </c:pt>
                <c:pt idx="3">
                  <c:v>38.28</c:v>
                </c:pt>
                <c:pt idx="4">
                  <c:v>38.83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16192"/>
        <c:axId val="94626560"/>
      </c:lineChart>
      <c:dateAx>
        <c:axId val="9461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626560"/>
        <c:crosses val="autoZero"/>
        <c:auto val="1"/>
        <c:lblOffset val="100"/>
        <c:baseTimeUnit val="years"/>
      </c:dateAx>
      <c:valAx>
        <c:axId val="94626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61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97.12</c:v>
                </c:pt>
                <c:pt idx="1">
                  <c:v>96.99</c:v>
                </c:pt>
                <c:pt idx="2">
                  <c:v>96.64</c:v>
                </c:pt>
                <c:pt idx="3">
                  <c:v>96.49</c:v>
                </c:pt>
                <c:pt idx="4">
                  <c:v>96.33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718208"/>
        <c:axId val="94724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80.989999999999995</c:v>
                </c:pt>
                <c:pt idx="1">
                  <c:v>81.8</c:v>
                </c:pt>
                <c:pt idx="2">
                  <c:v>81.84</c:v>
                </c:pt>
                <c:pt idx="3">
                  <c:v>82.97</c:v>
                </c:pt>
                <c:pt idx="4">
                  <c:v>83.95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18208"/>
        <c:axId val="94724480"/>
      </c:lineChart>
      <c:dateAx>
        <c:axId val="94718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724480"/>
        <c:crosses val="autoZero"/>
        <c:auto val="1"/>
        <c:lblOffset val="100"/>
        <c:baseTimeUnit val="years"/>
      </c:dateAx>
      <c:valAx>
        <c:axId val="94724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718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0704"/>
        <c:axId val="93322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0704"/>
        <c:axId val="93322624"/>
      </c:lineChart>
      <c:dateAx>
        <c:axId val="93320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22624"/>
        <c:crosses val="autoZero"/>
        <c:auto val="1"/>
        <c:lblOffset val="100"/>
        <c:baseTimeUnit val="years"/>
      </c:dateAx>
      <c:valAx>
        <c:axId val="93322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320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156480"/>
        <c:axId val="93158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156480"/>
        <c:axId val="93158400"/>
      </c:lineChart>
      <c:dateAx>
        <c:axId val="93156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158400"/>
        <c:crosses val="autoZero"/>
        <c:auto val="1"/>
        <c:lblOffset val="100"/>
        <c:baseTimeUnit val="years"/>
      </c:dateAx>
      <c:valAx>
        <c:axId val="93158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156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13440"/>
        <c:axId val="93215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13440"/>
        <c:axId val="93215360"/>
      </c:lineChart>
      <c:dateAx>
        <c:axId val="93213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215360"/>
        <c:crosses val="autoZero"/>
        <c:auto val="1"/>
        <c:lblOffset val="100"/>
        <c:baseTimeUnit val="years"/>
      </c:dateAx>
      <c:valAx>
        <c:axId val="93215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213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47744"/>
        <c:axId val="9338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47744"/>
        <c:axId val="93389184"/>
      </c:lineChart>
      <c:dateAx>
        <c:axId val="93247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89184"/>
        <c:crosses val="autoZero"/>
        <c:auto val="1"/>
        <c:lblOffset val="100"/>
        <c:baseTimeUnit val="years"/>
      </c:dateAx>
      <c:valAx>
        <c:axId val="9338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247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19776"/>
        <c:axId val="93434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19776"/>
        <c:axId val="93434240"/>
      </c:lineChart>
      <c:dateAx>
        <c:axId val="93419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34240"/>
        <c:crosses val="autoZero"/>
        <c:auto val="1"/>
        <c:lblOffset val="100"/>
        <c:baseTimeUnit val="years"/>
      </c:dateAx>
      <c:valAx>
        <c:axId val="93434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419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0352"/>
        <c:axId val="93474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804.21</c:v>
                </c:pt>
                <c:pt idx="1">
                  <c:v>866.07</c:v>
                </c:pt>
                <c:pt idx="2">
                  <c:v>827.19</c:v>
                </c:pt>
                <c:pt idx="3">
                  <c:v>817.63</c:v>
                </c:pt>
                <c:pt idx="4">
                  <c:v>830.5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0352"/>
        <c:axId val="93474816"/>
      </c:lineChart>
      <c:dateAx>
        <c:axId val="93460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74816"/>
        <c:crosses val="autoZero"/>
        <c:auto val="1"/>
        <c:lblOffset val="100"/>
        <c:baseTimeUnit val="years"/>
      </c:dateAx>
      <c:valAx>
        <c:axId val="93474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460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27.89</c:v>
                </c:pt>
                <c:pt idx="1">
                  <c:v>17.97</c:v>
                </c:pt>
                <c:pt idx="2">
                  <c:v>31.84</c:v>
                </c:pt>
                <c:pt idx="3">
                  <c:v>35.01</c:v>
                </c:pt>
                <c:pt idx="4">
                  <c:v>33.22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05024"/>
        <c:axId val="93506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48.08</c:v>
                </c:pt>
                <c:pt idx="1">
                  <c:v>43.46</c:v>
                </c:pt>
                <c:pt idx="2">
                  <c:v>45.01</c:v>
                </c:pt>
                <c:pt idx="3">
                  <c:v>46.31</c:v>
                </c:pt>
                <c:pt idx="4">
                  <c:v>43.66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05024"/>
        <c:axId val="93506944"/>
      </c:lineChart>
      <c:dateAx>
        <c:axId val="93505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06944"/>
        <c:crosses val="autoZero"/>
        <c:auto val="1"/>
        <c:lblOffset val="100"/>
        <c:baseTimeUnit val="years"/>
      </c:dateAx>
      <c:valAx>
        <c:axId val="93506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505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663.24</c:v>
                </c:pt>
                <c:pt idx="1">
                  <c:v>1043.58</c:v>
                </c:pt>
                <c:pt idx="2">
                  <c:v>609.19000000000005</c:v>
                </c:pt>
                <c:pt idx="3">
                  <c:v>559.95000000000005</c:v>
                </c:pt>
                <c:pt idx="4">
                  <c:v>620.99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593792"/>
        <c:axId val="945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313.41000000000003</c:v>
                </c:pt>
                <c:pt idx="1">
                  <c:v>359.48</c:v>
                </c:pt>
                <c:pt idx="2">
                  <c:v>350.91</c:v>
                </c:pt>
                <c:pt idx="3">
                  <c:v>349.08</c:v>
                </c:pt>
                <c:pt idx="4">
                  <c:v>382.09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93792"/>
        <c:axId val="94595712"/>
      </c:lineChart>
      <c:dateAx>
        <c:axId val="94593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595712"/>
        <c:crosses val="autoZero"/>
        <c:auto val="1"/>
        <c:lblOffset val="100"/>
        <c:baseTimeUnit val="years"/>
      </c:dateAx>
      <c:valAx>
        <c:axId val="945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593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【1,078.58】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【35.95】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【419.50】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K15" zoomScaleNormal="100" workbookViewId="0">
      <selection activeCell="CA29" sqref="CA29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山口県　防府市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漁業集落排水</v>
      </c>
      <c r="Q8" s="46"/>
      <c r="R8" s="46"/>
      <c r="S8" s="46"/>
      <c r="T8" s="46"/>
      <c r="U8" s="46"/>
      <c r="V8" s="46"/>
      <c r="W8" s="46" t="str">
        <f>データ!L6</f>
        <v>H2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118110</v>
      </c>
      <c r="AM8" s="47"/>
      <c r="AN8" s="47"/>
      <c r="AO8" s="47"/>
      <c r="AP8" s="47"/>
      <c r="AQ8" s="47"/>
      <c r="AR8" s="47"/>
      <c r="AS8" s="47"/>
      <c r="AT8" s="43">
        <f>データ!S6</f>
        <v>189.37</v>
      </c>
      <c r="AU8" s="43"/>
      <c r="AV8" s="43"/>
      <c r="AW8" s="43"/>
      <c r="AX8" s="43"/>
      <c r="AY8" s="43"/>
      <c r="AZ8" s="43"/>
      <c r="BA8" s="43"/>
      <c r="BB8" s="43">
        <f>データ!T6</f>
        <v>623.70000000000005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0.09</v>
      </c>
      <c r="Q10" s="43"/>
      <c r="R10" s="43"/>
      <c r="S10" s="43"/>
      <c r="T10" s="43"/>
      <c r="U10" s="43"/>
      <c r="V10" s="43"/>
      <c r="W10" s="43">
        <f>データ!P6</f>
        <v>69.16</v>
      </c>
      <c r="X10" s="43"/>
      <c r="Y10" s="43"/>
      <c r="Z10" s="43"/>
      <c r="AA10" s="43"/>
      <c r="AB10" s="43"/>
      <c r="AC10" s="43"/>
      <c r="AD10" s="47">
        <f>データ!Q6</f>
        <v>2700</v>
      </c>
      <c r="AE10" s="47"/>
      <c r="AF10" s="47"/>
      <c r="AG10" s="47"/>
      <c r="AH10" s="47"/>
      <c r="AI10" s="47"/>
      <c r="AJ10" s="47"/>
      <c r="AK10" s="2"/>
      <c r="AL10" s="47">
        <f>データ!U6</f>
        <v>109</v>
      </c>
      <c r="AM10" s="47"/>
      <c r="AN10" s="47"/>
      <c r="AO10" s="47"/>
      <c r="AP10" s="47"/>
      <c r="AQ10" s="47"/>
      <c r="AR10" s="47"/>
      <c r="AS10" s="47"/>
      <c r="AT10" s="43">
        <f>データ!V6</f>
        <v>0.09</v>
      </c>
      <c r="AU10" s="43"/>
      <c r="AV10" s="43"/>
      <c r="AW10" s="43"/>
      <c r="AX10" s="43"/>
      <c r="AY10" s="43"/>
      <c r="AZ10" s="43"/>
      <c r="BA10" s="43"/>
      <c r="BB10" s="43">
        <f>データ!W6</f>
        <v>1211.1099999999999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3" t="s">
        <v>109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6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8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3" t="s">
        <v>108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80" t="s">
        <v>51</v>
      </c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86" t="s">
        <v>52</v>
      </c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 t="s">
        <v>53</v>
      </c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</row>
    <row r="4" spans="1:144">
      <c r="A4" s="26" t="s">
        <v>54</v>
      </c>
      <c r="B4" s="28"/>
      <c r="C4" s="28"/>
      <c r="D4" s="28"/>
      <c r="E4" s="28"/>
      <c r="F4" s="28"/>
      <c r="G4" s="28"/>
      <c r="H4" s="83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5"/>
      <c r="X4" s="79" t="s">
        <v>55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 t="s">
        <v>56</v>
      </c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 t="s">
        <v>57</v>
      </c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 t="s">
        <v>58</v>
      </c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 t="s">
        <v>59</v>
      </c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 t="s">
        <v>60</v>
      </c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 t="s">
        <v>61</v>
      </c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 t="s">
        <v>62</v>
      </c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 t="s">
        <v>63</v>
      </c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 t="s">
        <v>64</v>
      </c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 t="s">
        <v>65</v>
      </c>
      <c r="EE4" s="79"/>
      <c r="EF4" s="79"/>
      <c r="EG4" s="79"/>
      <c r="EH4" s="79"/>
      <c r="EI4" s="79"/>
      <c r="EJ4" s="79"/>
      <c r="EK4" s="79"/>
      <c r="EL4" s="79"/>
      <c r="EM4" s="79"/>
      <c r="EN4" s="79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352063</v>
      </c>
      <c r="D6" s="31">
        <f t="shared" si="3"/>
        <v>47</v>
      </c>
      <c r="E6" s="31">
        <f t="shared" si="3"/>
        <v>17</v>
      </c>
      <c r="F6" s="31">
        <f t="shared" si="3"/>
        <v>6</v>
      </c>
      <c r="G6" s="31">
        <f t="shared" si="3"/>
        <v>0</v>
      </c>
      <c r="H6" s="31" t="str">
        <f t="shared" si="3"/>
        <v>山口県　防府市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漁業集落排水</v>
      </c>
      <c r="L6" s="31" t="str">
        <f t="shared" si="3"/>
        <v>H2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0.09</v>
      </c>
      <c r="P6" s="32">
        <f t="shared" si="3"/>
        <v>69.16</v>
      </c>
      <c r="Q6" s="32">
        <f t="shared" si="3"/>
        <v>2700</v>
      </c>
      <c r="R6" s="32">
        <f t="shared" si="3"/>
        <v>118110</v>
      </c>
      <c r="S6" s="32">
        <f t="shared" si="3"/>
        <v>189.37</v>
      </c>
      <c r="T6" s="32">
        <f t="shared" si="3"/>
        <v>623.70000000000005</v>
      </c>
      <c r="U6" s="32">
        <f t="shared" si="3"/>
        <v>109</v>
      </c>
      <c r="V6" s="32">
        <f t="shared" si="3"/>
        <v>0.09</v>
      </c>
      <c r="W6" s="32">
        <f t="shared" si="3"/>
        <v>1211.1099999999999</v>
      </c>
      <c r="X6" s="33">
        <f>IF(X7="",NA(),X7)</f>
        <v>100</v>
      </c>
      <c r="Y6" s="33">
        <f t="shared" ref="Y6:AG6" si="4">IF(Y7="",NA(),Y7)</f>
        <v>100</v>
      </c>
      <c r="Z6" s="33">
        <f t="shared" si="4"/>
        <v>100</v>
      </c>
      <c r="AA6" s="33">
        <f t="shared" si="4"/>
        <v>100</v>
      </c>
      <c r="AB6" s="33">
        <f t="shared" si="4"/>
        <v>100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804.21</v>
      </c>
      <c r="BK6" s="33">
        <f t="shared" si="7"/>
        <v>866.07</v>
      </c>
      <c r="BL6" s="33">
        <f t="shared" si="7"/>
        <v>827.19</v>
      </c>
      <c r="BM6" s="33">
        <f t="shared" si="7"/>
        <v>817.63</v>
      </c>
      <c r="BN6" s="33">
        <f t="shared" si="7"/>
        <v>830.5</v>
      </c>
      <c r="BO6" s="32" t="str">
        <f>IF(BO7="","",IF(BO7="-","【-】","【"&amp;SUBSTITUTE(TEXT(BO7,"#,##0.00"),"-","△")&amp;"】"))</f>
        <v>【1,078.58】</v>
      </c>
      <c r="BP6" s="33">
        <f>IF(BP7="",NA(),BP7)</f>
        <v>27.89</v>
      </c>
      <c r="BQ6" s="33">
        <f t="shared" ref="BQ6:BY6" si="8">IF(BQ7="",NA(),BQ7)</f>
        <v>17.97</v>
      </c>
      <c r="BR6" s="33">
        <f t="shared" si="8"/>
        <v>31.84</v>
      </c>
      <c r="BS6" s="33">
        <f t="shared" si="8"/>
        <v>35.01</v>
      </c>
      <c r="BT6" s="33">
        <f t="shared" si="8"/>
        <v>33.22</v>
      </c>
      <c r="BU6" s="33">
        <f t="shared" si="8"/>
        <v>48.08</v>
      </c>
      <c r="BV6" s="33">
        <f t="shared" si="8"/>
        <v>43.46</v>
      </c>
      <c r="BW6" s="33">
        <f t="shared" si="8"/>
        <v>45.01</v>
      </c>
      <c r="BX6" s="33">
        <f t="shared" si="8"/>
        <v>46.31</v>
      </c>
      <c r="BY6" s="33">
        <f t="shared" si="8"/>
        <v>43.66</v>
      </c>
      <c r="BZ6" s="32" t="str">
        <f>IF(BZ7="","",IF(BZ7="-","【-】","【"&amp;SUBSTITUTE(TEXT(BZ7,"#,##0.00"),"-","△")&amp;"】"))</f>
        <v>【40.39】</v>
      </c>
      <c r="CA6" s="33">
        <f>IF(CA7="",NA(),CA7)</f>
        <v>663.24</v>
      </c>
      <c r="CB6" s="33">
        <f t="shared" ref="CB6:CJ6" si="9">IF(CB7="",NA(),CB7)</f>
        <v>1043.58</v>
      </c>
      <c r="CC6" s="33">
        <f t="shared" si="9"/>
        <v>609.19000000000005</v>
      </c>
      <c r="CD6" s="33">
        <f t="shared" si="9"/>
        <v>559.95000000000005</v>
      </c>
      <c r="CE6" s="33">
        <f t="shared" si="9"/>
        <v>620.99</v>
      </c>
      <c r="CF6" s="33">
        <f t="shared" si="9"/>
        <v>313.41000000000003</v>
      </c>
      <c r="CG6" s="33">
        <f t="shared" si="9"/>
        <v>359.48</v>
      </c>
      <c r="CH6" s="33">
        <f t="shared" si="9"/>
        <v>350.91</v>
      </c>
      <c r="CI6" s="33">
        <f t="shared" si="9"/>
        <v>349.08</v>
      </c>
      <c r="CJ6" s="33">
        <f t="shared" si="9"/>
        <v>382.09</v>
      </c>
      <c r="CK6" s="32" t="str">
        <f>IF(CK7="","",IF(CK7="-","【-】","【"&amp;SUBSTITUTE(TEXT(CK7,"#,##0.00"),"-","△")&amp;"】"))</f>
        <v>【419.50】</v>
      </c>
      <c r="CL6" s="32">
        <f>IF(CL7="",NA(),CL7)</f>
        <v>0</v>
      </c>
      <c r="CM6" s="33">
        <f t="shared" ref="CM6:CU6" si="10">IF(CM7="",NA(),CM7)</f>
        <v>32</v>
      </c>
      <c r="CN6" s="33">
        <f t="shared" si="10"/>
        <v>36</v>
      </c>
      <c r="CO6" s="33">
        <f t="shared" si="10"/>
        <v>36.67</v>
      </c>
      <c r="CP6" s="33">
        <f t="shared" si="10"/>
        <v>30.67</v>
      </c>
      <c r="CQ6" s="33">
        <f t="shared" si="10"/>
        <v>36.71</v>
      </c>
      <c r="CR6" s="33">
        <f t="shared" si="10"/>
        <v>36.01</v>
      </c>
      <c r="CS6" s="33">
        <f t="shared" si="10"/>
        <v>37.25</v>
      </c>
      <c r="CT6" s="33">
        <f t="shared" si="10"/>
        <v>38.28</v>
      </c>
      <c r="CU6" s="33">
        <f t="shared" si="10"/>
        <v>38.83</v>
      </c>
      <c r="CV6" s="32" t="str">
        <f>IF(CV7="","",IF(CV7="-","【-】","【"&amp;SUBSTITUTE(TEXT(CV7,"#,##0.00"),"-","△")&amp;"】"))</f>
        <v>【35.95】</v>
      </c>
      <c r="CW6" s="33">
        <f>IF(CW7="",NA(),CW7)</f>
        <v>97.12</v>
      </c>
      <c r="CX6" s="33">
        <f t="shared" ref="CX6:DF6" si="11">IF(CX7="",NA(),CX7)</f>
        <v>96.99</v>
      </c>
      <c r="CY6" s="33">
        <f t="shared" si="11"/>
        <v>96.64</v>
      </c>
      <c r="CZ6" s="33">
        <f t="shared" si="11"/>
        <v>96.49</v>
      </c>
      <c r="DA6" s="33">
        <f t="shared" si="11"/>
        <v>96.33</v>
      </c>
      <c r="DB6" s="33">
        <f t="shared" si="11"/>
        <v>80.989999999999995</v>
      </c>
      <c r="DC6" s="33">
        <f t="shared" si="11"/>
        <v>81.8</v>
      </c>
      <c r="DD6" s="33">
        <f t="shared" si="11"/>
        <v>81.84</v>
      </c>
      <c r="DE6" s="33">
        <f t="shared" si="11"/>
        <v>82.97</v>
      </c>
      <c r="DF6" s="33">
        <f t="shared" si="11"/>
        <v>83.95</v>
      </c>
      <c r="DG6" s="32" t="str">
        <f>IF(DG7="","",IF(DG7="-","【-】","【"&amp;SUBSTITUTE(TEXT(DG7,"#,##0.00"),"-","△")&amp;"】"))</f>
        <v>【77.00】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0.01</v>
      </c>
      <c r="EJ6" s="33">
        <f t="shared" si="14"/>
        <v>0.02</v>
      </c>
      <c r="EK6" s="32">
        <f t="shared" si="14"/>
        <v>0</v>
      </c>
      <c r="EL6" s="33">
        <f t="shared" si="14"/>
        <v>0.14000000000000001</v>
      </c>
      <c r="EM6" s="33">
        <f t="shared" si="14"/>
        <v>0.05</v>
      </c>
      <c r="EN6" s="32" t="str">
        <f>IF(EN7="","",IF(EN7="-","【-】","【"&amp;SUBSTITUTE(TEXT(EN7,"#,##0.00"),"-","△")&amp;"】"))</f>
        <v>【0.14】</v>
      </c>
    </row>
    <row r="7" spans="1:144" s="34" customFormat="1">
      <c r="A7" s="26"/>
      <c r="B7" s="35">
        <v>2014</v>
      </c>
      <c r="C7" s="35">
        <v>352063</v>
      </c>
      <c r="D7" s="35">
        <v>47</v>
      </c>
      <c r="E7" s="35">
        <v>17</v>
      </c>
      <c r="F7" s="35">
        <v>6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0.09</v>
      </c>
      <c r="P7" s="36">
        <v>69.16</v>
      </c>
      <c r="Q7" s="36">
        <v>2700</v>
      </c>
      <c r="R7" s="36">
        <v>118110</v>
      </c>
      <c r="S7" s="36">
        <v>189.37</v>
      </c>
      <c r="T7" s="36">
        <v>623.70000000000005</v>
      </c>
      <c r="U7" s="36">
        <v>109</v>
      </c>
      <c r="V7" s="36">
        <v>0.09</v>
      </c>
      <c r="W7" s="36">
        <v>1211.1099999999999</v>
      </c>
      <c r="X7" s="36">
        <v>100</v>
      </c>
      <c r="Y7" s="36">
        <v>100</v>
      </c>
      <c r="Z7" s="36">
        <v>100</v>
      </c>
      <c r="AA7" s="36">
        <v>100</v>
      </c>
      <c r="AB7" s="36">
        <v>100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804.21</v>
      </c>
      <c r="BK7" s="36">
        <v>866.07</v>
      </c>
      <c r="BL7" s="36">
        <v>827.19</v>
      </c>
      <c r="BM7" s="36">
        <v>817.63</v>
      </c>
      <c r="BN7" s="36">
        <v>830.5</v>
      </c>
      <c r="BO7" s="36">
        <v>1078.58</v>
      </c>
      <c r="BP7" s="36">
        <v>27.89</v>
      </c>
      <c r="BQ7" s="36">
        <v>17.97</v>
      </c>
      <c r="BR7" s="36">
        <v>31.84</v>
      </c>
      <c r="BS7" s="36">
        <v>35.01</v>
      </c>
      <c r="BT7" s="36">
        <v>33.22</v>
      </c>
      <c r="BU7" s="36">
        <v>48.08</v>
      </c>
      <c r="BV7" s="36">
        <v>43.46</v>
      </c>
      <c r="BW7" s="36">
        <v>45.01</v>
      </c>
      <c r="BX7" s="36">
        <v>46.31</v>
      </c>
      <c r="BY7" s="36">
        <v>43.66</v>
      </c>
      <c r="BZ7" s="36">
        <v>40.39</v>
      </c>
      <c r="CA7" s="36">
        <v>663.24</v>
      </c>
      <c r="CB7" s="36">
        <v>1043.58</v>
      </c>
      <c r="CC7" s="36">
        <v>609.19000000000005</v>
      </c>
      <c r="CD7" s="36">
        <v>559.95000000000005</v>
      </c>
      <c r="CE7" s="36">
        <v>620.99</v>
      </c>
      <c r="CF7" s="36">
        <v>313.41000000000003</v>
      </c>
      <c r="CG7" s="36">
        <v>359.48</v>
      </c>
      <c r="CH7" s="36">
        <v>350.91</v>
      </c>
      <c r="CI7" s="36">
        <v>349.08</v>
      </c>
      <c r="CJ7" s="36">
        <v>382.09</v>
      </c>
      <c r="CK7" s="36">
        <v>419.5</v>
      </c>
      <c r="CL7" s="36">
        <v>0</v>
      </c>
      <c r="CM7" s="36">
        <v>32</v>
      </c>
      <c r="CN7" s="36">
        <v>36</v>
      </c>
      <c r="CO7" s="36">
        <v>36.67</v>
      </c>
      <c r="CP7" s="36">
        <v>30.67</v>
      </c>
      <c r="CQ7" s="36">
        <v>36.71</v>
      </c>
      <c r="CR7" s="36">
        <v>36.01</v>
      </c>
      <c r="CS7" s="36">
        <v>37.25</v>
      </c>
      <c r="CT7" s="36">
        <v>38.28</v>
      </c>
      <c r="CU7" s="36">
        <v>38.83</v>
      </c>
      <c r="CV7" s="36">
        <v>35.950000000000003</v>
      </c>
      <c r="CW7" s="36">
        <v>97.12</v>
      </c>
      <c r="CX7" s="36">
        <v>96.99</v>
      </c>
      <c r="CY7" s="36">
        <v>96.64</v>
      </c>
      <c r="CZ7" s="36">
        <v>96.49</v>
      </c>
      <c r="DA7" s="36">
        <v>96.33</v>
      </c>
      <c r="DB7" s="36">
        <v>80.989999999999995</v>
      </c>
      <c r="DC7" s="36">
        <v>81.8</v>
      </c>
      <c r="DD7" s="36">
        <v>81.84</v>
      </c>
      <c r="DE7" s="36">
        <v>82.97</v>
      </c>
      <c r="DF7" s="36">
        <v>83.95</v>
      </c>
      <c r="DG7" s="36">
        <v>77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0.01</v>
      </c>
      <c r="EJ7" s="36">
        <v>0.02</v>
      </c>
      <c r="EK7" s="36">
        <v>0</v>
      </c>
      <c r="EL7" s="36">
        <v>0.14000000000000001</v>
      </c>
      <c r="EM7" s="36">
        <v>0.05</v>
      </c>
      <c r="EN7" s="36">
        <v>0.14000000000000001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testserver</cp:lastModifiedBy>
  <cp:lastPrinted>2016-02-19T04:52:02Z</cp:lastPrinted>
  <dcterms:created xsi:type="dcterms:W3CDTF">2016-01-14T11:08:09Z</dcterms:created>
  <dcterms:modified xsi:type="dcterms:W3CDTF">2016-02-19T04:52:03Z</dcterms:modified>
</cp:coreProperties>
</file>