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<sst xmlns="http://schemas.openxmlformats.org/spreadsheetml/2006/main" count="221" uniqueCount="111">
  <si>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</si>
  <si>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</si>
  <si>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</si>
  <si>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</si>
  <si>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</si>
  <si>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</si>
  <si>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</si>
  <si>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</si>
  <si>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</si>
  <si>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</si>
  <si>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</si>
  <si>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</si>
  <si>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</si>
  <si>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</si>
  <si>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</si>
  <si>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</si>
  <si>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</si>
  <si>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</si>
  <si>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</si>
  <si>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</si>
  <si>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</si>
  <si>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</si>
  <si>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</si>
  <si>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</si>
  <si>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</si>
  <si>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</si>
  <si>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</si>
  <si>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</si>
  <si>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</si>
  <si>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</si>
  <si>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</si>
  <si>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</si>
  <si>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</si>
  <si>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</si>
  <si>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</si>
  <si>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</si>
  <si>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</si>
  <si>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</si>
  <si>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</si>
  <si>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</si>
  <si>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</si>
  <si>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</si>
  <si>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</si>
  <si>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</si>
  <si>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</si>
  <si>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</si>
  <si>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</si>
  <si>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</si>
  <si>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</si>
  <si>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</si>
  <si>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</si>
  <si>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</si>
  <si>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</si>
  <si>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</si>
  <si>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</si>
  <si>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</si>
  <si>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</si>
  <si>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</si>
  <si>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</si>
  <si>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</si>
  <si>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</si>
  <si>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</si>
  <si>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</si>
  <si>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</si>
  <si>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</si>
  <si>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</si>
  <si>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</si>
  <si>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</si>
  <si>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</si>
  <si>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</si>
  <si>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</si>
  <si>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</si>
  <si>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</si>
  <si>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</si>
  <si>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</si>
  <si>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</si>
  <si>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</si>
  <si>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</si>
  <si>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</si>
  <si>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</si>
  <si>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</si>
  <si>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</si>
  <si>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</si>
  <si>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</si>
  <si>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</si>
  <si>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</si>
  <si>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</si>
  <si>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</si>
  <si>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</si>
  <si>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</si>
  <si>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</si>
  <si>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</si>
  <si>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</si>
  <si>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</si>
  <si>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</si>
  <si>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</si>
  <si>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</si>
  <si>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</si>
  <si>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</si>
  <si>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</si>
  <si>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</si>
  <si>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</si>
  <si>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</si>
  <si>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</si>
  <si>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</si>
  <si>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</si>
  <si>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</si>
  <si>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</si>
  <si>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企業債残高対事業規模比率は、新規事業がないため減少傾向にある。
　処理区域は地理的に高低差があり中継ポンプ等の必要な施設が多いため、維持管理費が多額となっている。そのため汚水処理原価が平均値の約２倍と高額になり、経費回収率を低くさせる要因となっている。
　水洗化率については、水洗化の推進により増加傾向にある。</t>
    <rPh sb="1" eb="3">
      <t>キギョウ</t>
    </rPh>
    <rPh sb="3" eb="4">
      <t>サイ</t>
    </rPh>
    <rPh sb="4" eb="5">
      <t>ザン</t>
    </rPh>
    <rPh sb="5" eb="6">
      <t>タカ</t>
    </rPh>
    <rPh sb="6" eb="7">
      <t>タイ</t>
    </rPh>
    <rPh sb="7" eb="9">
      <t>ジギョウ</t>
    </rPh>
    <rPh sb="9" eb="11">
      <t>キボ</t>
    </rPh>
    <rPh sb="11" eb="13">
      <t>ヒリツ</t>
    </rPh>
    <rPh sb="15" eb="17">
      <t>シンキ</t>
    </rPh>
    <rPh sb="17" eb="19">
      <t>ジギョウ</t>
    </rPh>
    <rPh sb="24" eb="26">
      <t>ゲンショウ</t>
    </rPh>
    <rPh sb="26" eb="28">
      <t>ケイコウ</t>
    </rPh>
    <rPh sb="139" eb="142">
      <t>スイセンカ</t>
    </rPh>
    <rPh sb="143" eb="145">
      <t>スイシン</t>
    </rPh>
    <rPh sb="148" eb="150">
      <t>ゾウカ</t>
    </rPh>
    <rPh sb="150" eb="152">
      <t>ケイコウ</t>
    </rPh>
    <phoneticPr fontId="4"/>
  </si>
  <si>
    <t>　平成6年度から順次供用開始しているため、施設の老朽化が進んでいる。市内5か所の処理区域のうち余田中央処理区においては平成20年度に処理場及び既設管路について長寿命化を実施している。
　施設の長寿命化に向けて、機能保全計画策定事業を実施中であり、計画的に長寿命化対策を実施していく。</t>
    <rPh sb="34" eb="36">
      <t>シナイ</t>
    </rPh>
    <rPh sb="38" eb="39">
      <t>ショ</t>
    </rPh>
    <rPh sb="40" eb="42">
      <t>ショリ</t>
    </rPh>
    <rPh sb="42" eb="44">
      <t>クイキ</t>
    </rPh>
    <phoneticPr fontId="4"/>
  </si>
  <si>
    <t>　地理的要因により維持管理費に多くのコストが必要となっている。また、施設の老朽化が進んでおり、長寿命化を図るための対策経費が増大することが懸念されている。
　今後、経営改善を図るためには、最適な処理方法を検討し、維持管理経費の適正化と使用料収入等の増加に向けた取り組みを推進するなどの取り組みが必要である。</t>
    <rPh sb="9" eb="11">
      <t>イジ</t>
    </rPh>
    <rPh sb="11" eb="14">
      <t>カンリヒ</t>
    </rPh>
    <rPh sb="15" eb="16">
      <t>オオ</t>
    </rPh>
    <rPh sb="22" eb="24">
      <t>ヒツヨウ</t>
    </rPh>
    <rPh sb="34" eb="36">
      <t>シセツ</t>
    </rPh>
    <rPh sb="37" eb="40">
      <t>ロウキュウカ</t>
    </rPh>
    <rPh sb="41" eb="42">
      <t>スス</t>
    </rPh>
    <rPh sb="47" eb="48">
      <t>チョウ</t>
    </rPh>
    <rPh sb="48" eb="51">
      <t>ジュミョウカ</t>
    </rPh>
    <rPh sb="52" eb="53">
      <t>ハカ</t>
    </rPh>
    <rPh sb="57" eb="59">
      <t>タイサク</t>
    </rPh>
    <rPh sb="59" eb="61">
      <t>ケイヒ</t>
    </rPh>
    <rPh sb="62" eb="64">
      <t>ゾウダイ</t>
    </rPh>
    <rPh sb="69" eb="71">
      <t>ケネン</t>
    </rPh>
    <rPh sb="82" eb="84">
      <t>ケイエイ</t>
    </rPh>
    <rPh sb="84" eb="86">
      <t>カイゼン</t>
    </rPh>
    <rPh sb="87" eb="88">
      <t>ハカ</t>
    </rPh>
    <rPh sb="94" eb="96">
      <t>サイテキ</t>
    </rPh>
    <rPh sb="97" eb="99">
      <t>ショリ</t>
    </rPh>
    <rPh sb="99" eb="101">
      <t>ホウホウ</t>
    </rPh>
    <rPh sb="102" eb="104">
      <t>ケントウ</t>
    </rPh>
    <rPh sb="142" eb="143">
      <t>ト</t>
    </rPh>
    <rPh sb="144" eb="14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</si>
</sst>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731520"/>
        <c:axId val="767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76731520"/>
        <c:axId val="76733440"/>
      </c:lineChart>
      <c:dateAx>
        <c:axId val="76731520"/>
        <c:scaling>
          <c:orientation val="minMax"/>
        </c:scaling>
        <c:delete val="1"/>
        <c:axPos val="b"/>
        <c:numFmt formatCode="ge" sourceLinked="1"/>
        <c:majorTickMark val="none"/>
        <c:minorTickMark val="none"/>
        <c:tickLblPos val="none"/>
        <c:crossAx val="76733440"/>
        <c:crosses val="autoZero"/>
        <c:auto val="1"/>
        <c:lblOffset val="100"/>
        <c:baseTimeUnit val="years"/>
      </c:dateAx>
      <c:valAx>
        <c:axId val="767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315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40.96</c:v>
                </c:pt>
                <c:pt idx="1">
                  <c:v>39.950000000000003</c:v>
                </c:pt>
                <c:pt idx="2">
                  <c:v>39.33</c:v>
                </c:pt>
                <c:pt idx="3">
                  <c:v>57.16</c:v>
                </c:pt>
                <c:pt idx="4">
                  <c:v>57.26</c:v>
                </c:pt>
              </c:numCache>
            </c:numRef>
          </c:val>
        </c:ser>
        <c:dLbls>
          <c:showLegendKey val="0"/>
          <c:showVal val="0"/>
          <c:showCatName val="0"/>
          <c:showSerName val="0"/>
          <c:showPercent val="0"/>
          <c:showBubbleSize val="0"/>
        </c:dLbls>
        <c:gapWidth val="150"/>
        <c:axId val="87107072"/>
        <c:axId val="871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7107072"/>
        <c:axId val="87108992"/>
      </c:lineChart>
      <c:dateAx>
        <c:axId val="87107072"/>
        <c:scaling>
          <c:orientation val="minMax"/>
        </c:scaling>
        <c:delete val="1"/>
        <c:axPos val="b"/>
        <c:numFmt formatCode="ge" sourceLinked="1"/>
        <c:majorTickMark val="none"/>
        <c:minorTickMark val="none"/>
        <c:tickLblPos val="none"/>
        <c:crossAx val="87108992"/>
        <c:crosses val="autoZero"/>
        <c:auto val="1"/>
        <c:lblOffset val="100"/>
        <c:baseTimeUnit val="years"/>
      </c:dateAx>
      <c:valAx>
        <c:axId val="871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78.17</c:v>
                </c:pt>
                <c:pt idx="1">
                  <c:v>79.069999999999993</c:v>
                </c:pt>
                <c:pt idx="2">
                  <c:v>80.16</c:v>
                </c:pt>
                <c:pt idx="3">
                  <c:v>81.099999999999994</c:v>
                </c:pt>
                <c:pt idx="4">
                  <c:v>82.36</c:v>
                </c:pt>
              </c:numCache>
            </c:numRef>
          </c:val>
        </c:ser>
        <c:dLbls>
          <c:showLegendKey val="0"/>
          <c:showVal val="0"/>
          <c:showCatName val="0"/>
          <c:showSerName val="0"/>
          <c:showPercent val="0"/>
          <c:showBubbleSize val="0"/>
        </c:dLbls>
        <c:gapWidth val="150"/>
        <c:axId val="87159936"/>
        <c:axId val="871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7159936"/>
        <c:axId val="87161856"/>
      </c:lineChart>
      <c:dateAx>
        <c:axId val="87159936"/>
        <c:scaling>
          <c:orientation val="minMax"/>
        </c:scaling>
        <c:delete val="1"/>
        <c:axPos val="b"/>
        <c:numFmt formatCode="ge" sourceLinked="1"/>
        <c:majorTickMark val="none"/>
        <c:minorTickMark val="none"/>
        <c:tickLblPos val="none"/>
        <c:crossAx val="87161856"/>
        <c:crosses val="autoZero"/>
        <c:auto val="1"/>
        <c:lblOffset val="100"/>
        <c:baseTimeUnit val="years"/>
      </c:dateAx>
      <c:valAx>
        <c:axId val="871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59.66</c:v>
                </c:pt>
                <c:pt idx="1">
                  <c:v>55.29</c:v>
                </c:pt>
                <c:pt idx="2">
                  <c:v>57.47</c:v>
                </c:pt>
                <c:pt idx="3">
                  <c:v>62.52</c:v>
                </c:pt>
                <c:pt idx="4">
                  <c:v>62.52</c:v>
                </c:pt>
              </c:numCache>
            </c:numRef>
          </c:val>
        </c:ser>
        <c:dLbls>
          <c:showLegendKey val="0"/>
          <c:showVal val="0"/>
          <c:showCatName val="0"/>
          <c:showSerName val="0"/>
          <c:showPercent val="0"/>
          <c:showBubbleSize val="0"/>
        </c:dLbls>
        <c:gapWidth val="150"/>
        <c:axId val="76780288"/>
        <c:axId val="767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80288"/>
        <c:axId val="76782208"/>
      </c:lineChart>
      <c:dateAx>
        <c:axId val="76780288"/>
        <c:scaling>
          <c:orientation val="minMax"/>
        </c:scaling>
        <c:delete val="1"/>
        <c:axPos val="b"/>
        <c:numFmt formatCode="ge" sourceLinked="1"/>
        <c:majorTickMark val="none"/>
        <c:minorTickMark val="none"/>
        <c:tickLblPos val="none"/>
        <c:crossAx val="76782208"/>
        <c:crosses val="autoZero"/>
        <c:auto val="1"/>
        <c:lblOffset val="100"/>
        <c:baseTimeUnit val="years"/>
      </c:dateAx>
      <c:valAx>
        <c:axId val="76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214080"/>
        <c:axId val="772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214080"/>
        <c:axId val="77216000"/>
      </c:lineChart>
      <c:dateAx>
        <c:axId val="77214080"/>
        <c:scaling>
          <c:orientation val="minMax"/>
        </c:scaling>
        <c:delete val="1"/>
        <c:axPos val="b"/>
        <c:numFmt formatCode="ge" sourceLinked="1"/>
        <c:majorTickMark val="none"/>
        <c:minorTickMark val="none"/>
        <c:tickLblPos val="none"/>
        <c:crossAx val="77216000"/>
        <c:crosses val="autoZero"/>
        <c:auto val="1"/>
        <c:lblOffset val="100"/>
        <c:baseTimeUnit val="years"/>
      </c:dateAx>
      <c:valAx>
        <c:axId val="77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254656"/>
        <c:axId val="772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254656"/>
        <c:axId val="77256576"/>
      </c:lineChart>
      <c:dateAx>
        <c:axId val="77254656"/>
        <c:scaling>
          <c:orientation val="minMax"/>
        </c:scaling>
        <c:delete val="1"/>
        <c:axPos val="b"/>
        <c:numFmt formatCode="ge" sourceLinked="1"/>
        <c:majorTickMark val="none"/>
        <c:minorTickMark val="none"/>
        <c:tickLblPos val="none"/>
        <c:crossAx val="77256576"/>
        <c:crosses val="autoZero"/>
        <c:auto val="1"/>
        <c:lblOffset val="100"/>
        <c:baseTimeUnit val="years"/>
      </c:dateAx>
      <c:valAx>
        <c:axId val="772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84928"/>
        <c:axId val="858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84928"/>
        <c:axId val="85886848"/>
      </c:lineChart>
      <c:dateAx>
        <c:axId val="85884928"/>
        <c:scaling>
          <c:orientation val="minMax"/>
        </c:scaling>
        <c:delete val="1"/>
        <c:axPos val="b"/>
        <c:numFmt formatCode="ge" sourceLinked="1"/>
        <c:majorTickMark val="none"/>
        <c:minorTickMark val="none"/>
        <c:tickLblPos val="none"/>
        <c:crossAx val="85886848"/>
        <c:crosses val="autoZero"/>
        <c:auto val="1"/>
        <c:lblOffset val="100"/>
        <c:baseTimeUnit val="years"/>
      </c:dateAx>
      <c:valAx>
        <c:axId val="85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15136"/>
        <c:axId val="859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15136"/>
        <c:axId val="85917056"/>
      </c:lineChart>
      <c:dateAx>
        <c:axId val="85915136"/>
        <c:scaling>
          <c:orientation val="minMax"/>
        </c:scaling>
        <c:delete val="1"/>
        <c:axPos val="b"/>
        <c:numFmt formatCode="ge" sourceLinked="1"/>
        <c:majorTickMark val="none"/>
        <c:minorTickMark val="none"/>
        <c:tickLblPos val="none"/>
        <c:crossAx val="85917056"/>
        <c:crosses val="autoZero"/>
        <c:auto val="1"/>
        <c:lblOffset val="100"/>
        <c:baseTimeUnit val="years"/>
      </c:dateAx>
      <c:valAx>
        <c:axId val="859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1153.67</c:v>
                </c:pt>
                <c:pt idx="1">
                  <c:v>1084.96</c:v>
                </c:pt>
                <c:pt idx="2">
                  <c:v>1117.8800000000001</c:v>
                </c:pt>
                <c:pt idx="3">
                  <c:v>1101.99</c:v>
                </c:pt>
                <c:pt idx="4">
                  <c:v>1033.6600000000001</c:v>
                </c:pt>
              </c:numCache>
            </c:numRef>
          </c:val>
        </c:ser>
        <c:dLbls>
          <c:showLegendKey val="0"/>
          <c:showVal val="0"/>
          <c:showCatName val="0"/>
          <c:showSerName val="0"/>
          <c:showPercent val="0"/>
          <c:showBubbleSize val="0"/>
        </c:dLbls>
        <c:gapWidth val="150"/>
        <c:axId val="85937152"/>
        <c:axId val="859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5937152"/>
        <c:axId val="85963904"/>
      </c:lineChart>
      <c:dateAx>
        <c:axId val="85937152"/>
        <c:scaling>
          <c:orientation val="minMax"/>
        </c:scaling>
        <c:delete val="1"/>
        <c:axPos val="b"/>
        <c:numFmt formatCode="ge" sourceLinked="1"/>
        <c:majorTickMark val="none"/>
        <c:minorTickMark val="none"/>
        <c:tickLblPos val="none"/>
        <c:crossAx val="85963904"/>
        <c:crosses val="autoZero"/>
        <c:auto val="1"/>
        <c:lblOffset val="100"/>
        <c:baseTimeUnit val="years"/>
      </c:dateAx>
      <c:valAx>
        <c:axId val="859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31.49</c:v>
                </c:pt>
                <c:pt idx="1">
                  <c:v>30.78</c:v>
                </c:pt>
                <c:pt idx="2">
                  <c:v>32.81</c:v>
                </c:pt>
                <c:pt idx="3">
                  <c:v>27.74</c:v>
                </c:pt>
                <c:pt idx="4">
                  <c:v>28.46</c:v>
                </c:pt>
              </c:numCache>
            </c:numRef>
          </c:val>
        </c:ser>
        <c:dLbls>
          <c:showLegendKey val="0"/>
          <c:showVal val="0"/>
          <c:showCatName val="0"/>
          <c:showSerName val="0"/>
          <c:showPercent val="0"/>
          <c:showBubbleSize val="0"/>
        </c:dLbls>
        <c:gapWidth val="150"/>
        <c:axId val="87374464"/>
        <c:axId val="873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7374464"/>
        <c:axId val="87380736"/>
      </c:lineChart>
      <c:dateAx>
        <c:axId val="87374464"/>
        <c:scaling>
          <c:orientation val="minMax"/>
        </c:scaling>
        <c:delete val="1"/>
        <c:axPos val="b"/>
        <c:numFmt formatCode="ge" sourceLinked="1"/>
        <c:majorTickMark val="none"/>
        <c:minorTickMark val="none"/>
        <c:tickLblPos val="none"/>
        <c:crossAx val="87380736"/>
        <c:crosses val="autoZero"/>
        <c:auto val="1"/>
        <c:lblOffset val="100"/>
        <c:baseTimeUnit val="years"/>
      </c:dateAx>
      <c:valAx>
        <c:axId val="873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515.22</c:v>
                </c:pt>
                <c:pt idx="1">
                  <c:v>534.30999999999995</c:v>
                </c:pt>
                <c:pt idx="2">
                  <c:v>504.91</c:v>
                </c:pt>
                <c:pt idx="3">
                  <c:v>598.67999999999995</c:v>
                </c:pt>
                <c:pt idx="4">
                  <c:v>595.58000000000004</c:v>
                </c:pt>
              </c:numCache>
            </c:numRef>
          </c:val>
        </c:ser>
        <c:dLbls>
          <c:showLegendKey val="0"/>
          <c:showVal val="0"/>
          <c:showCatName val="0"/>
          <c:showSerName val="0"/>
          <c:showPercent val="0"/>
          <c:showBubbleSize val="0"/>
        </c:dLbls>
        <c:gapWidth val="150"/>
        <c:axId val="87414656"/>
        <c:axId val="874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7414656"/>
        <c:axId val="87416832"/>
      </c:lineChart>
      <c:dateAx>
        <c:axId val="87414656"/>
        <c:scaling>
          <c:orientation val="minMax"/>
        </c:scaling>
        <c:delete val="1"/>
        <c:axPos val="b"/>
        <c:numFmt formatCode="ge" sourceLinked="1"/>
        <c:majorTickMark val="none"/>
        <c:minorTickMark val="none"/>
        <c:tickLblPos val="none"/>
        <c:crossAx val="87416832"/>
        <c:crosses val="autoZero"/>
        <c:auto val="1"/>
        <c:lblOffset val="100"/>
        <c:baseTimeUnit val="years"/>
      </c:dateAx>
      <c:valAx>
        <c:axId val="874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柳井市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33840</v>
      </c>
      <c r="AM8" s="47"/>
      <c r="AN8" s="47"/>
      <c r="AO8" s="47"/>
      <c r="AP8" s="47"/>
      <c r="AQ8" s="47"/>
      <c r="AR8" s="47"/>
      <c r="AS8" s="47"/>
      <c r="AT8" s="43">
        <f>データ!S6</f>
        <v>140.05000000000001</v>
      </c>
      <c r="AU8" s="43"/>
      <c r="AV8" s="43"/>
      <c r="AW8" s="43"/>
      <c r="AX8" s="43"/>
      <c r="AY8" s="43"/>
      <c r="AZ8" s="43"/>
      <c r="BA8" s="43"/>
      <c r="BB8" s="43">
        <f>データ!T6</f>
        <v>241.63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13.66</v>
      </c>
      <c r="Q10" s="43"/>
      <c r="R10" s="43"/>
      <c r="S10" s="43"/>
      <c r="T10" s="43"/>
      <c r="U10" s="43"/>
      <c r="V10" s="43"/>
      <c r="W10" s="43">
        <f>データ!P6</f>
        <v>75.680000000000007</v>
      </c>
      <c r="X10" s="43"/>
      <c r="Y10" s="43"/>
      <c r="Z10" s="43"/>
      <c r="AA10" s="43"/>
      <c r="AB10" s="43"/>
      <c r="AC10" s="43"/>
      <c r="AD10" s="47">
        <f>データ!Q6</f>
        <v>3132</v>
      </c>
      <c r="AE10" s="47"/>
      <c r="AF10" s="47"/>
      <c r="AG10" s="47"/>
      <c r="AH10" s="47"/>
      <c r="AI10" s="47"/>
      <c r="AJ10" s="47"/>
      <c r="AK10" s="2"/>
      <c r="AL10" s="47">
        <f>データ!U6</f>
        <v>4593</v>
      </c>
      <c r="AM10" s="47"/>
      <c r="AN10" s="47"/>
      <c r="AO10" s="47"/>
      <c r="AP10" s="47"/>
      <c r="AQ10" s="47"/>
      <c r="AR10" s="47"/>
      <c r="AS10" s="47"/>
      <c r="AT10" s="43">
        <f>データ!V6</f>
        <v>1.84</v>
      </c>
      <c r="AU10" s="43"/>
      <c r="AV10" s="43"/>
      <c r="AW10" s="43"/>
      <c r="AX10" s="43"/>
      <c r="AY10" s="43"/>
      <c r="AZ10" s="43"/>
      <c r="BA10" s="43"/>
      <c r="BB10" s="43">
        <f>データ!W6</f>
        <v>2496.1999999999998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352128</v>
      </c>
      <c r="D6" s="31">
        <f t="shared" si="3"/>
        <v>47</v>
      </c>
      <c r="E6" s="31">
        <f t="shared" si="3"/>
        <v>17</v>
      </c>
      <c r="F6" s="31">
        <f t="shared" si="3"/>
        <v>5</v>
      </c>
      <c r="G6" s="31">
        <f t="shared" si="3"/>
        <v>0</v>
      </c>
      <c r="H6" s="31" t="str">
        <f t="shared" si="3"/>
        <v>山口県　柳井市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13.66</v>
      </c>
      <c r="P6" s="32">
        <f t="shared" si="3"/>
        <v>75.680000000000007</v>
      </c>
      <c r="Q6" s="32">
        <f t="shared" si="3"/>
        <v>3132</v>
      </c>
      <c r="R6" s="32">
        <f t="shared" si="3"/>
        <v>33840</v>
      </c>
      <c r="S6" s="32">
        <f t="shared" si="3"/>
        <v>140.05000000000001</v>
      </c>
      <c r="T6" s="32">
        <f t="shared" si="3"/>
        <v>241.63</v>
      </c>
      <c r="U6" s="32">
        <f t="shared" si="3"/>
        <v>4593</v>
      </c>
      <c r="V6" s="32">
        <f t="shared" si="3"/>
        <v>1.84</v>
      </c>
      <c r="W6" s="32">
        <f t="shared" si="3"/>
        <v>2496.1999999999998</v>
      </c>
      <c r="X6" s="33">
        <f>IF(X7="",NA(),X7)</f>
        <v>59.66</v>
      </c>
      <c r="Y6" s="33">
        <f t="shared" ref="Y6:AG6" si="4">IF(Y7="",NA(),Y7)</f>
        <v>55.29</v>
      </c>
      <c r="Z6" s="33">
        <f t="shared" si="4"/>
        <v>57.47</v>
      </c>
      <c r="AA6" s="33">
        <f t="shared" si="4"/>
        <v>62.52</v>
      </c>
      <c r="AB6" s="33">
        <f t="shared" si="4"/>
        <v>62.52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1153.67</v>
      </c>
      <c r="BF6" s="33">
        <f t="shared" ref="BF6:BN6" si="7">IF(BF7="",NA(),BF7)</f>
        <v>1084.96</v>
      </c>
      <c r="BG6" s="33">
        <f t="shared" si="7"/>
        <v>1117.8800000000001</v>
      </c>
      <c r="BH6" s="33">
        <f t="shared" si="7"/>
        <v>1101.99</v>
      </c>
      <c r="BI6" s="33">
        <f t="shared" si="7"/>
        <v>1033.6600000000001</v>
      </c>
      <c r="BJ6" s="33">
        <f t="shared" si="7"/>
        <v>1267.26</v>
      </c>
      <c r="BK6" s="33">
        <f t="shared" si="7"/>
        <v>1239.2</v>
      </c>
      <c r="BL6" s="33">
        <f t="shared" si="7"/>
        <v>1197.82</v>
      </c>
      <c r="BM6" s="33">
        <f t="shared" si="7"/>
        <v>1126.77</v>
      </c>
      <c r="BN6" s="33">
        <f t="shared" si="7"/>
        <v>1044.8</v>
      </c>
      <c r="BO6" s="32" t="str">
        <f>IF(BO7="","",IF(BO7="-","【-】","【"&amp;SUBSTITUTE(TEXT(BO7,"#,##0.00"),"-","△")&amp;"】"))</f>
        <v>【992.47】</v>
      </c>
      <c r="BP6" s="33">
        <f>IF(BP7="",NA(),BP7)</f>
        <v>31.49</v>
      </c>
      <c r="BQ6" s="33">
        <f t="shared" ref="BQ6:BY6" si="8">IF(BQ7="",NA(),BQ7)</f>
        <v>30.78</v>
      </c>
      <c r="BR6" s="33">
        <f t="shared" si="8"/>
        <v>32.81</v>
      </c>
      <c r="BS6" s="33">
        <f t="shared" si="8"/>
        <v>27.74</v>
      </c>
      <c r="BT6" s="33">
        <f t="shared" si="8"/>
        <v>28.46</v>
      </c>
      <c r="BU6" s="33">
        <f t="shared" si="8"/>
        <v>53.42</v>
      </c>
      <c r="BV6" s="33">
        <f t="shared" si="8"/>
        <v>51.56</v>
      </c>
      <c r="BW6" s="33">
        <f t="shared" si="8"/>
        <v>51.03</v>
      </c>
      <c r="BX6" s="33">
        <f t="shared" si="8"/>
        <v>50.9</v>
      </c>
      <c r="BY6" s="33">
        <f t="shared" si="8"/>
        <v>50.82</v>
      </c>
      <c r="BZ6" s="32" t="str">
        <f>IF(BZ7="","",IF(BZ7="-","【-】","【"&amp;SUBSTITUTE(TEXT(BZ7,"#,##0.00"),"-","△")&amp;"】"))</f>
        <v>【51.49】</v>
      </c>
      <c r="CA6" s="33">
        <f>IF(CA7="",NA(),CA7)</f>
        <v>515.22</v>
      </c>
      <c r="CB6" s="33">
        <f t="shared" ref="CB6:CJ6" si="9">IF(CB7="",NA(),CB7)</f>
        <v>534.30999999999995</v>
      </c>
      <c r="CC6" s="33">
        <f t="shared" si="9"/>
        <v>504.91</v>
      </c>
      <c r="CD6" s="33">
        <f t="shared" si="9"/>
        <v>598.67999999999995</v>
      </c>
      <c r="CE6" s="33">
        <f t="shared" si="9"/>
        <v>595.58000000000004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40.96</v>
      </c>
      <c r="CM6" s="33">
        <f t="shared" ref="CM6:CU6" si="10">IF(CM7="",NA(),CM7)</f>
        <v>39.950000000000003</v>
      </c>
      <c r="CN6" s="33">
        <f t="shared" si="10"/>
        <v>39.33</v>
      </c>
      <c r="CO6" s="33">
        <f t="shared" si="10"/>
        <v>57.16</v>
      </c>
      <c r="CP6" s="33">
        <f t="shared" si="10"/>
        <v>57.26</v>
      </c>
      <c r="CQ6" s="33">
        <f t="shared" si="10"/>
        <v>54.23</v>
      </c>
      <c r="CR6" s="33">
        <f t="shared" si="10"/>
        <v>55.2</v>
      </c>
      <c r="CS6" s="33">
        <f t="shared" si="10"/>
        <v>54.74</v>
      </c>
      <c r="CT6" s="33">
        <f t="shared" si="10"/>
        <v>53.78</v>
      </c>
      <c r="CU6" s="33">
        <f t="shared" si="10"/>
        <v>53.24</v>
      </c>
      <c r="CV6" s="32" t="str">
        <f>IF(CV7="","",IF(CV7="-","【-】","【"&amp;SUBSTITUTE(TEXT(CV7,"#,##0.00"),"-","△")&amp;"】"))</f>
        <v>【53.32】</v>
      </c>
      <c r="CW6" s="33">
        <f>IF(CW7="",NA(),CW7)</f>
        <v>78.17</v>
      </c>
      <c r="CX6" s="33">
        <f t="shared" ref="CX6:DF6" si="11">IF(CX7="",NA(),CX7)</f>
        <v>79.069999999999993</v>
      </c>
      <c r="CY6" s="33">
        <f t="shared" si="11"/>
        <v>80.16</v>
      </c>
      <c r="CZ6" s="33">
        <f t="shared" si="11"/>
        <v>81.099999999999994</v>
      </c>
      <c r="DA6" s="33">
        <f t="shared" si="11"/>
        <v>82.36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352128</v>
      </c>
      <c r="D7" s="35">
        <v>47</v>
      </c>
      <c r="E7" s="35">
        <v>17</v>
      </c>
      <c r="F7" s="35">
        <v>5</v>
      </c>
      <c r="G7" s="35">
        <v>0</v>
      </c>
      <c r="H7" s="35" t="s">
        <v>96</v>
      </c>
      <c r="I7" s="35" t="s">
        <v>97</v>
      </c>
      <c r="J7" s="35" t="s">
        <v>98</v>
      </c>
      <c r="K7" s="35" t="s">
        <v>99</v>
      </c>
      <c r="L7" s="35" t="s">
        <v>100</v>
      </c>
      <c r="M7" s="36" t="s">
        <v>101</v>
      </c>
      <c r="N7" s="36" t="s">
        <v>102</v>
      </c>
      <c r="O7" s="36">
        <v>13.66</v>
      </c>
      <c r="P7" s="36">
        <v>75.680000000000007</v>
      </c>
      <c r="Q7" s="36">
        <v>3132</v>
      </c>
      <c r="R7" s="36">
        <v>33840</v>
      </c>
      <c r="S7" s="36">
        <v>140.05000000000001</v>
      </c>
      <c r="T7" s="36">
        <v>241.63</v>
      </c>
      <c r="U7" s="36">
        <v>4593</v>
      </c>
      <c r="V7" s="36">
        <v>1.84</v>
      </c>
      <c r="W7" s="36">
        <v>2496.1999999999998</v>
      </c>
      <c r="X7" s="36">
        <v>59.66</v>
      </c>
      <c r="Y7" s="36">
        <v>55.29</v>
      </c>
      <c r="Z7" s="36">
        <v>57.47</v>
      </c>
      <c r="AA7" s="36">
        <v>62.52</v>
      </c>
      <c r="AB7" s="36">
        <v>62.52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1153.67</v>
      </c>
      <c r="BF7" s="36">
        <v>1084.96</v>
      </c>
      <c r="BG7" s="36">
        <v>1117.8800000000001</v>
      </c>
      <c r="BH7" s="36">
        <v>1101.99</v>
      </c>
      <c r="BI7" s="36">
        <v>1033.6600000000001</v>
      </c>
      <c r="BJ7" s="36">
        <v>1267.26</v>
      </c>
      <c r="BK7" s="36">
        <v>1239.2</v>
      </c>
      <c r="BL7" s="36">
        <v>1197.82</v>
      </c>
      <c r="BM7" s="36">
        <v>1126.77</v>
      </c>
      <c r="BN7" s="36">
        <v>1044.8</v>
      </c>
      <c r="BO7" s="36">
        <v>992.47</v>
      </c>
      <c r="BP7" s="36">
        <v>31.49</v>
      </c>
      <c r="BQ7" s="36">
        <v>30.78</v>
      </c>
      <c r="BR7" s="36">
        <v>32.81</v>
      </c>
      <c r="BS7" s="36">
        <v>27.74</v>
      </c>
      <c r="BT7" s="36">
        <v>28.46</v>
      </c>
      <c r="BU7" s="36">
        <v>53.42</v>
      </c>
      <c r="BV7" s="36">
        <v>51.56</v>
      </c>
      <c r="BW7" s="36">
        <v>51.03</v>
      </c>
      <c r="BX7" s="36">
        <v>50.9</v>
      </c>
      <c r="BY7" s="36">
        <v>50.82</v>
      </c>
      <c r="BZ7" s="36">
        <v>51.49</v>
      </c>
      <c r="CA7" s="36">
        <v>515.22</v>
      </c>
      <c r="CB7" s="36">
        <v>534.30999999999995</v>
      </c>
      <c r="CC7" s="36">
        <v>504.91</v>
      </c>
      <c r="CD7" s="36">
        <v>598.67999999999995</v>
      </c>
      <c r="CE7" s="36">
        <v>595.58000000000004</v>
      </c>
      <c r="CF7" s="36">
        <v>269.12</v>
      </c>
      <c r="CG7" s="36">
        <v>283.26</v>
      </c>
      <c r="CH7" s="36">
        <v>289.60000000000002</v>
      </c>
      <c r="CI7" s="36">
        <v>293.27</v>
      </c>
      <c r="CJ7" s="36">
        <v>300.52</v>
      </c>
      <c r="CK7" s="36">
        <v>295.10000000000002</v>
      </c>
      <c r="CL7" s="36">
        <v>40.96</v>
      </c>
      <c r="CM7" s="36">
        <v>39.950000000000003</v>
      </c>
      <c r="CN7" s="36">
        <v>39.33</v>
      </c>
      <c r="CO7" s="36">
        <v>57.16</v>
      </c>
      <c r="CP7" s="36">
        <v>57.26</v>
      </c>
      <c r="CQ7" s="36">
        <v>54.23</v>
      </c>
      <c r="CR7" s="36">
        <v>55.2</v>
      </c>
      <c r="CS7" s="36">
        <v>54.74</v>
      </c>
      <c r="CT7" s="36">
        <v>53.78</v>
      </c>
      <c r="CU7" s="36">
        <v>53.24</v>
      </c>
      <c r="CV7" s="36">
        <v>53.32</v>
      </c>
      <c r="CW7" s="36">
        <v>78.17</v>
      </c>
      <c r="CX7" s="36">
        <v>79.069999999999993</v>
      </c>
      <c r="CY7" s="36">
        <v>80.16</v>
      </c>
      <c r="CZ7" s="36">
        <v>81.099999999999994</v>
      </c>
      <c r="DA7" s="36">
        <v>82.36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2016-02-12T00:40:08Z</cp:lastPrinted>
  <dcterms:created xsi:type="dcterms:W3CDTF">2016-02-03T09:17:03Z</dcterms:created>
  <dcterms:modified xsi:type="dcterms:W3CDTF">2016-02-15T00:27:33Z</dcterms:modified>
</cp:coreProperties>
</file>