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21455\デスクトップ\経営比較分析表\下水道課\"/>
    </mc:Choice>
  </mc:AlternateContent>
  <workbookProtection workbookPassword="B501"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<sst xmlns="http://schemas.openxmlformats.org/spreadsheetml/2006/main" count="221" uniqueCount="111">
  <si>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</si>
  <si>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</si>
  <si>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</si>
  <si>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</si>
  <si>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</si>
  <si>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</si>
  <si>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</si>
  <si>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</si>
  <si>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</si>
  <si>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</si>
  <si>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</si>
  <si>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</si>
  <si>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</si>
  <si>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</si>
  <si>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</si>
  <si>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</si>
  <si>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</si>
  <si>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</si>
  <si>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</si>
  <si>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</si>
  <si>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</si>
  <si>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</si>
  <si>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</si>
  <si>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</si>
  <si>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</si>
  <si>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</si>
  <si>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</si>
  <si>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</si>
  <si>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</si>
  <si>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</si>
  <si>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</si>
  <si>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</si>
  <si>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</si>
  <si>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</si>
  <si>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</si>
  <si>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</si>
  <si>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</si>
  <si>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</si>
  <si>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</si>
  <si>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</si>
  <si>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</si>
  <si>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</si>
  <si>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</si>
  <si>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</si>
  <si>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</si>
  <si>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</si>
  <si>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</si>
  <si>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</si>
  <si>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</si>
  <si>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</si>
  <si>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</si>
  <si>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</si>
  <si>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</si>
  <si>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</si>
  <si>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</si>
  <si>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</si>
  <si>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</si>
  <si>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</si>
  <si>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</si>
  <si>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</si>
  <si>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</si>
  <si>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</si>
  <si>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</si>
  <si>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</si>
  <si>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</si>
  <si>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</si>
  <si>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</si>
  <si>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</si>
  <si>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</si>
  <si>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</si>
  <si>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</si>
  <si>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</si>
  <si>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</si>
  <si>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</si>
  <si>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</si>
  <si>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</si>
  <si>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</si>
  <si>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</si>
  <si>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</si>
  <si>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</si>
  <si>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</si>
  <si>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</si>
  <si>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</si>
  <si>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</si>
  <si>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</si>
  <si>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</si>
  <si>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</si>
  <si>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</si>
  <si>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</si>
  <si>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</si>
  <si>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</si>
  <si>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</si>
  <si>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</si>
  <si>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</si>
  <si>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</si>
  <si>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</si>
  <si>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</si>
  <si>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</si>
  <si>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</si>
  <si>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</si>
  <si>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</si>
  <si>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</si>
  <si>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</si>
  <si>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</si>
  <si>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</si>
  <si>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</si>
  <si>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</si>
  <si>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</si>
  <si>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しかしながら、「収益的収支比率」が100％を下回っており、今後も経営改善への取組が必要である。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73" eb="276">
      <t>シュウエキテキ</t>
    </rPh>
    <rPh sb="276" eb="278">
      <t>シュウシ</t>
    </rPh>
    <rPh sb="278" eb="280">
      <t>ヒリツ</t>
    </rPh>
    <rPh sb="287" eb="289">
      <t>シタマワ</t>
    </rPh>
    <rPh sb="294" eb="296">
      <t>コンゴ</t>
    </rPh>
    <rPh sb="297" eb="299">
      <t>ケイエイ</t>
    </rPh>
    <rPh sb="299" eb="301">
      <t>カイゼン</t>
    </rPh>
    <rPh sb="303" eb="305">
      <t>トリクミ</t>
    </rPh>
    <rPh sb="306" eb="308">
      <t>ヒツヨウ</t>
    </rPh>
    <phoneticPr fontId="4"/>
  </si>
  <si>
    <t>　３箇所ある処理施設のうち、小野田西地区処理施設が一番古く、施設の機能低下が認められるため、今後機能強化に向けた事業を行っていく。
　管渠については、耐用年数を超過した箇所はなく、現在のところ、老朽化対策の必要はない。</t>
    <rPh sb="2" eb="4">
      <t>カショ</t>
    </rPh>
    <rPh sb="6" eb="8">
      <t>ショリ</t>
    </rPh>
    <rPh sb="8" eb="10">
      <t>シセツ</t>
    </rPh>
    <rPh sb="14" eb="17">
      <t>オノダ</t>
    </rPh>
    <rPh sb="17" eb="18">
      <t>ニシ</t>
    </rPh>
    <rPh sb="18" eb="20">
      <t>チク</t>
    </rPh>
    <rPh sb="20" eb="22">
      <t>ショリ</t>
    </rPh>
    <rPh sb="22" eb="24">
      <t>シセツ</t>
    </rPh>
    <rPh sb="25" eb="27">
      <t>イチバン</t>
    </rPh>
    <rPh sb="27" eb="28">
      <t>フル</t>
    </rPh>
    <rPh sb="30" eb="32">
      <t>シセツ</t>
    </rPh>
    <rPh sb="33" eb="35">
      <t>キノウ</t>
    </rPh>
    <rPh sb="35" eb="37">
      <t>テイカ</t>
    </rPh>
    <rPh sb="38" eb="39">
      <t>ミト</t>
    </rPh>
    <rPh sb="46" eb="48">
      <t>コンゴ</t>
    </rPh>
    <rPh sb="48" eb="50">
      <t>キノウ</t>
    </rPh>
    <rPh sb="50" eb="52">
      <t>キョウカ</t>
    </rPh>
    <rPh sb="53" eb="54">
      <t>ム</t>
    </rPh>
    <rPh sb="56" eb="58">
      <t>ジギョウ</t>
    </rPh>
    <rPh sb="59" eb="60">
      <t>オコナ</t>
    </rPh>
    <rPh sb="67" eb="68">
      <t>カン</t>
    </rPh>
    <rPh sb="68" eb="69">
      <t>キョ</t>
    </rPh>
    <rPh sb="75" eb="77">
      <t>タイヨウ</t>
    </rPh>
    <rPh sb="77" eb="79">
      <t>ネンスウ</t>
    </rPh>
    <rPh sb="80" eb="82">
      <t>チョウカ</t>
    </rPh>
    <rPh sb="84" eb="86">
      <t>カショ</t>
    </rPh>
    <rPh sb="90" eb="92">
      <t>ゲンザイ</t>
    </rPh>
    <rPh sb="97" eb="100">
      <t>ロウキュウカ</t>
    </rPh>
    <rPh sb="100" eb="102">
      <t>タイサク</t>
    </rPh>
    <rPh sb="103" eb="105">
      <t>ヒツヨウ</t>
    </rPh>
    <phoneticPr fontId="4"/>
  </si>
  <si>
    <t>　現在は、比較的効率的な経営ができているが、今後処理区域内人口の減少が予測されるため、水洗化率の一層の向上や新規加入の促進など、経営改善に向けた取組を引き続き行っていく必要がある。</t>
    <rPh sb="1" eb="3">
      <t>ゲンザイ</t>
    </rPh>
    <rPh sb="5" eb="8">
      <t>ヒカクテキ</t>
    </rPh>
    <rPh sb="8" eb="11">
      <t>コウリツテキ</t>
    </rPh>
    <rPh sb="12" eb="14">
      <t>ケイエイ</t>
    </rPh>
    <rPh sb="22" eb="24">
      <t>コンゴ</t>
    </rPh>
    <rPh sb="24" eb="26">
      <t>ショリ</t>
    </rPh>
    <rPh sb="26" eb="29">
      <t>クイキナイ</t>
    </rPh>
    <rPh sb="29" eb="30">
      <t>ジン</t>
    </rPh>
    <rPh sb="30" eb="31">
      <t>コウ</t>
    </rPh>
    <rPh sb="32" eb="34">
      <t>ゲンショウ</t>
    </rPh>
    <rPh sb="35" eb="37">
      <t>ヨソク</t>
    </rPh>
    <rPh sb="43" eb="46">
      <t>スイセンカ</t>
    </rPh>
    <rPh sb="46" eb="47">
      <t>リツ</t>
    </rPh>
    <rPh sb="48" eb="50">
      <t>イッソウ</t>
    </rPh>
    <rPh sb="51" eb="53">
      <t>コウジョウ</t>
    </rPh>
    <rPh sb="54" eb="56">
      <t>シンキ</t>
    </rPh>
    <rPh sb="56" eb="58">
      <t>カニュウ</t>
    </rPh>
    <rPh sb="59" eb="61">
      <t>ソクシン</t>
    </rPh>
    <rPh sb="64" eb="66">
      <t>ケイエイ</t>
    </rPh>
    <rPh sb="66" eb="68">
      <t>カイゼン</t>
    </rPh>
    <rPh sb="69" eb="70">
      <t>ム</t>
    </rPh>
    <rPh sb="72" eb="74">
      <t>トリクミ</t>
    </rPh>
    <rPh sb="75" eb="76">
      <t>ヒ</t>
    </rPh>
    <rPh sb="77" eb="78">
      <t>ツヅ</t>
    </rPh>
    <rPh sb="79" eb="80">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</si>
</sst>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734744"/>
        <c:axId val="4111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58734744"/>
        <c:axId val="411171664"/>
      </c:lineChart>
      <c:dateAx>
        <c:axId val="258734744"/>
        <c:scaling>
          <c:orientation val="minMax"/>
        </c:scaling>
        <c:delete val="1"/>
        <c:axPos val="b"/>
        <c:numFmt formatCode="ge" sourceLinked="1"/>
        <c:majorTickMark val="none"/>
        <c:minorTickMark val="none"/>
        <c:tickLblPos val="none"/>
        <c:crossAx val="411171664"/>
        <c:crosses val="autoZero"/>
        <c:auto val="1"/>
        <c:lblOffset val="100"/>
        <c:baseTimeUnit val="years"/>
      </c:dateAx>
      <c:valAx>
        <c:axId val="4111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4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85.95</c:v>
                </c:pt>
                <c:pt idx="1">
                  <c:v>93.78</c:v>
                </c:pt>
                <c:pt idx="2">
                  <c:v>93.72</c:v>
                </c:pt>
                <c:pt idx="3">
                  <c:v>94.17</c:v>
                </c:pt>
                <c:pt idx="4">
                  <c:v>96.89</c:v>
                </c:pt>
              </c:numCache>
            </c:numRef>
          </c:val>
        </c:ser>
        <c:dLbls>
          <c:showLegendKey val="0"/>
          <c:showVal val="0"/>
          <c:showCatName val="0"/>
          <c:showSerName val="0"/>
          <c:showPercent val="0"/>
          <c:showBubbleSize val="0"/>
        </c:dLbls>
        <c:gapWidth val="150"/>
        <c:axId val="411172840"/>
        <c:axId val="4111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172840"/>
        <c:axId val="411173232"/>
      </c:lineChart>
      <c:dateAx>
        <c:axId val="411172840"/>
        <c:scaling>
          <c:orientation val="minMax"/>
        </c:scaling>
        <c:delete val="1"/>
        <c:axPos val="b"/>
        <c:numFmt formatCode="ge" sourceLinked="1"/>
        <c:majorTickMark val="none"/>
        <c:minorTickMark val="none"/>
        <c:tickLblPos val="none"/>
        <c:crossAx val="411173232"/>
        <c:crosses val="autoZero"/>
        <c:auto val="1"/>
        <c:lblOffset val="100"/>
        <c:baseTimeUnit val="years"/>
      </c:dateAx>
      <c:valAx>
        <c:axId val="4111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174408"/>
        <c:axId val="41117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174408"/>
        <c:axId val="411174800"/>
      </c:lineChart>
      <c:dateAx>
        <c:axId val="411174408"/>
        <c:scaling>
          <c:orientation val="minMax"/>
        </c:scaling>
        <c:delete val="1"/>
        <c:axPos val="b"/>
        <c:numFmt formatCode="ge" sourceLinked="1"/>
        <c:majorTickMark val="none"/>
        <c:minorTickMark val="none"/>
        <c:tickLblPos val="none"/>
        <c:crossAx val="411174800"/>
        <c:crosses val="autoZero"/>
        <c:auto val="1"/>
        <c:lblOffset val="100"/>
        <c:baseTimeUnit val="years"/>
      </c:dateAx>
      <c:valAx>
        <c:axId val="41117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7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647832"/>
        <c:axId val="4116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647832"/>
        <c:axId val="411648224"/>
      </c:lineChart>
      <c:dateAx>
        <c:axId val="411647832"/>
        <c:scaling>
          <c:orientation val="minMax"/>
        </c:scaling>
        <c:delete val="1"/>
        <c:axPos val="b"/>
        <c:numFmt formatCode="ge" sourceLinked="1"/>
        <c:majorTickMark val="none"/>
        <c:minorTickMark val="none"/>
        <c:tickLblPos val="none"/>
        <c:crossAx val="411648224"/>
        <c:crosses val="autoZero"/>
        <c:auto val="1"/>
        <c:lblOffset val="100"/>
        <c:baseTimeUnit val="years"/>
      </c:dateAx>
      <c:valAx>
        <c:axId val="4116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649400"/>
        <c:axId val="411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649400"/>
        <c:axId val="411649792"/>
      </c:lineChart>
      <c:dateAx>
        <c:axId val="411649400"/>
        <c:scaling>
          <c:orientation val="minMax"/>
        </c:scaling>
        <c:delete val="1"/>
        <c:axPos val="b"/>
        <c:numFmt formatCode="ge" sourceLinked="1"/>
        <c:majorTickMark val="none"/>
        <c:minorTickMark val="none"/>
        <c:tickLblPos val="none"/>
        <c:crossAx val="411649792"/>
        <c:crosses val="autoZero"/>
        <c:auto val="1"/>
        <c:lblOffset val="100"/>
        <c:baseTimeUnit val="years"/>
      </c:dateAx>
      <c:valAx>
        <c:axId val="411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914208"/>
        <c:axId val="41191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914208"/>
        <c:axId val="411914600"/>
      </c:lineChart>
      <c:dateAx>
        <c:axId val="411914208"/>
        <c:scaling>
          <c:orientation val="minMax"/>
        </c:scaling>
        <c:delete val="1"/>
        <c:axPos val="b"/>
        <c:numFmt formatCode="ge" sourceLinked="1"/>
        <c:majorTickMark val="none"/>
        <c:minorTickMark val="none"/>
        <c:tickLblPos val="none"/>
        <c:crossAx val="411914600"/>
        <c:crosses val="autoZero"/>
        <c:auto val="1"/>
        <c:lblOffset val="100"/>
        <c:baseTimeUnit val="years"/>
      </c:dateAx>
      <c:valAx>
        <c:axId val="41191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895.17</c:v>
                </c:pt>
                <c:pt idx="1">
                  <c:v>484.24</c:v>
                </c:pt>
                <c:pt idx="2">
                  <c:v>371.76</c:v>
                </c:pt>
                <c:pt idx="3">
                  <c:v>252.27</c:v>
                </c:pt>
                <c:pt idx="4">
                  <c:v>248.01</c:v>
                </c:pt>
              </c:numCache>
            </c:numRef>
          </c:val>
        </c:ser>
        <c:dLbls>
          <c:showLegendKey val="0"/>
          <c:showVal val="0"/>
          <c:showCatName val="0"/>
          <c:showSerName val="0"/>
          <c:showPercent val="0"/>
          <c:showBubbleSize val="0"/>
        </c:dLbls>
        <c:gapWidth val="150"/>
        <c:axId val="411650968"/>
        <c:axId val="4119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11650968"/>
        <c:axId val="411915776"/>
      </c:lineChart>
      <c:dateAx>
        <c:axId val="411650968"/>
        <c:scaling>
          <c:orientation val="minMax"/>
        </c:scaling>
        <c:delete val="1"/>
        <c:axPos val="b"/>
        <c:numFmt formatCode="ge" sourceLinked="1"/>
        <c:majorTickMark val="none"/>
        <c:minorTickMark val="none"/>
        <c:tickLblPos val="none"/>
        <c:crossAx val="411915776"/>
        <c:crosses val="autoZero"/>
        <c:auto val="1"/>
        <c:lblOffset val="100"/>
        <c:baseTimeUnit val="years"/>
      </c:dateAx>
      <c:valAx>
        <c:axId val="411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73.489999999999995</c:v>
                </c:pt>
                <c:pt idx="1">
                  <c:v>92.43</c:v>
                </c:pt>
                <c:pt idx="2">
                  <c:v>92.08</c:v>
                </c:pt>
                <c:pt idx="3">
                  <c:v>92.69</c:v>
                </c:pt>
                <c:pt idx="4">
                  <c:v>100</c:v>
                </c:pt>
              </c:numCache>
            </c:numRef>
          </c:val>
        </c:ser>
        <c:dLbls>
          <c:showLegendKey val="0"/>
          <c:showVal val="0"/>
          <c:showCatName val="0"/>
          <c:showSerName val="0"/>
          <c:showPercent val="0"/>
          <c:showBubbleSize val="0"/>
        </c:dLbls>
        <c:gapWidth val="150"/>
        <c:axId val="411916952"/>
        <c:axId val="4119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11916952"/>
        <c:axId val="411917344"/>
      </c:lineChart>
      <c:dateAx>
        <c:axId val="411916952"/>
        <c:scaling>
          <c:orientation val="minMax"/>
        </c:scaling>
        <c:delete val="1"/>
        <c:axPos val="b"/>
        <c:numFmt formatCode="ge" sourceLinked="1"/>
        <c:majorTickMark val="none"/>
        <c:minorTickMark val="none"/>
        <c:tickLblPos val="none"/>
        <c:crossAx val="411917344"/>
        <c:crosses val="autoZero"/>
        <c:auto val="1"/>
        <c:lblOffset val="100"/>
        <c:baseTimeUnit val="years"/>
      </c:dateAx>
      <c:valAx>
        <c:axId val="4119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224.97</c:v>
                </c:pt>
                <c:pt idx="1">
                  <c:v>178.98</c:v>
                </c:pt>
                <c:pt idx="2">
                  <c:v>182.47</c:v>
                </c:pt>
                <c:pt idx="3">
                  <c:v>179.72</c:v>
                </c:pt>
                <c:pt idx="4">
                  <c:v>180.32</c:v>
                </c:pt>
              </c:numCache>
            </c:numRef>
          </c:val>
        </c:ser>
        <c:dLbls>
          <c:showLegendKey val="0"/>
          <c:showVal val="0"/>
          <c:showCatName val="0"/>
          <c:showSerName val="0"/>
          <c:showPercent val="0"/>
          <c:showBubbleSize val="0"/>
        </c:dLbls>
        <c:gapWidth val="150"/>
        <c:axId val="412018144"/>
        <c:axId val="41201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12018144"/>
        <c:axId val="412018536"/>
      </c:lineChart>
      <c:dateAx>
        <c:axId val="412018144"/>
        <c:scaling>
          <c:orientation val="minMax"/>
        </c:scaling>
        <c:delete val="1"/>
        <c:axPos val="b"/>
        <c:numFmt formatCode="ge" sourceLinked="1"/>
        <c:majorTickMark val="none"/>
        <c:minorTickMark val="none"/>
        <c:tickLblPos val="none"/>
        <c:crossAx val="412018536"/>
        <c:crosses val="autoZero"/>
        <c:auto val="1"/>
        <c:lblOffset val="100"/>
        <c:baseTimeUnit val="years"/>
      </c:dateAx>
      <c:valAx>
        <c:axId val="41201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60.95</c:v>
                </c:pt>
                <c:pt idx="1">
                  <c:v>59.02</c:v>
                </c:pt>
                <c:pt idx="2">
                  <c:v>59.02</c:v>
                </c:pt>
                <c:pt idx="3">
                  <c:v>59.02</c:v>
                </c:pt>
                <c:pt idx="4">
                  <c:v>57.69</c:v>
                </c:pt>
              </c:numCache>
            </c:numRef>
          </c:val>
        </c:ser>
        <c:dLbls>
          <c:showLegendKey val="0"/>
          <c:showVal val="0"/>
          <c:showCatName val="0"/>
          <c:showSerName val="0"/>
          <c:showPercent val="0"/>
          <c:showBubbleSize val="0"/>
        </c:dLbls>
        <c:gapWidth val="150"/>
        <c:axId val="412471288"/>
        <c:axId val="4124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12471288"/>
        <c:axId val="412471680"/>
      </c:lineChart>
      <c:dateAx>
        <c:axId val="412471288"/>
        <c:scaling>
          <c:orientation val="minMax"/>
        </c:scaling>
        <c:delete val="1"/>
        <c:axPos val="b"/>
        <c:numFmt formatCode="ge" sourceLinked="1"/>
        <c:majorTickMark val="none"/>
        <c:minorTickMark val="none"/>
        <c:tickLblPos val="none"/>
        <c:crossAx val="412471680"/>
        <c:crosses val="autoZero"/>
        <c:auto val="1"/>
        <c:lblOffset val="100"/>
        <c:baseTimeUnit val="years"/>
      </c:dateAx>
      <c:valAx>
        <c:axId val="4124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7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95.27</c:v>
                </c:pt>
                <c:pt idx="1">
                  <c:v>92.76</c:v>
                </c:pt>
                <c:pt idx="2">
                  <c:v>90.93</c:v>
                </c:pt>
                <c:pt idx="3">
                  <c:v>95.29</c:v>
                </c:pt>
                <c:pt idx="4">
                  <c:v>93.54</c:v>
                </c:pt>
              </c:numCache>
            </c:numRef>
          </c:val>
        </c:ser>
        <c:dLbls>
          <c:showLegendKey val="0"/>
          <c:showVal val="0"/>
          <c:showCatName val="0"/>
          <c:showSerName val="0"/>
          <c:showPercent val="0"/>
          <c:showBubbleSize val="0"/>
        </c:dLbls>
        <c:gapWidth val="150"/>
        <c:axId val="412472856"/>
        <c:axId val="4124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12472856"/>
        <c:axId val="412473248"/>
      </c:lineChart>
      <c:dateAx>
        <c:axId val="412472856"/>
        <c:scaling>
          <c:orientation val="minMax"/>
        </c:scaling>
        <c:delete val="1"/>
        <c:axPos val="b"/>
        <c:numFmt formatCode="ge" sourceLinked="1"/>
        <c:majorTickMark val="none"/>
        <c:minorTickMark val="none"/>
        <c:tickLblPos val="none"/>
        <c:crossAx val="412473248"/>
        <c:crosses val="autoZero"/>
        <c:auto val="1"/>
        <c:lblOffset val="100"/>
        <c:baseTimeUnit val="years"/>
      </c:dateAx>
      <c:valAx>
        <c:axId val="4124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7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山陽小野田市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64598</v>
      </c>
      <c r="AM8" s="64"/>
      <c r="AN8" s="64"/>
      <c r="AO8" s="64"/>
      <c r="AP8" s="64"/>
      <c r="AQ8" s="64"/>
      <c r="AR8" s="64"/>
      <c r="AS8" s="64"/>
      <c r="AT8" s="63">
        <f>データ!S6</f>
        <v>133.09</v>
      </c>
      <c r="AU8" s="63"/>
      <c r="AV8" s="63"/>
      <c r="AW8" s="63"/>
      <c r="AX8" s="63"/>
      <c r="AY8" s="63"/>
      <c r="AZ8" s="63"/>
      <c r="BA8" s="63"/>
      <c r="BB8" s="63">
        <f>データ!T6</f>
        <v>485.37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2.79</v>
      </c>
      <c r="Q10" s="63"/>
      <c r="R10" s="63"/>
      <c r="S10" s="63"/>
      <c r="T10" s="63"/>
      <c r="U10" s="63"/>
      <c r="V10" s="63"/>
      <c r="W10" s="63">
        <f>データ!P6</f>
        <v>98.86</v>
      </c>
      <c r="X10" s="63"/>
      <c r="Y10" s="63"/>
      <c r="Z10" s="63"/>
      <c r="AA10" s="63"/>
      <c r="AB10" s="63"/>
      <c r="AC10" s="63"/>
      <c r="AD10" s="64">
        <f>データ!Q6</f>
        <v>3336</v>
      </c>
      <c r="AE10" s="64"/>
      <c r="AF10" s="64"/>
      <c r="AG10" s="64"/>
      <c r="AH10" s="64"/>
      <c r="AI10" s="64"/>
      <c r="AJ10" s="64"/>
      <c r="AK10" s="2"/>
      <c r="AL10" s="64">
        <f>データ!U6</f>
        <v>1795</v>
      </c>
      <c r="AM10" s="64"/>
      <c r="AN10" s="64"/>
      <c r="AO10" s="64"/>
      <c r="AP10" s="64"/>
      <c r="AQ10" s="64"/>
      <c r="AR10" s="64"/>
      <c r="AS10" s="64"/>
      <c r="AT10" s="63">
        <f>データ!V6</f>
        <v>0.69</v>
      </c>
      <c r="AU10" s="63"/>
      <c r="AV10" s="63"/>
      <c r="AW10" s="63"/>
      <c r="AX10" s="63"/>
      <c r="AY10" s="63"/>
      <c r="AZ10" s="63"/>
      <c r="BA10" s="63"/>
      <c r="BB10" s="63">
        <f>データ!W6</f>
        <v>2601.4499999999998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352161</v>
      </c>
      <c r="D6" s="31">
        <f t="shared" si="3"/>
        <v>47</v>
      </c>
      <c r="E6" s="31">
        <f t="shared" si="3"/>
        <v>17</v>
      </c>
      <c r="F6" s="31">
        <f t="shared" si="3"/>
        <v>5</v>
      </c>
      <c r="G6" s="31">
        <f t="shared" si="3"/>
        <v>0</v>
      </c>
      <c r="H6" s="31" t="str">
        <f t="shared" si="3"/>
        <v>山口県　山陽小野田市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2.79</v>
      </c>
      <c r="P6" s="32">
        <f t="shared" si="3"/>
        <v>98.86</v>
      </c>
      <c r="Q6" s="32">
        <f t="shared" si="3"/>
        <v>3336</v>
      </c>
      <c r="R6" s="32">
        <f t="shared" si="3"/>
        <v>64598</v>
      </c>
      <c r="S6" s="32">
        <f t="shared" si="3"/>
        <v>133.09</v>
      </c>
      <c r="T6" s="32">
        <f t="shared" si="3"/>
        <v>485.37</v>
      </c>
      <c r="U6" s="32">
        <f t="shared" si="3"/>
        <v>1795</v>
      </c>
      <c r="V6" s="32">
        <f t="shared" si="3"/>
        <v>0.69</v>
      </c>
      <c r="W6" s="32">
        <f t="shared" si="3"/>
        <v>2601.4499999999998</v>
      </c>
      <c r="X6" s="33">
        <f>IF(X7="",NA(),X7)</f>
        <v>85.95</v>
      </c>
      <c r="Y6" s="33">
        <f t="shared" ref="Y6:AG6" si="4">IF(Y7="",NA(),Y7)</f>
        <v>93.78</v>
      </c>
      <c r="Z6" s="33">
        <f t="shared" si="4"/>
        <v>93.72</v>
      </c>
      <c r="AA6" s="33">
        <f t="shared" si="4"/>
        <v>94.17</v>
      </c>
      <c r="AB6" s="33">
        <f t="shared" si="4"/>
        <v>96.89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895.17</v>
      </c>
      <c r="BF6" s="33">
        <f t="shared" ref="BF6:BN6" si="7">IF(BF7="",NA(),BF7)</f>
        <v>484.24</v>
      </c>
      <c r="BG6" s="33">
        <f t="shared" si="7"/>
        <v>371.76</v>
      </c>
      <c r="BH6" s="33">
        <f t="shared" si="7"/>
        <v>252.27</v>
      </c>
      <c r="BI6" s="33">
        <f t="shared" si="7"/>
        <v>248.01</v>
      </c>
      <c r="BJ6" s="33">
        <f t="shared" si="7"/>
        <v>1267.26</v>
      </c>
      <c r="BK6" s="33">
        <f t="shared" si="7"/>
        <v>1239.2</v>
      </c>
      <c r="BL6" s="33">
        <f t="shared" si="7"/>
        <v>1197.82</v>
      </c>
      <c r="BM6" s="33">
        <f t="shared" si="7"/>
        <v>1126.77</v>
      </c>
      <c r="BN6" s="33">
        <f t="shared" si="7"/>
        <v>1044.8</v>
      </c>
      <c r="BO6" s="32" t="str">
        <f>IF(BO7="","",IF(BO7="-","【-】","【"&amp;SUBSTITUTE(TEXT(BO7,"#,##0.00"),"-","△")&amp;"】"))</f>
        <v>【992.47】</v>
      </c>
      <c r="BP6" s="33">
        <f>IF(BP7="",NA(),BP7)</f>
        <v>73.489999999999995</v>
      </c>
      <c r="BQ6" s="33">
        <f t="shared" ref="BQ6:BY6" si="8">IF(BQ7="",NA(),BQ7)</f>
        <v>92.43</v>
      </c>
      <c r="BR6" s="33">
        <f t="shared" si="8"/>
        <v>92.08</v>
      </c>
      <c r="BS6" s="33">
        <f t="shared" si="8"/>
        <v>92.69</v>
      </c>
      <c r="BT6" s="33">
        <f t="shared" si="8"/>
        <v>100</v>
      </c>
      <c r="BU6" s="33">
        <f t="shared" si="8"/>
        <v>53.42</v>
      </c>
      <c r="BV6" s="33">
        <f t="shared" si="8"/>
        <v>51.56</v>
      </c>
      <c r="BW6" s="33">
        <f t="shared" si="8"/>
        <v>51.03</v>
      </c>
      <c r="BX6" s="33">
        <f t="shared" si="8"/>
        <v>50.9</v>
      </c>
      <c r="BY6" s="33">
        <f t="shared" si="8"/>
        <v>50.82</v>
      </c>
      <c r="BZ6" s="32" t="str">
        <f>IF(BZ7="","",IF(BZ7="-","【-】","【"&amp;SUBSTITUTE(TEXT(BZ7,"#,##0.00"),"-","△")&amp;"】"))</f>
        <v>【51.49】</v>
      </c>
      <c r="CA6" s="33">
        <f>IF(CA7="",NA(),CA7)</f>
        <v>224.97</v>
      </c>
      <c r="CB6" s="33">
        <f t="shared" ref="CB6:CJ6" si="9">IF(CB7="",NA(),CB7)</f>
        <v>178.98</v>
      </c>
      <c r="CC6" s="33">
        <f t="shared" si="9"/>
        <v>182.47</v>
      </c>
      <c r="CD6" s="33">
        <f t="shared" si="9"/>
        <v>179.72</v>
      </c>
      <c r="CE6" s="33">
        <f t="shared" si="9"/>
        <v>180.32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60.95</v>
      </c>
      <c r="CM6" s="33">
        <f t="shared" ref="CM6:CU6" si="10">IF(CM7="",NA(),CM7)</f>
        <v>59.02</v>
      </c>
      <c r="CN6" s="33">
        <f t="shared" si="10"/>
        <v>59.02</v>
      </c>
      <c r="CO6" s="33">
        <f t="shared" si="10"/>
        <v>59.02</v>
      </c>
      <c r="CP6" s="33">
        <f t="shared" si="10"/>
        <v>57.69</v>
      </c>
      <c r="CQ6" s="33">
        <f t="shared" si="10"/>
        <v>54.23</v>
      </c>
      <c r="CR6" s="33">
        <f t="shared" si="10"/>
        <v>55.2</v>
      </c>
      <c r="CS6" s="33">
        <f t="shared" si="10"/>
        <v>54.74</v>
      </c>
      <c r="CT6" s="33">
        <f t="shared" si="10"/>
        <v>53.78</v>
      </c>
      <c r="CU6" s="33">
        <f t="shared" si="10"/>
        <v>53.24</v>
      </c>
      <c r="CV6" s="32" t="str">
        <f>IF(CV7="","",IF(CV7="-","【-】","【"&amp;SUBSTITUTE(TEXT(CV7,"#,##0.00"),"-","△")&amp;"】"))</f>
        <v>【53.32】</v>
      </c>
      <c r="CW6" s="33">
        <f>IF(CW7="",NA(),CW7)</f>
        <v>95.27</v>
      </c>
      <c r="CX6" s="33">
        <f t="shared" ref="CX6:DF6" si="11">IF(CX7="",NA(),CX7)</f>
        <v>92.76</v>
      </c>
      <c r="CY6" s="33">
        <f t="shared" si="11"/>
        <v>90.93</v>
      </c>
      <c r="CZ6" s="33">
        <f t="shared" si="11"/>
        <v>95.29</v>
      </c>
      <c r="DA6" s="33">
        <f t="shared" si="11"/>
        <v>93.54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352161</v>
      </c>
      <c r="D7" s="35">
        <v>47</v>
      </c>
      <c r="E7" s="35">
        <v>17</v>
      </c>
      <c r="F7" s="35">
        <v>5</v>
      </c>
      <c r="G7" s="35">
        <v>0</v>
      </c>
      <c r="H7" s="35" t="s">
        <v>96</v>
      </c>
      <c r="I7" s="35" t="s">
        <v>97</v>
      </c>
      <c r="J7" s="35" t="s">
        <v>98</v>
      </c>
      <c r="K7" s="35" t="s">
        <v>99</v>
      </c>
      <c r="L7" s="35" t="s">
        <v>100</v>
      </c>
      <c r="M7" s="36" t="s">
        <v>101</v>
      </c>
      <c r="N7" s="36" t="s">
        <v>102</v>
      </c>
      <c r="O7" s="36">
        <v>2.79</v>
      </c>
      <c r="P7" s="36">
        <v>98.86</v>
      </c>
      <c r="Q7" s="36">
        <v>3336</v>
      </c>
      <c r="R7" s="36">
        <v>64598</v>
      </c>
      <c r="S7" s="36">
        <v>133.09</v>
      </c>
      <c r="T7" s="36">
        <v>485.37</v>
      </c>
      <c r="U7" s="36">
        <v>1795</v>
      </c>
      <c r="V7" s="36">
        <v>0.69</v>
      </c>
      <c r="W7" s="36">
        <v>2601.4499999999998</v>
      </c>
      <c r="X7" s="36">
        <v>85.95</v>
      </c>
      <c r="Y7" s="36">
        <v>93.78</v>
      </c>
      <c r="Z7" s="36">
        <v>93.72</v>
      </c>
      <c r="AA7" s="36">
        <v>94.17</v>
      </c>
      <c r="AB7" s="36">
        <v>96.89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895.17</v>
      </c>
      <c r="BF7" s="36">
        <v>484.24</v>
      </c>
      <c r="BG7" s="36">
        <v>371.76</v>
      </c>
      <c r="BH7" s="36">
        <v>252.27</v>
      </c>
      <c r="BI7" s="36">
        <v>248.01</v>
      </c>
      <c r="BJ7" s="36">
        <v>1267.26</v>
      </c>
      <c r="BK7" s="36">
        <v>1239.2</v>
      </c>
      <c r="BL7" s="36">
        <v>1197.82</v>
      </c>
      <c r="BM7" s="36">
        <v>1126.77</v>
      </c>
      <c r="BN7" s="36">
        <v>1044.8</v>
      </c>
      <c r="BO7" s="36">
        <v>992.47</v>
      </c>
      <c r="BP7" s="36">
        <v>73.489999999999995</v>
      </c>
      <c r="BQ7" s="36">
        <v>92.43</v>
      </c>
      <c r="BR7" s="36">
        <v>92.08</v>
      </c>
      <c r="BS7" s="36">
        <v>92.69</v>
      </c>
      <c r="BT7" s="36">
        <v>100</v>
      </c>
      <c r="BU7" s="36">
        <v>53.42</v>
      </c>
      <c r="BV7" s="36">
        <v>51.56</v>
      </c>
      <c r="BW7" s="36">
        <v>51.03</v>
      </c>
      <c r="BX7" s="36">
        <v>50.9</v>
      </c>
      <c r="BY7" s="36">
        <v>50.82</v>
      </c>
      <c r="BZ7" s="36">
        <v>51.49</v>
      </c>
      <c r="CA7" s="36">
        <v>224.97</v>
      </c>
      <c r="CB7" s="36">
        <v>178.98</v>
      </c>
      <c r="CC7" s="36">
        <v>182.47</v>
      </c>
      <c r="CD7" s="36">
        <v>179.72</v>
      </c>
      <c r="CE7" s="36">
        <v>180.32</v>
      </c>
      <c r="CF7" s="36">
        <v>269.12</v>
      </c>
      <c r="CG7" s="36">
        <v>283.26</v>
      </c>
      <c r="CH7" s="36">
        <v>289.60000000000002</v>
      </c>
      <c r="CI7" s="36">
        <v>293.27</v>
      </c>
      <c r="CJ7" s="36">
        <v>300.52</v>
      </c>
      <c r="CK7" s="36">
        <v>295.10000000000002</v>
      </c>
      <c r="CL7" s="36">
        <v>60.95</v>
      </c>
      <c r="CM7" s="36">
        <v>59.02</v>
      </c>
      <c r="CN7" s="36">
        <v>59.02</v>
      </c>
      <c r="CO7" s="36">
        <v>59.02</v>
      </c>
      <c r="CP7" s="36">
        <v>57.69</v>
      </c>
      <c r="CQ7" s="36">
        <v>54.23</v>
      </c>
      <c r="CR7" s="36">
        <v>55.2</v>
      </c>
      <c r="CS7" s="36">
        <v>54.74</v>
      </c>
      <c r="CT7" s="36">
        <v>53.78</v>
      </c>
      <c r="CU7" s="36">
        <v>53.24</v>
      </c>
      <c r="CV7" s="36">
        <v>53.32</v>
      </c>
      <c r="CW7" s="36">
        <v>95.27</v>
      </c>
      <c r="CX7" s="36">
        <v>92.76</v>
      </c>
      <c r="CY7" s="36">
        <v>90.93</v>
      </c>
      <c r="CZ7" s="36">
        <v>95.29</v>
      </c>
      <c r="DA7" s="36">
        <v>93.54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21455</cp:lastModifiedBy>
  <dcterms:created xsi:type="dcterms:W3CDTF">2016-02-03T09:17:05Z</dcterms:created>
  <dcterms:modified xsi:type="dcterms:W3CDTF">2016-02-15T04:19:05Z</dcterms:modified>
  <cp:category/>
</cp:coreProperties>
</file>