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4821\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<sst xmlns="http://schemas.openxmlformats.org/spreadsheetml/2006/main" count="221" uniqueCount="111">
  <si>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</si>
  <si>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</si>
  <si>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</si>
  <si>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</si>
  <si>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</si>
  <si>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</si>
  <si>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</si>
  <si>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</si>
  <si>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</si>
  <si>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</si>
  <si>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</si>
  <si>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</si>
  <si>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</si>
  <si>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</si>
  <si>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</si>
  <si>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</si>
  <si>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</si>
  <si>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</si>
  <si>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</si>
  <si>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</si>
  <si>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</si>
  <si>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</si>
  <si>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</si>
  <si>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</si>
  <si>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</si>
  <si>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</si>
  <si>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</si>
  <si>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</si>
  <si>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</si>
  <si>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</si>
  <si>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</si>
  <si>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</si>
  <si>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</si>
  <si>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</si>
  <si>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</si>
  <si>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</si>
  <si>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</si>
  <si>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</si>
  <si>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</si>
  <si>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</si>
  <si>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</si>
  <si>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</si>
  <si>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</si>
  <si>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</si>
  <si>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</si>
  <si>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</si>
  <si>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</si>
  <si>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</si>
  <si>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</si>
  <si>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</si>
  <si>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</si>
  <si>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</si>
  <si>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</si>
  <si>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</si>
  <si>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</si>
  <si>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</si>
  <si>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</si>
  <si>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</si>
  <si>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</si>
  <si>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</si>
  <si>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</si>
  <si>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</si>
  <si>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</si>
  <si>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</si>
  <si>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</si>
  <si>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</si>
  <si>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</si>
  <si>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</si>
  <si>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</si>
  <si>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</si>
  <si>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</si>
  <si>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</si>
  <si>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</si>
  <si>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</si>
  <si>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</si>
  <si>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</si>
  <si>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</si>
  <si>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</si>
  <si>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</si>
  <si>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</si>
  <si>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</si>
  <si>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</si>
  <si>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</si>
  <si>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</si>
  <si>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</si>
  <si>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</si>
  <si>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</si>
  <si>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</si>
  <si>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</si>
  <si>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</si>
  <si>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</si>
  <si>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</si>
  <si>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</si>
  <si>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</si>
  <si>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</si>
  <si>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</si>
  <si>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周防大島町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</si>
  <si>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</si>
  <si>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</si>
  <si>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</si>
  <si>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</si>
  <si>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</si>
  <si>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</si>
  <si>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</si>
  <si>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</si>
  <si>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</si>
  <si>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</si>
  <si>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</si>
  <si>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①収益的収支比率は、１００％を下回る結果になっているが、年々料金収入は少しずつであるが増加傾向にあるため、さらなる水洗化率の向上改善が必要と判断できる。
②水洗化率、経費回収率は、類似団体平均、全国平均を下回る結果となっており、下水道未接続の方に対して接続を行ってもらうように取り組んでいく必要がある。
③汚水処理原価は、類似団体平均、全国平均を上回る結果となっており、有収水量に対して維持管理費が年々増加によると考えられ、維持管理費に対して安定した有収水量を確保するためにも水洗化率の向上改善が必要と判断できる。
</t>
    <rPh sb="91" eb="93">
      <t>ルイジ</t>
    </rPh>
    <rPh sb="93" eb="95">
      <t>ダンタイ</t>
    </rPh>
    <rPh sb="103" eb="104">
      <t>シタ</t>
    </rPh>
    <rPh sb="115" eb="118">
      <t>ゲスイドウ</t>
    </rPh>
    <rPh sb="118" eb="121">
      <t>ミセツゾク</t>
    </rPh>
    <rPh sb="122" eb="123">
      <t>カタ</t>
    </rPh>
    <rPh sb="124" eb="125">
      <t>タイ</t>
    </rPh>
    <rPh sb="127" eb="129">
      <t>セツゾク</t>
    </rPh>
    <rPh sb="130" eb="131">
      <t>オコナ</t>
    </rPh>
    <rPh sb="139" eb="140">
      <t>ト</t>
    </rPh>
    <rPh sb="141" eb="142">
      <t>ク</t>
    </rPh>
    <rPh sb="175" eb="177">
      <t>ウワマワ</t>
    </rPh>
    <phoneticPr fontId="4"/>
  </si>
  <si>
    <t>　供用開始から２０年以上経過し、機器の部品供給の中止や経年劣化、老朽化もあり施設機器や管渠の点検、更新を計画的に行い延命化を図るために今後投資していく必要がある。</t>
    <rPh sb="1" eb="3">
      <t>キョウヨウ</t>
    </rPh>
    <rPh sb="3" eb="5">
      <t>カイシ</t>
    </rPh>
    <rPh sb="9" eb="10">
      <t>ネン</t>
    </rPh>
    <rPh sb="10" eb="12">
      <t>イジョウ</t>
    </rPh>
    <rPh sb="12" eb="14">
      <t>ケイカ</t>
    </rPh>
    <rPh sb="16" eb="18">
      <t>キキ</t>
    </rPh>
    <rPh sb="19" eb="21">
      <t>ブヒン</t>
    </rPh>
    <rPh sb="21" eb="23">
      <t>キョウキュウ</t>
    </rPh>
    <rPh sb="24" eb="26">
      <t>チュウシ</t>
    </rPh>
    <rPh sb="27" eb="31">
      <t>ケイネンレッカ</t>
    </rPh>
    <rPh sb="32" eb="35">
      <t>ロウキュウカ</t>
    </rPh>
    <rPh sb="38" eb="40">
      <t>シセツ</t>
    </rPh>
    <rPh sb="40" eb="42">
      <t>キキ</t>
    </rPh>
    <rPh sb="43" eb="45">
      <t>カンキョ</t>
    </rPh>
    <rPh sb="46" eb="48">
      <t>テンケン</t>
    </rPh>
    <rPh sb="49" eb="51">
      <t>コウシン</t>
    </rPh>
    <rPh sb="52" eb="54">
      <t>ケイカク</t>
    </rPh>
    <rPh sb="54" eb="55">
      <t>テキ</t>
    </rPh>
    <rPh sb="56" eb="57">
      <t>オコナ</t>
    </rPh>
    <rPh sb="58" eb="60">
      <t>エンメイ</t>
    </rPh>
    <rPh sb="60" eb="61">
      <t>カ</t>
    </rPh>
    <rPh sb="62" eb="63">
      <t>ハカ</t>
    </rPh>
    <rPh sb="67" eb="69">
      <t>コンゴ</t>
    </rPh>
    <rPh sb="69" eb="71">
      <t>トウシ</t>
    </rPh>
    <rPh sb="75" eb="77">
      <t>ヒツヨウ</t>
    </rPh>
    <phoneticPr fontId="4"/>
  </si>
  <si>
    <t>　経費回収率、水洗化率、施設利用率が低く、現状では適切な水準の料金収入に結びついていないため、水洗化率、施設効率を改善するとともに、運営体制のあり方や今後の投資等のあり方を見直す必要がある。</t>
    <rPh sb="1" eb="3">
      <t>ケイヒ</t>
    </rPh>
    <rPh sb="3" eb="6">
      <t>カイシュウリツ</t>
    </rPh>
    <rPh sb="7" eb="11">
      <t>スイセンカリツ</t>
    </rPh>
    <rPh sb="12" eb="14">
      <t>シセツ</t>
    </rPh>
    <rPh sb="14" eb="17">
      <t>リヨウリツ</t>
    </rPh>
    <rPh sb="18" eb="19">
      <t>ヒク</t>
    </rPh>
    <rPh sb="21" eb="23">
      <t>ゲンジョウ</t>
    </rPh>
    <rPh sb="25" eb="27">
      <t>テキセツ</t>
    </rPh>
    <rPh sb="28" eb="30">
      <t>スイジュン</t>
    </rPh>
    <rPh sb="31" eb="33">
      <t>リョウキン</t>
    </rPh>
    <rPh sb="33" eb="35">
      <t>シュウニュウ</t>
    </rPh>
    <rPh sb="36" eb="37">
      <t>ムス</t>
    </rPh>
    <rPh sb="47" eb="51">
      <t>スイセンカリツ</t>
    </rPh>
    <rPh sb="52" eb="54">
      <t>シセツ</t>
    </rPh>
    <rPh sb="54" eb="56">
      <t>コウリツ</t>
    </rPh>
    <rPh sb="57" eb="59">
      <t>カイゼン</t>
    </rPh>
    <rPh sb="66" eb="68">
      <t>ウンエイ</t>
    </rPh>
    <rPh sb="68" eb="70">
      <t>タイセイ</t>
    </rPh>
    <rPh sb="73" eb="74">
      <t>カタ</t>
    </rPh>
    <rPh sb="75" eb="77">
      <t>コンゴ</t>
    </rPh>
    <rPh sb="78" eb="81">
      <t>トウシトウ</t>
    </rPh>
    <rPh sb="84" eb="85">
      <t>カタ</t>
    </rPh>
    <rPh sb="86" eb="88">
      <t>ミナオ</t>
    </rPh>
    <rPh sb="89" eb="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</si>
</sst>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392576"/>
        <c:axId val="23039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30392576"/>
        <c:axId val="230392968"/>
      </c:lineChart>
      <c:dateAx>
        <c:axId val="230392576"/>
        <c:scaling>
          <c:orientation val="minMax"/>
        </c:scaling>
        <c:delete val="1"/>
        <c:axPos val="b"/>
        <c:numFmt formatCode="ge" sourceLinked="1"/>
        <c:majorTickMark val="none"/>
        <c:minorTickMark val="none"/>
        <c:tickLblPos val="none"/>
        <c:crossAx val="230392968"/>
        <c:crosses val="autoZero"/>
        <c:auto val="1"/>
        <c:lblOffset val="100"/>
        <c:baseTimeUnit val="years"/>
      </c:dateAx>
      <c:valAx>
        <c:axId val="23039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30.64</c:v>
                </c:pt>
                <c:pt idx="1">
                  <c:v>32.32</c:v>
                </c:pt>
                <c:pt idx="2">
                  <c:v>32.36</c:v>
                </c:pt>
                <c:pt idx="3">
                  <c:v>32.15</c:v>
                </c:pt>
                <c:pt idx="4">
                  <c:v>30.61</c:v>
                </c:pt>
              </c:numCache>
            </c:numRef>
          </c:val>
        </c:ser>
        <c:dLbls>
          <c:showLegendKey val="0"/>
          <c:showVal val="0"/>
          <c:showCatName val="0"/>
          <c:showSerName val="0"/>
          <c:showPercent val="0"/>
          <c:showBubbleSize val="0"/>
        </c:dLbls>
        <c:gapWidth val="150"/>
        <c:axId val="233411320"/>
        <c:axId val="2334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33411320"/>
        <c:axId val="233411712"/>
      </c:lineChart>
      <c:dateAx>
        <c:axId val="233411320"/>
        <c:scaling>
          <c:orientation val="minMax"/>
        </c:scaling>
        <c:delete val="1"/>
        <c:axPos val="b"/>
        <c:numFmt formatCode="ge" sourceLinked="1"/>
        <c:majorTickMark val="none"/>
        <c:minorTickMark val="none"/>
        <c:tickLblPos val="none"/>
        <c:crossAx val="233411712"/>
        <c:crosses val="autoZero"/>
        <c:auto val="1"/>
        <c:lblOffset val="100"/>
        <c:baseTimeUnit val="years"/>
      </c:dateAx>
      <c:valAx>
        <c:axId val="2334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1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70.33</c:v>
                </c:pt>
                <c:pt idx="1">
                  <c:v>70.27</c:v>
                </c:pt>
                <c:pt idx="2">
                  <c:v>71.3</c:v>
                </c:pt>
                <c:pt idx="3">
                  <c:v>74.42</c:v>
                </c:pt>
                <c:pt idx="4">
                  <c:v>75.77</c:v>
                </c:pt>
              </c:numCache>
            </c:numRef>
          </c:val>
        </c:ser>
        <c:dLbls>
          <c:showLegendKey val="0"/>
          <c:showVal val="0"/>
          <c:showCatName val="0"/>
          <c:showSerName val="0"/>
          <c:showPercent val="0"/>
          <c:showBubbleSize val="0"/>
        </c:dLbls>
        <c:gapWidth val="150"/>
        <c:axId val="233543128"/>
        <c:axId val="2335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33543128"/>
        <c:axId val="233543520"/>
      </c:lineChart>
      <c:dateAx>
        <c:axId val="233543128"/>
        <c:scaling>
          <c:orientation val="minMax"/>
        </c:scaling>
        <c:delete val="1"/>
        <c:axPos val="b"/>
        <c:numFmt formatCode="ge" sourceLinked="1"/>
        <c:majorTickMark val="none"/>
        <c:minorTickMark val="none"/>
        <c:tickLblPos val="none"/>
        <c:crossAx val="233543520"/>
        <c:crosses val="autoZero"/>
        <c:auto val="1"/>
        <c:lblOffset val="100"/>
        <c:baseTimeUnit val="years"/>
      </c:dateAx>
      <c:valAx>
        <c:axId val="2335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4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57.57</c:v>
                </c:pt>
                <c:pt idx="1">
                  <c:v>54.13</c:v>
                </c:pt>
                <c:pt idx="2">
                  <c:v>57.51</c:v>
                </c:pt>
                <c:pt idx="3">
                  <c:v>59.42</c:v>
                </c:pt>
                <c:pt idx="4">
                  <c:v>60.43</c:v>
                </c:pt>
              </c:numCache>
            </c:numRef>
          </c:val>
        </c:ser>
        <c:dLbls>
          <c:showLegendKey val="0"/>
          <c:showVal val="0"/>
          <c:showCatName val="0"/>
          <c:showSerName val="0"/>
          <c:showPercent val="0"/>
          <c:showBubbleSize val="0"/>
        </c:dLbls>
        <c:gapWidth val="150"/>
        <c:axId val="230394144"/>
        <c:axId val="23039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394144"/>
        <c:axId val="230394536"/>
      </c:lineChart>
      <c:dateAx>
        <c:axId val="230394144"/>
        <c:scaling>
          <c:orientation val="minMax"/>
        </c:scaling>
        <c:delete val="1"/>
        <c:axPos val="b"/>
        <c:numFmt formatCode="ge" sourceLinked="1"/>
        <c:majorTickMark val="none"/>
        <c:minorTickMark val="none"/>
        <c:tickLblPos val="none"/>
        <c:crossAx val="230394536"/>
        <c:crosses val="autoZero"/>
        <c:auto val="1"/>
        <c:lblOffset val="100"/>
        <c:baseTimeUnit val="years"/>
      </c:dateAx>
      <c:valAx>
        <c:axId val="23039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395712"/>
        <c:axId val="23039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395712"/>
        <c:axId val="230396104"/>
      </c:lineChart>
      <c:dateAx>
        <c:axId val="230395712"/>
        <c:scaling>
          <c:orientation val="minMax"/>
        </c:scaling>
        <c:delete val="1"/>
        <c:axPos val="b"/>
        <c:numFmt formatCode="ge" sourceLinked="1"/>
        <c:majorTickMark val="none"/>
        <c:minorTickMark val="none"/>
        <c:tickLblPos val="none"/>
        <c:crossAx val="230396104"/>
        <c:crosses val="autoZero"/>
        <c:auto val="1"/>
        <c:lblOffset val="100"/>
        <c:baseTimeUnit val="years"/>
      </c:dateAx>
      <c:valAx>
        <c:axId val="23039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582864"/>
        <c:axId val="23258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582864"/>
        <c:axId val="232583256"/>
      </c:lineChart>
      <c:dateAx>
        <c:axId val="232582864"/>
        <c:scaling>
          <c:orientation val="minMax"/>
        </c:scaling>
        <c:delete val="1"/>
        <c:axPos val="b"/>
        <c:numFmt formatCode="ge" sourceLinked="1"/>
        <c:majorTickMark val="none"/>
        <c:minorTickMark val="none"/>
        <c:tickLblPos val="none"/>
        <c:crossAx val="232583256"/>
        <c:crosses val="autoZero"/>
        <c:auto val="1"/>
        <c:lblOffset val="100"/>
        <c:baseTimeUnit val="years"/>
      </c:dateAx>
      <c:valAx>
        <c:axId val="23258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8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907248"/>
        <c:axId val="23290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907248"/>
        <c:axId val="232907640"/>
      </c:lineChart>
      <c:dateAx>
        <c:axId val="232907248"/>
        <c:scaling>
          <c:orientation val="minMax"/>
        </c:scaling>
        <c:delete val="1"/>
        <c:axPos val="b"/>
        <c:numFmt formatCode="ge" sourceLinked="1"/>
        <c:majorTickMark val="none"/>
        <c:minorTickMark val="none"/>
        <c:tickLblPos val="none"/>
        <c:crossAx val="232907640"/>
        <c:crosses val="autoZero"/>
        <c:auto val="1"/>
        <c:lblOffset val="100"/>
        <c:baseTimeUnit val="years"/>
      </c:dateAx>
      <c:valAx>
        <c:axId val="23290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0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265576"/>
        <c:axId val="23326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265576"/>
        <c:axId val="233265968"/>
      </c:lineChart>
      <c:dateAx>
        <c:axId val="233265576"/>
        <c:scaling>
          <c:orientation val="minMax"/>
        </c:scaling>
        <c:delete val="1"/>
        <c:axPos val="b"/>
        <c:numFmt formatCode="ge" sourceLinked="1"/>
        <c:majorTickMark val="none"/>
        <c:minorTickMark val="none"/>
        <c:tickLblPos val="none"/>
        <c:crossAx val="233265968"/>
        <c:crosses val="autoZero"/>
        <c:auto val="1"/>
        <c:lblOffset val="100"/>
        <c:baseTimeUnit val="years"/>
      </c:dateAx>
      <c:valAx>
        <c:axId val="23326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6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267144"/>
        <c:axId val="23326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33267144"/>
        <c:axId val="233267536"/>
      </c:lineChart>
      <c:dateAx>
        <c:axId val="233267144"/>
        <c:scaling>
          <c:orientation val="minMax"/>
        </c:scaling>
        <c:delete val="1"/>
        <c:axPos val="b"/>
        <c:numFmt formatCode="ge" sourceLinked="1"/>
        <c:majorTickMark val="none"/>
        <c:minorTickMark val="none"/>
        <c:tickLblPos val="none"/>
        <c:crossAx val="233267536"/>
        <c:crosses val="autoZero"/>
        <c:auto val="1"/>
        <c:lblOffset val="100"/>
        <c:baseTimeUnit val="years"/>
      </c:dateAx>
      <c:valAx>
        <c:axId val="23326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6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46.39</c:v>
                </c:pt>
                <c:pt idx="1">
                  <c:v>45.97</c:v>
                </c:pt>
                <c:pt idx="2">
                  <c:v>45.45</c:v>
                </c:pt>
                <c:pt idx="3">
                  <c:v>39.31</c:v>
                </c:pt>
                <c:pt idx="4">
                  <c:v>39</c:v>
                </c:pt>
              </c:numCache>
            </c:numRef>
          </c:val>
        </c:ser>
        <c:dLbls>
          <c:showLegendKey val="0"/>
          <c:showVal val="0"/>
          <c:showCatName val="0"/>
          <c:showSerName val="0"/>
          <c:showPercent val="0"/>
          <c:showBubbleSize val="0"/>
        </c:dLbls>
        <c:gapWidth val="150"/>
        <c:axId val="233268712"/>
        <c:axId val="23326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33268712"/>
        <c:axId val="233269104"/>
      </c:lineChart>
      <c:dateAx>
        <c:axId val="233268712"/>
        <c:scaling>
          <c:orientation val="minMax"/>
        </c:scaling>
        <c:delete val="1"/>
        <c:axPos val="b"/>
        <c:numFmt formatCode="ge" sourceLinked="1"/>
        <c:majorTickMark val="none"/>
        <c:minorTickMark val="none"/>
        <c:tickLblPos val="none"/>
        <c:crossAx val="233269104"/>
        <c:crosses val="autoZero"/>
        <c:auto val="1"/>
        <c:lblOffset val="100"/>
        <c:baseTimeUnit val="years"/>
      </c:dateAx>
      <c:valAx>
        <c:axId val="23326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6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390.19</c:v>
                </c:pt>
                <c:pt idx="1">
                  <c:v>410.98</c:v>
                </c:pt>
                <c:pt idx="2">
                  <c:v>420</c:v>
                </c:pt>
                <c:pt idx="3">
                  <c:v>490</c:v>
                </c:pt>
                <c:pt idx="4">
                  <c:v>502.97</c:v>
                </c:pt>
              </c:numCache>
            </c:numRef>
          </c:val>
        </c:ser>
        <c:dLbls>
          <c:showLegendKey val="0"/>
          <c:showVal val="0"/>
          <c:showCatName val="0"/>
          <c:showSerName val="0"/>
          <c:showPercent val="0"/>
          <c:showBubbleSize val="0"/>
        </c:dLbls>
        <c:gapWidth val="150"/>
        <c:axId val="233409752"/>
        <c:axId val="2334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33409752"/>
        <c:axId val="233410144"/>
      </c:lineChart>
      <c:dateAx>
        <c:axId val="233409752"/>
        <c:scaling>
          <c:orientation val="minMax"/>
        </c:scaling>
        <c:delete val="1"/>
        <c:axPos val="b"/>
        <c:numFmt formatCode="ge" sourceLinked="1"/>
        <c:majorTickMark val="none"/>
        <c:minorTickMark val="none"/>
        <c:tickLblPos val="none"/>
        <c:crossAx val="233410144"/>
        <c:crosses val="autoZero"/>
        <c:auto val="1"/>
        <c:lblOffset val="100"/>
        <c:baseTimeUnit val="years"/>
      </c:dateAx>
      <c:valAx>
        <c:axId val="2334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0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周防大島町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18078</v>
      </c>
      <c r="AM8" s="64"/>
      <c r="AN8" s="64"/>
      <c r="AO8" s="64"/>
      <c r="AP8" s="64"/>
      <c r="AQ8" s="64"/>
      <c r="AR8" s="64"/>
      <c r="AS8" s="64"/>
      <c r="AT8" s="63">
        <f>データ!S6</f>
        <v>138.09</v>
      </c>
      <c r="AU8" s="63"/>
      <c r="AV8" s="63"/>
      <c r="AW8" s="63"/>
      <c r="AX8" s="63"/>
      <c r="AY8" s="63"/>
      <c r="AZ8" s="63"/>
      <c r="BA8" s="63"/>
      <c r="BB8" s="63">
        <f>データ!T6</f>
        <v>130.91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18.100000000000001</v>
      </c>
      <c r="Q10" s="63"/>
      <c r="R10" s="63"/>
      <c r="S10" s="63"/>
      <c r="T10" s="63"/>
      <c r="U10" s="63"/>
      <c r="V10" s="63"/>
      <c r="W10" s="63">
        <f>データ!P6</f>
        <v>100.19</v>
      </c>
      <c r="X10" s="63"/>
      <c r="Y10" s="63"/>
      <c r="Z10" s="63"/>
      <c r="AA10" s="63"/>
      <c r="AB10" s="63"/>
      <c r="AC10" s="63"/>
      <c r="AD10" s="64">
        <f>データ!Q6</f>
        <v>4352</v>
      </c>
      <c r="AE10" s="64"/>
      <c r="AF10" s="64"/>
      <c r="AG10" s="64"/>
      <c r="AH10" s="64"/>
      <c r="AI10" s="64"/>
      <c r="AJ10" s="64"/>
      <c r="AK10" s="2"/>
      <c r="AL10" s="64">
        <f>データ!U6</f>
        <v>3235</v>
      </c>
      <c r="AM10" s="64"/>
      <c r="AN10" s="64"/>
      <c r="AO10" s="64"/>
      <c r="AP10" s="64"/>
      <c r="AQ10" s="64"/>
      <c r="AR10" s="64"/>
      <c r="AS10" s="64"/>
      <c r="AT10" s="63">
        <f>データ!V6</f>
        <v>2.04</v>
      </c>
      <c r="AU10" s="63"/>
      <c r="AV10" s="63"/>
      <c r="AW10" s="63"/>
      <c r="AX10" s="63"/>
      <c r="AY10" s="63"/>
      <c r="AZ10" s="63"/>
      <c r="BA10" s="63"/>
      <c r="BB10" s="63">
        <f>データ!W6</f>
        <v>1585.78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353051</v>
      </c>
      <c r="D6" s="31">
        <f t="shared" si="3"/>
        <v>47</v>
      </c>
      <c r="E6" s="31">
        <f t="shared" si="3"/>
        <v>17</v>
      </c>
      <c r="F6" s="31">
        <f t="shared" si="3"/>
        <v>4</v>
      </c>
      <c r="G6" s="31">
        <f t="shared" si="3"/>
        <v>0</v>
      </c>
      <c r="H6" s="31" t="str">
        <f t="shared" si="3"/>
        <v>山口県　周防大島町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18.100000000000001</v>
      </c>
      <c r="P6" s="32">
        <f t="shared" si="3"/>
        <v>100.19</v>
      </c>
      <c r="Q6" s="32">
        <f t="shared" si="3"/>
        <v>4352</v>
      </c>
      <c r="R6" s="32">
        <f t="shared" si="3"/>
        <v>18078</v>
      </c>
      <c r="S6" s="32">
        <f t="shared" si="3"/>
        <v>138.09</v>
      </c>
      <c r="T6" s="32">
        <f t="shared" si="3"/>
        <v>130.91</v>
      </c>
      <c r="U6" s="32">
        <f t="shared" si="3"/>
        <v>3235</v>
      </c>
      <c r="V6" s="32">
        <f t="shared" si="3"/>
        <v>2.04</v>
      </c>
      <c r="W6" s="32">
        <f t="shared" si="3"/>
        <v>1585.78</v>
      </c>
      <c r="X6" s="33">
        <f>IF(X7="",NA(),X7)</f>
        <v>57.57</v>
      </c>
      <c r="Y6" s="33">
        <f t="shared" ref="Y6:AG6" si="4">IF(Y7="",NA(),Y7)</f>
        <v>54.13</v>
      </c>
      <c r="Z6" s="33">
        <f t="shared" si="4"/>
        <v>57.51</v>
      </c>
      <c r="AA6" s="33">
        <f t="shared" si="4"/>
        <v>59.42</v>
      </c>
      <c r="AB6" s="33">
        <f t="shared" si="4"/>
        <v>60.43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1812.65</v>
      </c>
      <c r="BK6" s="33">
        <f t="shared" si="7"/>
        <v>1764.87</v>
      </c>
      <c r="BL6" s="33">
        <f t="shared" si="7"/>
        <v>1622.51</v>
      </c>
      <c r="BM6" s="33">
        <f t="shared" si="7"/>
        <v>1569.13</v>
      </c>
      <c r="BN6" s="33">
        <f t="shared" si="7"/>
        <v>1436</v>
      </c>
      <c r="BO6" s="32" t="str">
        <f>IF(BO7="","",IF(BO7="-","【-】","【"&amp;SUBSTITUTE(TEXT(BO7,"#,##0.00"),"-","△")&amp;"】"))</f>
        <v>【1,479.31】</v>
      </c>
      <c r="BP6" s="33">
        <f>IF(BP7="",NA(),BP7)</f>
        <v>46.39</v>
      </c>
      <c r="BQ6" s="33">
        <f t="shared" ref="BQ6:BY6" si="8">IF(BQ7="",NA(),BQ7)</f>
        <v>45.97</v>
      </c>
      <c r="BR6" s="33">
        <f t="shared" si="8"/>
        <v>45.45</v>
      </c>
      <c r="BS6" s="33">
        <f t="shared" si="8"/>
        <v>39.31</v>
      </c>
      <c r="BT6" s="33">
        <f t="shared" si="8"/>
        <v>39</v>
      </c>
      <c r="BU6" s="33">
        <f t="shared" si="8"/>
        <v>59.35</v>
      </c>
      <c r="BV6" s="33">
        <f t="shared" si="8"/>
        <v>60.75</v>
      </c>
      <c r="BW6" s="33">
        <f t="shared" si="8"/>
        <v>62.83</v>
      </c>
      <c r="BX6" s="33">
        <f t="shared" si="8"/>
        <v>64.63</v>
      </c>
      <c r="BY6" s="33">
        <f t="shared" si="8"/>
        <v>66.56</v>
      </c>
      <c r="BZ6" s="32" t="str">
        <f>IF(BZ7="","",IF(BZ7="-","【-】","【"&amp;SUBSTITUTE(TEXT(BZ7,"#,##0.00"),"-","△")&amp;"】"))</f>
        <v>【63.50】</v>
      </c>
      <c r="CA6" s="33">
        <f>IF(CA7="",NA(),CA7)</f>
        <v>390.19</v>
      </c>
      <c r="CB6" s="33">
        <f t="shared" ref="CB6:CJ6" si="9">IF(CB7="",NA(),CB7)</f>
        <v>410.98</v>
      </c>
      <c r="CC6" s="33">
        <f t="shared" si="9"/>
        <v>420</v>
      </c>
      <c r="CD6" s="33">
        <f t="shared" si="9"/>
        <v>490</v>
      </c>
      <c r="CE6" s="33">
        <f t="shared" si="9"/>
        <v>502.97</v>
      </c>
      <c r="CF6" s="33">
        <f t="shared" si="9"/>
        <v>260.48</v>
      </c>
      <c r="CG6" s="33">
        <f t="shared" si="9"/>
        <v>256</v>
      </c>
      <c r="CH6" s="33">
        <f t="shared" si="9"/>
        <v>250.43</v>
      </c>
      <c r="CI6" s="33">
        <f t="shared" si="9"/>
        <v>245.75</v>
      </c>
      <c r="CJ6" s="33">
        <f t="shared" si="9"/>
        <v>244.29</v>
      </c>
      <c r="CK6" s="32" t="str">
        <f>IF(CK7="","",IF(CK7="-","【-】","【"&amp;SUBSTITUTE(TEXT(CK7,"#,##0.00"),"-","△")&amp;"】"))</f>
        <v>【253.12】</v>
      </c>
      <c r="CL6" s="33">
        <f>IF(CL7="",NA(),CL7)</f>
        <v>30.64</v>
      </c>
      <c r="CM6" s="33">
        <f t="shared" ref="CM6:CU6" si="10">IF(CM7="",NA(),CM7)</f>
        <v>32.32</v>
      </c>
      <c r="CN6" s="33">
        <f t="shared" si="10"/>
        <v>32.36</v>
      </c>
      <c r="CO6" s="33">
        <f t="shared" si="10"/>
        <v>32.15</v>
      </c>
      <c r="CP6" s="33">
        <f t="shared" si="10"/>
        <v>30.61</v>
      </c>
      <c r="CQ6" s="33">
        <f t="shared" si="10"/>
        <v>40.56</v>
      </c>
      <c r="CR6" s="33">
        <f t="shared" si="10"/>
        <v>41.59</v>
      </c>
      <c r="CS6" s="33">
        <f t="shared" si="10"/>
        <v>42.31</v>
      </c>
      <c r="CT6" s="33">
        <f t="shared" si="10"/>
        <v>43.65</v>
      </c>
      <c r="CU6" s="33">
        <f t="shared" si="10"/>
        <v>43.58</v>
      </c>
      <c r="CV6" s="32" t="str">
        <f>IF(CV7="","",IF(CV7="-","【-】","【"&amp;SUBSTITUTE(TEXT(CV7,"#,##0.00"),"-","△")&amp;"】"))</f>
        <v>【41.06】</v>
      </c>
      <c r="CW6" s="33">
        <f>IF(CW7="",NA(),CW7)</f>
        <v>70.33</v>
      </c>
      <c r="CX6" s="33">
        <f t="shared" ref="CX6:DF6" si="11">IF(CX7="",NA(),CX7)</f>
        <v>70.27</v>
      </c>
      <c r="CY6" s="33">
        <f t="shared" si="11"/>
        <v>71.3</v>
      </c>
      <c r="CZ6" s="33">
        <f t="shared" si="11"/>
        <v>74.42</v>
      </c>
      <c r="DA6" s="33">
        <f t="shared" si="11"/>
        <v>75.77</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353051</v>
      </c>
      <c r="D7" s="35">
        <v>47</v>
      </c>
      <c r="E7" s="35">
        <v>17</v>
      </c>
      <c r="F7" s="35">
        <v>4</v>
      </c>
      <c r="G7" s="35">
        <v>0</v>
      </c>
      <c r="H7" s="35" t="s">
        <v>96</v>
      </c>
      <c r="I7" s="35" t="s">
        <v>97</v>
      </c>
      <c r="J7" s="35" t="s">
        <v>98</v>
      </c>
      <c r="K7" s="35" t="s">
        <v>99</v>
      </c>
      <c r="L7" s="35" t="s">
        <v>100</v>
      </c>
      <c r="M7" s="36" t="s">
        <v>101</v>
      </c>
      <c r="N7" s="36" t="s">
        <v>102</v>
      </c>
      <c r="O7" s="36">
        <v>18.100000000000001</v>
      </c>
      <c r="P7" s="36">
        <v>100.19</v>
      </c>
      <c r="Q7" s="36">
        <v>4352</v>
      </c>
      <c r="R7" s="36">
        <v>18078</v>
      </c>
      <c r="S7" s="36">
        <v>138.09</v>
      </c>
      <c r="T7" s="36">
        <v>130.91</v>
      </c>
      <c r="U7" s="36">
        <v>3235</v>
      </c>
      <c r="V7" s="36">
        <v>2.04</v>
      </c>
      <c r="W7" s="36">
        <v>1585.78</v>
      </c>
      <c r="X7" s="36">
        <v>57.57</v>
      </c>
      <c r="Y7" s="36">
        <v>54.13</v>
      </c>
      <c r="Z7" s="36">
        <v>57.51</v>
      </c>
      <c r="AA7" s="36">
        <v>59.42</v>
      </c>
      <c r="AB7" s="36">
        <v>60.43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1812.65</v>
      </c>
      <c r="BK7" s="36">
        <v>1764.87</v>
      </c>
      <c r="BL7" s="36">
        <v>1622.51</v>
      </c>
      <c r="BM7" s="36">
        <v>1569.13</v>
      </c>
      <c r="BN7" s="36">
        <v>1436</v>
      </c>
      <c r="BO7" s="36">
        <v>1479.31</v>
      </c>
      <c r="BP7" s="36">
        <v>46.39</v>
      </c>
      <c r="BQ7" s="36">
        <v>45.97</v>
      </c>
      <c r="BR7" s="36">
        <v>45.45</v>
      </c>
      <c r="BS7" s="36">
        <v>39.31</v>
      </c>
      <c r="BT7" s="36">
        <v>39</v>
      </c>
      <c r="BU7" s="36">
        <v>59.35</v>
      </c>
      <c r="BV7" s="36">
        <v>60.75</v>
      </c>
      <c r="BW7" s="36">
        <v>62.83</v>
      </c>
      <c r="BX7" s="36">
        <v>64.63</v>
      </c>
      <c r="BY7" s="36">
        <v>66.56</v>
      </c>
      <c r="BZ7" s="36">
        <v>63.5</v>
      </c>
      <c r="CA7" s="36">
        <v>390.19</v>
      </c>
      <c r="CB7" s="36">
        <v>410.98</v>
      </c>
      <c r="CC7" s="36">
        <v>420</v>
      </c>
      <c r="CD7" s="36">
        <v>490</v>
      </c>
      <c r="CE7" s="36">
        <v>502.97</v>
      </c>
      <c r="CF7" s="36">
        <v>260.48</v>
      </c>
      <c r="CG7" s="36">
        <v>256</v>
      </c>
      <c r="CH7" s="36">
        <v>250.43</v>
      </c>
      <c r="CI7" s="36">
        <v>245.75</v>
      </c>
      <c r="CJ7" s="36">
        <v>244.29</v>
      </c>
      <c r="CK7" s="36">
        <v>253.12</v>
      </c>
      <c r="CL7" s="36">
        <v>30.64</v>
      </c>
      <c r="CM7" s="36">
        <v>32.32</v>
      </c>
      <c r="CN7" s="36">
        <v>32.36</v>
      </c>
      <c r="CO7" s="36">
        <v>32.15</v>
      </c>
      <c r="CP7" s="36">
        <v>30.61</v>
      </c>
      <c r="CQ7" s="36">
        <v>40.56</v>
      </c>
      <c r="CR7" s="36">
        <v>41.59</v>
      </c>
      <c r="CS7" s="36">
        <v>42.31</v>
      </c>
      <c r="CT7" s="36">
        <v>43.65</v>
      </c>
      <c r="CU7" s="36">
        <v>43.58</v>
      </c>
      <c r="CV7" s="36">
        <v>41.06</v>
      </c>
      <c r="CW7" s="36">
        <v>70.33</v>
      </c>
      <c r="CX7" s="36">
        <v>70.27</v>
      </c>
      <c r="CY7" s="36">
        <v>71.3</v>
      </c>
      <c r="CZ7" s="36">
        <v>74.42</v>
      </c>
      <c r="DA7" s="36">
        <v>75.77</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2016-02-03T09:06:38Z</dcterms:created>
  <dcterms:modified xsi:type="dcterms:W3CDTF">2016-02-19T05:33:51Z</dcterms:modified>
  <cp:category/>
</cp:coreProperties>
</file>