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R6" i="5"/>
  <c r="AL8" i="4" s="1"/>
  <c r="Q6" i="5"/>
  <c r="AD10" i="4" s="1"/>
  <c r="P6" i="5"/>
  <c r="W10" i="4" s="1"/>
  <c r="O6" i="5"/>
  <c r="N6" i="5"/>
  <c r="I10" i="4" s="1"/>
  <c r="M6" i="5"/>
  <c r="B10" i="4" s="1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P10" i="4"/>
  <c r="AT8" i="4"/>
  <c r="B8" i="4"/>
  <c r="F10" i="5" l="1"/>
  <c r="B10" i="5"/>
  <c r="C10" i="5"/>
  <c r="D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<sst xmlns="http://schemas.openxmlformats.org/spreadsheetml/2006/main" count="226" uniqueCount="111">
  <si>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</si>
  <si>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</si>
  <si>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</si>
  <si>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</si>
  <si>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</si>
  <si>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</si>
  <si>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</si>
  <si>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</si>
  <si>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</si>
  <si>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</si>
  <si>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</si>
  <si>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</si>
  <si>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</si>
  <si>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</si>
  <si>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</si>
  <si>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</si>
  <si>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</si>
  <si>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</si>
  <si>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</si>
  <si>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</si>
  <si>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</si>
  <si>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</si>
  <si>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</si>
  <si>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</si>
  <si>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</si>
  <si>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</si>
  <si>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</si>
  <si>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</si>
  <si>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</si>
  <si>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</si>
  <si>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</si>
  <si>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</si>
  <si>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</si>
  <si>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</si>
  <si>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</si>
  <si>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</si>
  <si>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</si>
  <si>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</si>
  <si>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</si>
  <si>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</si>
  <si>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</si>
  <si>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</si>
  <si>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</si>
  <si>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</si>
  <si>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</si>
  <si>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</si>
  <si>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</si>
  <si>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</si>
  <si>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</si>
  <si>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</si>
  <si>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</si>
  <si>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</si>
  <si>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</si>
  <si>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</si>
  <si>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</si>
  <si>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</si>
  <si>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</si>
  <si>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</si>
  <si>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</si>
  <si>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</si>
  <si>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</si>
  <si>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</si>
  <si>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</si>
  <si>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</si>
  <si>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</si>
  <si>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</si>
  <si>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</si>
  <si>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</si>
  <si>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</si>
  <si>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</si>
  <si>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</si>
  <si>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</si>
  <si>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</si>
  <si>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</si>
  <si>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</si>
  <si>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</si>
  <si>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</si>
  <si>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</si>
  <si>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</si>
  <si>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</si>
  <si>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</si>
  <si>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</si>
  <si>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</si>
  <si>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</si>
  <si>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</si>
  <si>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</si>
  <si>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</si>
  <si>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</si>
  <si>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</si>
  <si>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</si>
  <si>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</si>
  <si>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</si>
  <si>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</si>
  <si>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</si>
  <si>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</si>
  <si>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</si>
  <si>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和木町</t>
  </si>
  <si>
    <t>法非適用</t>
  </si>
  <si>
    <t>下水道事業</t>
  </si>
  <si>
    <t>公共下水道</t>
  </si>
  <si>
    <t>Cc1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</si>
  <si>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</si>
  <si>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</si>
  <si>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</si>
  <si>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</si>
  <si>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</si>
  <si>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</si>
  <si>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</si>
  <si>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管路が特に著しく、小瀬川の圧送管破損事故のような管渠の破損もおこりうる。調査によって布設替えに対する優先度をはじき出し、優先度が高い箇所については、早急に更新工事を行う必要がある。</t>
    <rPh sb="1" eb="3">
      <t>カンロ</t>
    </rPh>
    <rPh sb="4" eb="5">
      <t>トク</t>
    </rPh>
    <rPh sb="6" eb="7">
      <t>イチジル</t>
    </rPh>
    <rPh sb="37" eb="39">
      <t>チョウサ</t>
    </rPh>
    <rPh sb="43" eb="45">
      <t>フセツ</t>
    </rPh>
    <rPh sb="45" eb="46">
      <t>ガ</t>
    </rPh>
    <rPh sb="48" eb="49">
      <t>タイ</t>
    </rPh>
    <rPh sb="51" eb="54">
      <t>ユウセンド</t>
    </rPh>
    <rPh sb="58" eb="59">
      <t>ダ</t>
    </rPh>
    <rPh sb="61" eb="64">
      <t>ユウセンド</t>
    </rPh>
    <rPh sb="65" eb="66">
      <t>タカ</t>
    </rPh>
    <rPh sb="67" eb="69">
      <t>カショ</t>
    </rPh>
    <rPh sb="75" eb="77">
      <t>ソウキュウ</t>
    </rPh>
    <rPh sb="78" eb="80">
      <t>コウシン</t>
    </rPh>
    <rPh sb="80" eb="82">
      <t>コウジ</t>
    </rPh>
    <rPh sb="83" eb="84">
      <t>オコナ</t>
    </rPh>
    <rPh sb="85" eb="87">
      <t>ヒツヨウ</t>
    </rPh>
    <phoneticPr fontId="4"/>
  </si>
  <si>
    <t>　今後は施設の更新が急務になり、厳しい運営が強いられることになる。
　料金の値上げはもちろん、高率の補助を適用することや、起債の適用など、安定的な事業運営を行っていく必要がある。</t>
    <rPh sb="1" eb="3">
      <t>コンゴ</t>
    </rPh>
    <rPh sb="4" eb="6">
      <t>シセツ</t>
    </rPh>
    <rPh sb="7" eb="9">
      <t>コウシン</t>
    </rPh>
    <rPh sb="10" eb="12">
      <t>キュウム</t>
    </rPh>
    <rPh sb="16" eb="17">
      <t>キビ</t>
    </rPh>
    <rPh sb="19" eb="21">
      <t>ウンエイ</t>
    </rPh>
    <rPh sb="22" eb="23">
      <t>シ</t>
    </rPh>
    <rPh sb="35" eb="37">
      <t>リョウキン</t>
    </rPh>
    <rPh sb="38" eb="40">
      <t>ネア</t>
    </rPh>
    <rPh sb="47" eb="49">
      <t>コウリツ</t>
    </rPh>
    <rPh sb="50" eb="52">
      <t>ホジョ</t>
    </rPh>
    <rPh sb="53" eb="55">
      <t>テキヨウ</t>
    </rPh>
    <rPh sb="61" eb="63">
      <t>キサイ</t>
    </rPh>
    <rPh sb="64" eb="66">
      <t>テキヨウ</t>
    </rPh>
    <rPh sb="69" eb="72">
      <t>アンテイテキ</t>
    </rPh>
    <rPh sb="73" eb="75">
      <t>ジギョウ</t>
    </rPh>
    <rPh sb="75" eb="77">
      <t>ウンエイ</t>
    </rPh>
    <rPh sb="78" eb="79">
      <t>オコナ</t>
    </rPh>
    <rPh sb="83" eb="85">
      <t>ヒツヨウ</t>
    </rPh>
    <phoneticPr fontId="4"/>
  </si>
  <si>
    <t>①収益的収支比率
　一般会計からの繰入金で賄っている部分もある。工事や業務は、補助金や起債を積極的に利用し、一般会計からの繰入額を減らし、数値を改善していくよう努める。
④企業債残高対給水収益比率
　起債の償還が順調に進んでおり、比率は良好である。今後は、施設改良のため企業債の発行が増加する見込みであり、平準化するように計画的に進めていく。
⑤経費回収率・⑥汚水処理原価
　各施設の更新工事費が年々高まっており、当該科目に反映されている。補助金や起債の積極的な活用、不明水の早急な発見などで、数値の改善に努める。
⑦施設利用率
　処理は大竹市に委託しているため、利用率が0%になっている。
⑧水洗化率
　類似団体と比較して、非常に高い数値である。
　今後も、現水準の維持に努める。</t>
    <rPh sb="1" eb="4">
      <t>シュウエキテキ</t>
    </rPh>
    <rPh sb="4" eb="6">
      <t>シュウシ</t>
    </rPh>
    <rPh sb="6" eb="8">
      <t>ヒリツ</t>
    </rPh>
    <rPh sb="10" eb="12">
      <t>イッパン</t>
    </rPh>
    <rPh sb="12" eb="14">
      <t>カイケイ</t>
    </rPh>
    <rPh sb="17" eb="19">
      <t>クリイレ</t>
    </rPh>
    <rPh sb="19" eb="20">
      <t>キン</t>
    </rPh>
    <rPh sb="21" eb="22">
      <t>マカナ</t>
    </rPh>
    <rPh sb="26" eb="28">
      <t>ブブン</t>
    </rPh>
    <rPh sb="63" eb="64">
      <t>ガク</t>
    </rPh>
    <rPh sb="65" eb="66">
      <t>ヘ</t>
    </rPh>
    <rPh sb="69" eb="71">
      <t>スウチ</t>
    </rPh>
    <rPh sb="72" eb="74">
      <t>カイゼン</t>
    </rPh>
    <rPh sb="80" eb="81">
      <t>ツト</t>
    </rPh>
    <rPh sb="86" eb="88">
      <t>キギョウ</t>
    </rPh>
    <rPh sb="88" eb="89">
      <t>サイ</t>
    </rPh>
    <rPh sb="89" eb="91">
      <t>ザンダカ</t>
    </rPh>
    <rPh sb="91" eb="92">
      <t>タイ</t>
    </rPh>
    <rPh sb="92" eb="94">
      <t>キュウスイ</t>
    </rPh>
    <rPh sb="94" eb="96">
      <t>シュウエキ</t>
    </rPh>
    <rPh sb="96" eb="98">
      <t>ヒリツ</t>
    </rPh>
    <rPh sb="173" eb="175">
      <t>ケイヒ</t>
    </rPh>
    <rPh sb="175" eb="177">
      <t>カイシュウ</t>
    </rPh>
    <rPh sb="180" eb="182">
      <t>オスイ</t>
    </rPh>
    <rPh sb="182" eb="184">
      <t>ショリ</t>
    </rPh>
    <rPh sb="184" eb="186">
      <t>ゲンカ</t>
    </rPh>
    <rPh sb="192" eb="194">
      <t>コウシン</t>
    </rPh>
    <rPh sb="194" eb="196">
      <t>コウジ</t>
    </rPh>
    <rPh sb="227" eb="230">
      <t>セッキョクテキ</t>
    </rPh>
    <rPh sb="259" eb="261">
      <t>シセツ</t>
    </rPh>
    <rPh sb="261" eb="264">
      <t>リヨウリツ</t>
    </rPh>
    <rPh sb="266" eb="268">
      <t>ショリ</t>
    </rPh>
    <rPh sb="269" eb="272">
      <t>オオタケシ</t>
    </rPh>
    <rPh sb="273" eb="275">
      <t>イタク</t>
    </rPh>
    <rPh sb="282" eb="285">
      <t>リヨウリツ</t>
    </rPh>
    <rPh sb="297" eb="300">
      <t>スイセンカ</t>
    </rPh>
    <rPh sb="300" eb="301">
      <t>リツ</t>
    </rPh>
    <rPh sb="303" eb="305">
      <t>ルイジ</t>
    </rPh>
    <rPh sb="305" eb="307">
      <t>ダンタイ</t>
    </rPh>
    <rPh sb="308" eb="310">
      <t>ヒカク</t>
    </rPh>
    <rPh sb="313" eb="315">
      <t>ヒジョウ</t>
    </rPh>
    <rPh sb="316" eb="317">
      <t>タカ</t>
    </rPh>
    <rPh sb="318" eb="320">
      <t>スウチ</t>
    </rPh>
    <rPh sb="330" eb="331">
      <t>ゲン</t>
    </rPh>
    <rPh sb="331" eb="333">
      <t>スイジュン</t>
    </rPh>
    <rPh sb="334" eb="336">
      <t>イジ</t>
    </rPh>
    <rPh sb="337" eb="338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</si>
</sst>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0.83</c:v>
                </c:pt>
                <c:pt idx="2">
                  <c:v>0.05</c:v>
                </c:pt>
                <c:pt idx="3" formatCode="#,##0.00;&quot;△&quot;#,##0.00">
                  <c:v>0</c:v>
                </c:pt>
                <c:pt idx="4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05504"/>
        <c:axId val="9920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0.05</c:v>
                </c:pt>
                <c:pt idx="2">
                  <c:v>0.24</c:v>
                </c:pt>
                <c:pt idx="3">
                  <c:v>0.15</c:v>
                </c:pt>
                <c:pt idx="4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05504"/>
        <c:axId val="99207424"/>
      </c:lineChart>
      <c:dateAx>
        <c:axId val="99205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207424"/>
        <c:crosses val="autoZero"/>
        <c:auto val="1"/>
        <c:lblOffset val="100"/>
        <c:baseTimeUnit val="years"/>
      </c:dateAx>
      <c:valAx>
        <c:axId val="9920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205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56160"/>
        <c:axId val="100158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73.31</c:v>
                </c:pt>
                <c:pt idx="2">
                  <c:v>73.64</c:v>
                </c:pt>
                <c:pt idx="3">
                  <c:v>94.04</c:v>
                </c:pt>
                <c:pt idx="4">
                  <c:v>94.03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56160"/>
        <c:axId val="100158080"/>
      </c:lineChart>
      <c:dateAx>
        <c:axId val="100156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58080"/>
        <c:crosses val="autoZero"/>
        <c:auto val="1"/>
        <c:lblOffset val="100"/>
        <c:baseTimeUnit val="years"/>
      </c:dateAx>
      <c:valAx>
        <c:axId val="100158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56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96736"/>
        <c:axId val="10019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89.49</c:v>
                </c:pt>
                <c:pt idx="1">
                  <c:v>90.37</c:v>
                </c:pt>
                <c:pt idx="2">
                  <c:v>90.89</c:v>
                </c:pt>
                <c:pt idx="3">
                  <c:v>90.98</c:v>
                </c:pt>
                <c:pt idx="4">
                  <c:v>90.22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96736"/>
        <c:axId val="100198656"/>
      </c:lineChart>
      <c:dateAx>
        <c:axId val="10019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98656"/>
        <c:crosses val="autoZero"/>
        <c:auto val="1"/>
        <c:lblOffset val="100"/>
        <c:baseTimeUnit val="years"/>
      </c:dateAx>
      <c:valAx>
        <c:axId val="10019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96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88.63</c:v>
                </c:pt>
                <c:pt idx="1">
                  <c:v>107.31</c:v>
                </c:pt>
                <c:pt idx="2">
                  <c:v>66.81</c:v>
                </c:pt>
                <c:pt idx="3">
                  <c:v>109.47</c:v>
                </c:pt>
                <c:pt idx="4">
                  <c:v>92.19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54976"/>
        <c:axId val="9945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54976"/>
        <c:axId val="99456896"/>
      </c:lineChart>
      <c:dateAx>
        <c:axId val="99454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456896"/>
        <c:crosses val="autoZero"/>
        <c:auto val="1"/>
        <c:lblOffset val="100"/>
        <c:baseTimeUnit val="years"/>
      </c:dateAx>
      <c:valAx>
        <c:axId val="9945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54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87104"/>
        <c:axId val="9950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87104"/>
        <c:axId val="99505664"/>
      </c:lineChart>
      <c:dateAx>
        <c:axId val="9948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05664"/>
        <c:crosses val="autoZero"/>
        <c:auto val="1"/>
        <c:lblOffset val="100"/>
        <c:baseTimeUnit val="years"/>
      </c:dateAx>
      <c:valAx>
        <c:axId val="9950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87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37664"/>
        <c:axId val="99539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37664"/>
        <c:axId val="99539584"/>
      </c:lineChart>
      <c:dateAx>
        <c:axId val="99537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39584"/>
        <c:crosses val="autoZero"/>
        <c:auto val="1"/>
        <c:lblOffset val="100"/>
        <c:baseTimeUnit val="years"/>
      </c:dateAx>
      <c:valAx>
        <c:axId val="99539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537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70816"/>
        <c:axId val="9957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70816"/>
        <c:axId val="99572736"/>
      </c:lineChart>
      <c:dateAx>
        <c:axId val="9957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72736"/>
        <c:crosses val="autoZero"/>
        <c:auto val="1"/>
        <c:lblOffset val="100"/>
        <c:baseTimeUnit val="years"/>
      </c:dateAx>
      <c:valAx>
        <c:axId val="99572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57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11392"/>
        <c:axId val="9961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11392"/>
        <c:axId val="99613312"/>
      </c:lineChart>
      <c:dateAx>
        <c:axId val="9961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13312"/>
        <c:crosses val="autoZero"/>
        <c:auto val="1"/>
        <c:lblOffset val="100"/>
        <c:baseTimeUnit val="years"/>
      </c:dateAx>
      <c:valAx>
        <c:axId val="9961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1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37.29</c:v>
                </c:pt>
                <c:pt idx="1">
                  <c:v>34.83</c:v>
                </c:pt>
                <c:pt idx="2">
                  <c:v>30.91</c:v>
                </c:pt>
                <c:pt idx="3">
                  <c:v>27.44</c:v>
                </c:pt>
                <c:pt idx="4">
                  <c:v>23.4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05216"/>
        <c:axId val="9970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904.9</c:v>
                </c:pt>
                <c:pt idx="1">
                  <c:v>793.1</c:v>
                </c:pt>
                <c:pt idx="2">
                  <c:v>759.86</c:v>
                </c:pt>
                <c:pt idx="3">
                  <c:v>739.53</c:v>
                </c:pt>
                <c:pt idx="4">
                  <c:v>721.06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05216"/>
        <c:axId val="99707136"/>
      </c:lineChart>
      <c:dateAx>
        <c:axId val="99705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707136"/>
        <c:crosses val="autoZero"/>
        <c:auto val="1"/>
        <c:lblOffset val="100"/>
        <c:baseTimeUnit val="years"/>
      </c:dateAx>
      <c:valAx>
        <c:axId val="9970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705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107.86</c:v>
                </c:pt>
                <c:pt idx="1">
                  <c:v>113.03</c:v>
                </c:pt>
                <c:pt idx="2">
                  <c:v>67.39</c:v>
                </c:pt>
                <c:pt idx="3">
                  <c:v>110.07</c:v>
                </c:pt>
                <c:pt idx="4">
                  <c:v>91.63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27232"/>
        <c:axId val="10008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82.64</c:v>
                </c:pt>
                <c:pt idx="1">
                  <c:v>85.47</c:v>
                </c:pt>
                <c:pt idx="2">
                  <c:v>85.6</c:v>
                </c:pt>
                <c:pt idx="3">
                  <c:v>84.05</c:v>
                </c:pt>
                <c:pt idx="4">
                  <c:v>84.86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27232"/>
        <c:axId val="100085760"/>
      </c:lineChart>
      <c:dateAx>
        <c:axId val="9972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085760"/>
        <c:crosses val="autoZero"/>
        <c:auto val="1"/>
        <c:lblOffset val="100"/>
        <c:baseTimeUnit val="years"/>
      </c:dateAx>
      <c:valAx>
        <c:axId val="10008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727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143.62</c:v>
                </c:pt>
                <c:pt idx="1">
                  <c:v>131.49</c:v>
                </c:pt>
                <c:pt idx="2">
                  <c:v>221.98</c:v>
                </c:pt>
                <c:pt idx="3">
                  <c:v>136.26</c:v>
                </c:pt>
                <c:pt idx="4">
                  <c:v>165.46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11488"/>
        <c:axId val="100113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181.16</c:v>
                </c:pt>
                <c:pt idx="1">
                  <c:v>184.8</c:v>
                </c:pt>
                <c:pt idx="2">
                  <c:v>185.04</c:v>
                </c:pt>
                <c:pt idx="3">
                  <c:v>190.12</c:v>
                </c:pt>
                <c:pt idx="4">
                  <c:v>188.14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11488"/>
        <c:axId val="100113408"/>
      </c:lineChart>
      <c:dateAx>
        <c:axId val="10011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13408"/>
        <c:crosses val="autoZero"/>
        <c:auto val="1"/>
        <c:lblOffset val="100"/>
        <c:baseTimeUnit val="years"/>
      </c:dateAx>
      <c:valAx>
        <c:axId val="100113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11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【86.58】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山口県　和木町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6439</v>
      </c>
      <c r="AM8" s="64"/>
      <c r="AN8" s="64"/>
      <c r="AO8" s="64"/>
      <c r="AP8" s="64"/>
      <c r="AQ8" s="64"/>
      <c r="AR8" s="64"/>
      <c r="AS8" s="64"/>
      <c r="AT8" s="63">
        <f>データ!S6</f>
        <v>10.58</v>
      </c>
      <c r="AU8" s="63"/>
      <c r="AV8" s="63"/>
      <c r="AW8" s="63"/>
      <c r="AX8" s="63"/>
      <c r="AY8" s="63"/>
      <c r="AZ8" s="63"/>
      <c r="BA8" s="63"/>
      <c r="BB8" s="63">
        <f>データ!T6</f>
        <v>608.6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99.5</v>
      </c>
      <c r="Q10" s="63"/>
      <c r="R10" s="63"/>
      <c r="S10" s="63"/>
      <c r="T10" s="63"/>
      <c r="U10" s="63"/>
      <c r="V10" s="63"/>
      <c r="W10" s="63">
        <f>データ!P6</f>
        <v>63.68</v>
      </c>
      <c r="X10" s="63"/>
      <c r="Y10" s="63"/>
      <c r="Z10" s="63"/>
      <c r="AA10" s="63"/>
      <c r="AB10" s="63"/>
      <c r="AC10" s="63"/>
      <c r="AD10" s="64">
        <f>データ!Q6</f>
        <v>2698</v>
      </c>
      <c r="AE10" s="64"/>
      <c r="AF10" s="64"/>
      <c r="AG10" s="64"/>
      <c r="AH10" s="64"/>
      <c r="AI10" s="64"/>
      <c r="AJ10" s="64"/>
      <c r="AK10" s="2"/>
      <c r="AL10" s="64">
        <f>データ!U6</f>
        <v>6408</v>
      </c>
      <c r="AM10" s="64"/>
      <c r="AN10" s="64"/>
      <c r="AO10" s="64"/>
      <c r="AP10" s="64"/>
      <c r="AQ10" s="64"/>
      <c r="AR10" s="64"/>
      <c r="AS10" s="64"/>
      <c r="AT10" s="63">
        <f>データ!V6</f>
        <v>1.64</v>
      </c>
      <c r="AU10" s="63"/>
      <c r="AV10" s="63"/>
      <c r="AW10" s="63"/>
      <c r="AX10" s="63"/>
      <c r="AY10" s="63"/>
      <c r="AZ10" s="63"/>
      <c r="BA10" s="63"/>
      <c r="BB10" s="63">
        <f>データ!W6</f>
        <v>3907.32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353213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山口県　和木町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99.5</v>
      </c>
      <c r="P6" s="32">
        <f t="shared" si="3"/>
        <v>63.68</v>
      </c>
      <c r="Q6" s="32">
        <f t="shared" si="3"/>
        <v>2698</v>
      </c>
      <c r="R6" s="32">
        <f t="shared" si="3"/>
        <v>6439</v>
      </c>
      <c r="S6" s="32">
        <f t="shared" si="3"/>
        <v>10.58</v>
      </c>
      <c r="T6" s="32">
        <f t="shared" si="3"/>
        <v>608.6</v>
      </c>
      <c r="U6" s="32">
        <f t="shared" si="3"/>
        <v>6408</v>
      </c>
      <c r="V6" s="32">
        <f t="shared" si="3"/>
        <v>1.64</v>
      </c>
      <c r="W6" s="32">
        <f t="shared" si="3"/>
        <v>3907.32</v>
      </c>
      <c r="X6" s="33">
        <f>IF(X7="",NA(),X7)</f>
        <v>88.63</v>
      </c>
      <c r="Y6" s="33">
        <f t="shared" ref="Y6:AG6" si="4">IF(Y7="",NA(),Y7)</f>
        <v>107.31</v>
      </c>
      <c r="Z6" s="33">
        <f t="shared" si="4"/>
        <v>66.81</v>
      </c>
      <c r="AA6" s="33">
        <f t="shared" si="4"/>
        <v>109.47</v>
      </c>
      <c r="AB6" s="33">
        <f t="shared" si="4"/>
        <v>92.19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37.29</v>
      </c>
      <c r="BF6" s="33">
        <f t="shared" ref="BF6:BN6" si="7">IF(BF7="",NA(),BF7)</f>
        <v>34.83</v>
      </c>
      <c r="BG6" s="33">
        <f t="shared" si="7"/>
        <v>30.91</v>
      </c>
      <c r="BH6" s="33">
        <f t="shared" si="7"/>
        <v>27.44</v>
      </c>
      <c r="BI6" s="33">
        <f t="shared" si="7"/>
        <v>23.4</v>
      </c>
      <c r="BJ6" s="33">
        <f t="shared" si="7"/>
        <v>904.9</v>
      </c>
      <c r="BK6" s="33">
        <f t="shared" si="7"/>
        <v>793.1</v>
      </c>
      <c r="BL6" s="33">
        <f t="shared" si="7"/>
        <v>759.86</v>
      </c>
      <c r="BM6" s="33">
        <f t="shared" si="7"/>
        <v>739.53</v>
      </c>
      <c r="BN6" s="33">
        <f t="shared" si="7"/>
        <v>721.06</v>
      </c>
      <c r="BO6" s="32" t="str">
        <f>IF(BO7="","",IF(BO7="-","【-】","【"&amp;SUBSTITUTE(TEXT(BO7,"#,##0.00"),"-","△")&amp;"】"))</f>
        <v>【776.35】</v>
      </c>
      <c r="BP6" s="33">
        <f>IF(BP7="",NA(),BP7)</f>
        <v>107.86</v>
      </c>
      <c r="BQ6" s="33">
        <f t="shared" ref="BQ6:BY6" si="8">IF(BQ7="",NA(),BQ7)</f>
        <v>113.03</v>
      </c>
      <c r="BR6" s="33">
        <f t="shared" si="8"/>
        <v>67.39</v>
      </c>
      <c r="BS6" s="33">
        <f t="shared" si="8"/>
        <v>110.07</v>
      </c>
      <c r="BT6" s="33">
        <f t="shared" si="8"/>
        <v>91.63</v>
      </c>
      <c r="BU6" s="33">
        <f t="shared" si="8"/>
        <v>82.64</v>
      </c>
      <c r="BV6" s="33">
        <f t="shared" si="8"/>
        <v>85.47</v>
      </c>
      <c r="BW6" s="33">
        <f t="shared" si="8"/>
        <v>85.6</v>
      </c>
      <c r="BX6" s="33">
        <f t="shared" si="8"/>
        <v>84.05</v>
      </c>
      <c r="BY6" s="33">
        <f t="shared" si="8"/>
        <v>84.86</v>
      </c>
      <c r="BZ6" s="32" t="str">
        <f>IF(BZ7="","",IF(BZ7="-","【-】","【"&amp;SUBSTITUTE(TEXT(BZ7,"#,##0.00"),"-","△")&amp;"】"))</f>
        <v>【96.57】</v>
      </c>
      <c r="CA6" s="33">
        <f>IF(CA7="",NA(),CA7)</f>
        <v>143.62</v>
      </c>
      <c r="CB6" s="33">
        <f t="shared" ref="CB6:CJ6" si="9">IF(CB7="",NA(),CB7)</f>
        <v>131.49</v>
      </c>
      <c r="CC6" s="33">
        <f t="shared" si="9"/>
        <v>221.98</v>
      </c>
      <c r="CD6" s="33">
        <f t="shared" si="9"/>
        <v>136.26</v>
      </c>
      <c r="CE6" s="33">
        <f t="shared" si="9"/>
        <v>165.46</v>
      </c>
      <c r="CF6" s="33">
        <f t="shared" si="9"/>
        <v>181.16</v>
      </c>
      <c r="CG6" s="33">
        <f t="shared" si="9"/>
        <v>184.8</v>
      </c>
      <c r="CH6" s="33">
        <f t="shared" si="9"/>
        <v>185.04</v>
      </c>
      <c r="CI6" s="33">
        <f t="shared" si="9"/>
        <v>190.12</v>
      </c>
      <c r="CJ6" s="33">
        <f t="shared" si="9"/>
        <v>188.14</v>
      </c>
      <c r="CK6" s="32" t="str">
        <f>IF(CK7="","",IF(CK7="-","【-】","【"&amp;SUBSTITUTE(TEXT(CK7,"#,##0.00"),"-","△")&amp;"】"))</f>
        <v>【142.28】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69.87</v>
      </c>
      <c r="CR6" s="33">
        <f t="shared" si="10"/>
        <v>73.31</v>
      </c>
      <c r="CS6" s="33">
        <f t="shared" si="10"/>
        <v>73.64</v>
      </c>
      <c r="CT6" s="33">
        <f t="shared" si="10"/>
        <v>94.04</v>
      </c>
      <c r="CU6" s="33">
        <f t="shared" si="10"/>
        <v>94.03</v>
      </c>
      <c r="CV6" s="32" t="str">
        <f>IF(CV7="","",IF(CV7="-","【-】","【"&amp;SUBSTITUTE(TEXT(CV7,"#,##0.00"),"-","△")&amp;"】"))</f>
        <v>【86.58】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89.49</v>
      </c>
      <c r="DC6" s="33">
        <f t="shared" si="11"/>
        <v>90.37</v>
      </c>
      <c r="DD6" s="33">
        <f t="shared" si="11"/>
        <v>90.89</v>
      </c>
      <c r="DE6" s="33">
        <f t="shared" si="11"/>
        <v>90.98</v>
      </c>
      <c r="DF6" s="33">
        <f t="shared" si="11"/>
        <v>90.22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3">
        <f t="shared" ref="EE6:EM6" si="14">IF(EE7="",NA(),EE7)</f>
        <v>0.83</v>
      </c>
      <c r="EF6" s="33">
        <f t="shared" si="14"/>
        <v>0.05</v>
      </c>
      <c r="EG6" s="32">
        <f t="shared" si="14"/>
        <v>0</v>
      </c>
      <c r="EH6" s="33">
        <f t="shared" si="14"/>
        <v>0.08</v>
      </c>
      <c r="EI6" s="33">
        <f t="shared" si="14"/>
        <v>0.09</v>
      </c>
      <c r="EJ6" s="33">
        <f t="shared" si="14"/>
        <v>0.05</v>
      </c>
      <c r="EK6" s="33">
        <f t="shared" si="14"/>
        <v>0.24</v>
      </c>
      <c r="EL6" s="33">
        <f t="shared" si="14"/>
        <v>0.15</v>
      </c>
      <c r="EM6" s="33">
        <f t="shared" si="14"/>
        <v>0.11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353213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99.5</v>
      </c>
      <c r="P7" s="36">
        <v>63.68</v>
      </c>
      <c r="Q7" s="36">
        <v>2698</v>
      </c>
      <c r="R7" s="36">
        <v>6439</v>
      </c>
      <c r="S7" s="36">
        <v>10.58</v>
      </c>
      <c r="T7" s="36">
        <v>608.6</v>
      </c>
      <c r="U7" s="36">
        <v>6408</v>
      </c>
      <c r="V7" s="36">
        <v>1.64</v>
      </c>
      <c r="W7" s="36">
        <v>3907.32</v>
      </c>
      <c r="X7" s="36">
        <v>88.63</v>
      </c>
      <c r="Y7" s="36">
        <v>107.31</v>
      </c>
      <c r="Z7" s="36">
        <v>66.81</v>
      </c>
      <c r="AA7" s="36">
        <v>109.47</v>
      </c>
      <c r="AB7" s="36">
        <v>92.19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37.29</v>
      </c>
      <c r="BF7" s="36">
        <v>34.83</v>
      </c>
      <c r="BG7" s="36">
        <v>30.91</v>
      </c>
      <c r="BH7" s="36">
        <v>27.44</v>
      </c>
      <c r="BI7" s="36">
        <v>23.4</v>
      </c>
      <c r="BJ7" s="36">
        <v>904.9</v>
      </c>
      <c r="BK7" s="36">
        <v>793.1</v>
      </c>
      <c r="BL7" s="36">
        <v>759.86</v>
      </c>
      <c r="BM7" s="36">
        <v>739.53</v>
      </c>
      <c r="BN7" s="36">
        <v>721.06</v>
      </c>
      <c r="BO7" s="36">
        <v>776.35</v>
      </c>
      <c r="BP7" s="36">
        <v>107.86</v>
      </c>
      <c r="BQ7" s="36">
        <v>113.03</v>
      </c>
      <c r="BR7" s="36">
        <v>67.39</v>
      </c>
      <c r="BS7" s="36">
        <v>110.07</v>
      </c>
      <c r="BT7" s="36">
        <v>91.63</v>
      </c>
      <c r="BU7" s="36">
        <v>82.64</v>
      </c>
      <c r="BV7" s="36">
        <v>85.47</v>
      </c>
      <c r="BW7" s="36">
        <v>85.6</v>
      </c>
      <c r="BX7" s="36">
        <v>84.05</v>
      </c>
      <c r="BY7" s="36">
        <v>84.86</v>
      </c>
      <c r="BZ7" s="36">
        <v>96.57</v>
      </c>
      <c r="CA7" s="36">
        <v>143.62</v>
      </c>
      <c r="CB7" s="36">
        <v>131.49</v>
      </c>
      <c r="CC7" s="36">
        <v>221.98</v>
      </c>
      <c r="CD7" s="36">
        <v>136.26</v>
      </c>
      <c r="CE7" s="36">
        <v>165.46</v>
      </c>
      <c r="CF7" s="36">
        <v>181.16</v>
      </c>
      <c r="CG7" s="36">
        <v>184.8</v>
      </c>
      <c r="CH7" s="36">
        <v>185.04</v>
      </c>
      <c r="CI7" s="36">
        <v>190.12</v>
      </c>
      <c r="CJ7" s="36">
        <v>188.14</v>
      </c>
      <c r="CK7" s="36">
        <v>142.28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69.87</v>
      </c>
      <c r="CR7" s="36">
        <v>73.31</v>
      </c>
      <c r="CS7" s="36">
        <v>73.64</v>
      </c>
      <c r="CT7" s="36">
        <v>94.04</v>
      </c>
      <c r="CU7" s="36">
        <v>94.03</v>
      </c>
      <c r="CV7" s="36">
        <v>86.58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89.49</v>
      </c>
      <c r="DC7" s="36">
        <v>90.37</v>
      </c>
      <c r="DD7" s="36">
        <v>90.89</v>
      </c>
      <c r="DE7" s="36">
        <v>90.98</v>
      </c>
      <c r="DF7" s="36">
        <v>90.22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0.83</v>
      </c>
      <c r="EF7" s="36">
        <v>0.05</v>
      </c>
      <c r="EG7" s="36">
        <v>0</v>
      </c>
      <c r="EH7" s="36">
        <v>0.08</v>
      </c>
      <c r="EI7" s="36">
        <v>0.09</v>
      </c>
      <c r="EJ7" s="36">
        <v>0.05</v>
      </c>
      <c r="EK7" s="36">
        <v>0.24</v>
      </c>
      <c r="EL7" s="36">
        <v>0.15</v>
      </c>
      <c r="EM7" s="36">
        <v>0.11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2016-02-16T02:00:56Z</cp:lastPrinted>
  <dcterms:created xsi:type="dcterms:W3CDTF">2016-01-14T10:42:51Z</dcterms:created>
  <dcterms:modified xsi:type="dcterms:W3CDTF">2016-02-16T05:23:25Z</dcterms:modified>
  <cp:category/>
</cp:coreProperties>
</file>