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<sst xmlns="http://schemas.openxmlformats.org/spreadsheetml/2006/main" count="220" uniqueCount="110">
  <si>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</si>
  <si>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</si>
  <si>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</si>
  <si>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</si>
  <si>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</si>
  <si>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</si>
  <si>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</si>
  <si>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</si>
  <si>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</si>
  <si>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</si>
  <si>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</si>
  <si>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</si>
  <si>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</si>
  <si>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</si>
  <si>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</si>
  <si>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</si>
  <si>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</si>
  <si>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</si>
  <si>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</si>
  <si>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</si>
  <si>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</si>
  <si>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</si>
  <si>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</si>
  <si>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</si>
  <si>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</si>
  <si>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</si>
  <si>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</si>
  <si>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</si>
  <si>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</si>
  <si>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</si>
  <si>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</si>
  <si>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</si>
  <si>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</si>
  <si>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</si>
  <si>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</si>
  <si>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</si>
  <si>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</si>
  <si>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</si>
  <si>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</si>
  <si>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</si>
  <si>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</si>
  <si>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</si>
  <si>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</si>
  <si>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</si>
  <si>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</si>
  <si>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</si>
  <si>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</si>
  <si>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</si>
  <si>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</si>
  <si>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</si>
  <si>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</si>
  <si>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</si>
  <si>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</si>
  <si>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</si>
  <si>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</si>
  <si>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</si>
  <si>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</si>
  <si>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</si>
  <si>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</si>
  <si>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</si>
  <si>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</si>
  <si>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</si>
  <si>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</si>
  <si>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</si>
  <si>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</si>
  <si>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</si>
  <si>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</si>
  <si>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</si>
  <si>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</si>
  <si>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</si>
  <si>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</si>
  <si>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</si>
  <si>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</si>
  <si>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</si>
  <si>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</si>
  <si>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</si>
  <si>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</si>
  <si>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</si>
  <si>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</si>
  <si>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</si>
  <si>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</si>
  <si>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</si>
  <si>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</si>
  <si>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</si>
  <si>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</si>
  <si>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</si>
  <si>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</si>
  <si>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</si>
  <si>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</si>
  <si>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</si>
  <si>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</si>
  <si>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</si>
  <si>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</si>
  <si>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</si>
  <si>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</si>
  <si>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</si>
  <si>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</si>
  <si>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</si>
  <si>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</si>
  <si>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</si>
  <si>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</si>
  <si>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</si>
  <si>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</si>
  <si>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</si>
  <si>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</si>
  <si>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</si>
  <si>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</si>
  <si>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平成22年度以降、年々、比率が高くなっており施設の老朽化が進んでいることがわかる。可能な限り既存の施設を有効活用しつつ、必要に応じて改築更新を進める必要がある。
「管渠老朽化率」及び「管渠改善率」は、法定耐用年数を経過した管渠はなく、また、更新も行っていないが、有形固定資産減価償却率の状況からも、将来的には改築等の財源確保等について検討する必要がある。</t>
    <phoneticPr fontId="4"/>
  </si>
  <si>
    <t>将来的に使用水量が急増する見込みがない状況の中、行政としての責任や危機管理に留意し、これまで以上に施設・業務の集約化や効率的な運転管理によるコストの削減、工事に要する費用の縮減等を図り、資金確保と安定的な事業運営に努める必要がある。</t>
    <phoneticPr fontId="4"/>
  </si>
  <si>
    <t>「経常収支比率」は、類似団体平均値並に100％を超えて推移しており、事業の効率的運営に努めた結果、剰余を計上している。
「累積欠損金比率」は、過去5年間において黒字決算となり、累積欠損金は発生していない。
「流動比率」は、建設改良費や企業債償還金の財源に資金を充当したことや新会計制度への移行により企業債等が流動負債に計上されることとなったため平成26年度から大幅に低下している。
「企業債残高対事業規模比率」は、平成23年度以降、企業債残高のうち公費負担分が全額となっているため比率は0％を示していたが、平成26年度から新会計制度への移行に伴い企業債残高に対する一般会計の負担割合が約65％となったため値が高くなっている。企業債残高は着実に減少しているが、営業収益も減少傾向である。
「経費回収率」は、H23以降、安定的に100％を超えて推移しており、類似団体と比較しても高いといえる。
「汚水処理原価」は、年間有収水量は増加、汚水処理費は減少となり、有収率も微増した。前年に比べ1m3あたりの処理原価は上がっている。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rPh sb="261" eb="262">
      <t>シン</t>
    </rPh>
    <rPh sb="262" eb="264">
      <t>カイケイ</t>
    </rPh>
    <rPh sb="264" eb="266">
      <t>セイド</t>
    </rPh>
    <rPh sb="268" eb="270">
      <t>イコウ</t>
    </rPh>
    <rPh sb="271" eb="272">
      <t>トモナ</t>
    </rPh>
    <rPh sb="273" eb="275">
      <t>キギョウ</t>
    </rPh>
    <rPh sb="275" eb="276">
      <t>サイ</t>
    </rPh>
    <rPh sb="276" eb="278">
      <t>ザンダカ</t>
    </rPh>
    <rPh sb="287" eb="289">
      <t>フタン</t>
    </rPh>
    <rPh sb="292" eb="293">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</si>
</sst>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0.05</c:v>
                </c:pt>
                <c:pt idx="1">
                  <c:v>0</c:v>
                </c:pt>
                <c:pt idx="2">
                  <c:v>0</c:v>
                </c:pt>
                <c:pt idx="3">
                  <c:v>0</c:v>
                </c:pt>
                <c:pt idx="4">
                  <c:v>0</c:v>
                </c:pt>
              </c:numCache>
            </c:numRef>
          </c:val>
        </c:ser>
        <c:dLbls>
          <c:showLegendKey val="0"/>
          <c:showVal val="0"/>
          <c:showCatName val="0"/>
          <c:showSerName val="0"/>
          <c:showPercent val="0"/>
          <c:showBubbleSize val="0"/>
        </c:dLbls>
        <c:gapWidth val="150"/>
        <c:axId val="89328256"/>
        <c:axId val="893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89328256"/>
        <c:axId val="89346816"/>
      </c:lineChart>
      <c:dateAx>
        <c:axId val="89328256"/>
        <c:scaling>
          <c:orientation val="minMax"/>
        </c:scaling>
        <c:delete val="1"/>
        <c:axPos val="b"/>
        <c:numFmt formatCode="ge" sourceLinked="1"/>
        <c:majorTickMark val="none"/>
        <c:minorTickMark val="none"/>
        <c:tickLblPos val="none"/>
        <c:crossAx val="89346816"/>
        <c:crosses val="autoZero"/>
        <c:auto val="1"/>
        <c:lblOffset val="100"/>
        <c:baseTimeUnit val="years"/>
      </c:dateAx>
      <c:valAx>
        <c:axId val="89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formatCode="#,##0.00;&quot;△&quot;#,##0.00;&quot;-&quot;">
                  <c:v>44.12</c:v>
                </c:pt>
                <c:pt idx="3" formatCode="#,##0.00;&quot;△&quot;#,##0.00;&quot;-&quot;">
                  <c:v>46.89</c:v>
                </c:pt>
                <c:pt idx="4" formatCode="#,##0.00;&quot;△&quot;#,##0.00;&quot;-&quot;">
                  <c:v>43.73</c:v>
                </c:pt>
              </c:numCache>
            </c:numRef>
          </c:val>
        </c:ser>
        <c:dLbls>
          <c:showLegendKey val="0"/>
          <c:showVal val="0"/>
          <c:showCatName val="0"/>
          <c:showSerName val="0"/>
          <c:showPercent val="0"/>
          <c:showBubbleSize val="0"/>
        </c:dLbls>
        <c:gapWidth val="150"/>
        <c:axId val="91319296"/>
        <c:axId val="91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91319296"/>
        <c:axId val="91337856"/>
      </c:lineChart>
      <c:dateAx>
        <c:axId val="91319296"/>
        <c:scaling>
          <c:orientation val="minMax"/>
        </c:scaling>
        <c:delete val="1"/>
        <c:axPos val="b"/>
        <c:numFmt formatCode="ge" sourceLinked="1"/>
        <c:majorTickMark val="none"/>
        <c:minorTickMark val="none"/>
        <c:tickLblPos val="none"/>
        <c:crossAx val="91337856"/>
        <c:crosses val="autoZero"/>
        <c:auto val="1"/>
        <c:lblOffset val="100"/>
        <c:baseTimeUnit val="years"/>
      </c:dateAx>
      <c:valAx>
        <c:axId val="91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89.39</c:v>
                </c:pt>
                <c:pt idx="1">
                  <c:v>90.18</c:v>
                </c:pt>
                <c:pt idx="2">
                  <c:v>90.49</c:v>
                </c:pt>
                <c:pt idx="3">
                  <c:v>91.32</c:v>
                </c:pt>
                <c:pt idx="4">
                  <c:v>92.22</c:v>
                </c:pt>
              </c:numCache>
            </c:numRef>
          </c:val>
        </c:ser>
        <c:dLbls>
          <c:showLegendKey val="0"/>
          <c:showVal val="0"/>
          <c:showCatName val="0"/>
          <c:showSerName val="0"/>
          <c:showPercent val="0"/>
          <c:showBubbleSize val="0"/>
        </c:dLbls>
        <c:gapWidth val="150"/>
        <c:axId val="91376256"/>
        <c:axId val="913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1376256"/>
        <c:axId val="91382528"/>
      </c:lineChart>
      <c:dateAx>
        <c:axId val="91376256"/>
        <c:scaling>
          <c:orientation val="minMax"/>
        </c:scaling>
        <c:delete val="1"/>
        <c:axPos val="b"/>
        <c:numFmt formatCode="ge" sourceLinked="1"/>
        <c:majorTickMark val="none"/>
        <c:minorTickMark val="none"/>
        <c:tickLblPos val="none"/>
        <c:crossAx val="91382528"/>
        <c:crosses val="autoZero"/>
        <c:auto val="1"/>
        <c:lblOffset val="100"/>
        <c:baseTimeUnit val="years"/>
      </c:dateAx>
      <c:valAx>
        <c:axId val="913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113.14</c:v>
                </c:pt>
                <c:pt idx="1">
                  <c:v>105.75</c:v>
                </c:pt>
                <c:pt idx="2">
                  <c:v>106.98</c:v>
                </c:pt>
                <c:pt idx="3">
                  <c:v>134.68</c:v>
                </c:pt>
                <c:pt idx="4">
                  <c:v>159.9</c:v>
                </c:pt>
              </c:numCache>
            </c:numRef>
          </c:val>
        </c:ser>
        <c:dLbls>
          <c:showLegendKey val="0"/>
          <c:showVal val="0"/>
          <c:showCatName val="0"/>
          <c:showSerName val="0"/>
          <c:showPercent val="0"/>
          <c:showBubbleSize val="0"/>
        </c:dLbls>
        <c:gapWidth val="150"/>
        <c:axId val="89382272"/>
        <c:axId val="89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102.68</c:v>
                </c:pt>
                <c:pt idx="1">
                  <c:v>102.09</c:v>
                </c:pt>
                <c:pt idx="2">
                  <c:v>104.18</c:v>
                </c:pt>
                <c:pt idx="3">
                  <c:v>108.69</c:v>
                </c:pt>
                <c:pt idx="4">
                  <c:v>110.8</c:v>
                </c:pt>
              </c:numCache>
            </c:numRef>
          </c:val>
          <c:smooth val="0"/>
        </c:ser>
        <c:dLbls>
          <c:showLegendKey val="0"/>
          <c:showVal val="0"/>
          <c:showCatName val="0"/>
          <c:showSerName val="0"/>
          <c:showPercent val="0"/>
          <c:showBubbleSize val="0"/>
        </c:dLbls>
        <c:marker val="1"/>
        <c:smooth val="0"/>
        <c:axId val="89382272"/>
        <c:axId val="89384064"/>
      </c:lineChart>
      <c:dateAx>
        <c:axId val="89382272"/>
        <c:scaling>
          <c:orientation val="minMax"/>
        </c:scaling>
        <c:delete val="1"/>
        <c:axPos val="b"/>
        <c:numFmt formatCode="ge" sourceLinked="1"/>
        <c:majorTickMark val="none"/>
        <c:minorTickMark val="none"/>
        <c:tickLblPos val="none"/>
        <c:crossAx val="89384064"/>
        <c:crosses val="autoZero"/>
        <c:auto val="1"/>
        <c:lblOffset val="100"/>
        <c:baseTimeUnit val="years"/>
      </c:dateAx>
      <c:valAx>
        <c:axId val="89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4.9000000000000004</c:v>
                </c:pt>
                <c:pt idx="1">
                  <c:v>6.12</c:v>
                </c:pt>
                <c:pt idx="2">
                  <c:v>7.3</c:v>
                </c:pt>
                <c:pt idx="3">
                  <c:v>18.61</c:v>
                </c:pt>
                <c:pt idx="4">
                  <c:v>22.69</c:v>
                </c:pt>
              </c:numCache>
            </c:numRef>
          </c:val>
        </c:ser>
        <c:dLbls>
          <c:showLegendKey val="0"/>
          <c:showVal val="0"/>
          <c:showCatName val="0"/>
          <c:showSerName val="0"/>
          <c:showPercent val="0"/>
          <c:showBubbleSize val="0"/>
        </c:dLbls>
        <c:gapWidth val="150"/>
        <c:axId val="89552768"/>
        <c:axId val="895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11.48</c:v>
                </c:pt>
                <c:pt idx="1">
                  <c:v>12.61</c:v>
                </c:pt>
                <c:pt idx="2">
                  <c:v>14.44</c:v>
                </c:pt>
                <c:pt idx="3">
                  <c:v>21.09</c:v>
                </c:pt>
                <c:pt idx="4">
                  <c:v>22.6</c:v>
                </c:pt>
              </c:numCache>
            </c:numRef>
          </c:val>
          <c:smooth val="0"/>
        </c:ser>
        <c:dLbls>
          <c:showLegendKey val="0"/>
          <c:showVal val="0"/>
          <c:showCatName val="0"/>
          <c:showSerName val="0"/>
          <c:showPercent val="0"/>
          <c:showBubbleSize val="0"/>
        </c:dLbls>
        <c:marker val="1"/>
        <c:smooth val="0"/>
        <c:axId val="89552768"/>
        <c:axId val="89554944"/>
      </c:lineChart>
      <c:dateAx>
        <c:axId val="89552768"/>
        <c:scaling>
          <c:orientation val="minMax"/>
        </c:scaling>
        <c:delete val="1"/>
        <c:axPos val="b"/>
        <c:numFmt formatCode="ge" sourceLinked="1"/>
        <c:majorTickMark val="none"/>
        <c:minorTickMark val="none"/>
        <c:tickLblPos val="none"/>
        <c:crossAx val="89554944"/>
        <c:crosses val="autoZero"/>
        <c:auto val="1"/>
        <c:lblOffset val="100"/>
        <c:baseTimeUnit val="years"/>
      </c:dateAx>
      <c:valAx>
        <c:axId val="895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15648"/>
        <c:axId val="90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715648"/>
        <c:axId val="90717568"/>
      </c:lineChart>
      <c:dateAx>
        <c:axId val="90715648"/>
        <c:scaling>
          <c:orientation val="minMax"/>
        </c:scaling>
        <c:delete val="1"/>
        <c:axPos val="b"/>
        <c:numFmt formatCode="ge" sourceLinked="1"/>
        <c:majorTickMark val="none"/>
        <c:minorTickMark val="none"/>
        <c:tickLblPos val="none"/>
        <c:crossAx val="90717568"/>
        <c:crosses val="autoZero"/>
        <c:auto val="1"/>
        <c:lblOffset val="100"/>
        <c:baseTimeUnit val="years"/>
      </c:dateAx>
      <c:valAx>
        <c:axId val="90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52512"/>
        <c:axId val="907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107.32</c:v>
                </c:pt>
                <c:pt idx="1">
                  <c:v>100.29</c:v>
                </c:pt>
                <c:pt idx="2">
                  <c:v>95.59</c:v>
                </c:pt>
                <c:pt idx="3">
                  <c:v>29.24</c:v>
                </c:pt>
                <c:pt idx="4">
                  <c:v>31.45</c:v>
                </c:pt>
              </c:numCache>
            </c:numRef>
          </c:val>
          <c:smooth val="0"/>
        </c:ser>
        <c:dLbls>
          <c:showLegendKey val="0"/>
          <c:showVal val="0"/>
          <c:showCatName val="0"/>
          <c:showSerName val="0"/>
          <c:showPercent val="0"/>
          <c:showBubbleSize val="0"/>
        </c:dLbls>
        <c:marker val="1"/>
        <c:smooth val="0"/>
        <c:axId val="90752512"/>
        <c:axId val="90754432"/>
      </c:lineChart>
      <c:dateAx>
        <c:axId val="90752512"/>
        <c:scaling>
          <c:orientation val="minMax"/>
        </c:scaling>
        <c:delete val="1"/>
        <c:axPos val="b"/>
        <c:numFmt formatCode="ge" sourceLinked="1"/>
        <c:majorTickMark val="none"/>
        <c:minorTickMark val="none"/>
        <c:tickLblPos val="none"/>
        <c:crossAx val="90754432"/>
        <c:crosses val="autoZero"/>
        <c:auto val="1"/>
        <c:lblOffset val="100"/>
        <c:baseTimeUnit val="years"/>
      </c:dateAx>
      <c:valAx>
        <c:axId val="907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421.91</c:v>
                </c:pt>
                <c:pt idx="1">
                  <c:v>583.42999999999995</c:v>
                </c:pt>
                <c:pt idx="2">
                  <c:v>1669.27</c:v>
                </c:pt>
                <c:pt idx="3">
                  <c:v>90.1</c:v>
                </c:pt>
                <c:pt idx="4">
                  <c:v>122.52</c:v>
                </c:pt>
              </c:numCache>
            </c:numRef>
          </c:val>
        </c:ser>
        <c:dLbls>
          <c:showLegendKey val="0"/>
          <c:showVal val="0"/>
          <c:showCatName val="0"/>
          <c:showSerName val="0"/>
          <c:showPercent val="0"/>
          <c:showBubbleSize val="0"/>
        </c:dLbls>
        <c:gapWidth val="150"/>
        <c:axId val="90858624"/>
        <c:axId val="908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388.13</c:v>
                </c:pt>
                <c:pt idx="1">
                  <c:v>372.33</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90858624"/>
        <c:axId val="90860544"/>
      </c:lineChart>
      <c:dateAx>
        <c:axId val="90858624"/>
        <c:scaling>
          <c:orientation val="minMax"/>
        </c:scaling>
        <c:delete val="1"/>
        <c:axPos val="b"/>
        <c:numFmt formatCode="ge" sourceLinked="1"/>
        <c:majorTickMark val="none"/>
        <c:minorTickMark val="none"/>
        <c:tickLblPos val="none"/>
        <c:crossAx val="90860544"/>
        <c:crosses val="autoZero"/>
        <c:auto val="1"/>
        <c:lblOffset val="100"/>
        <c:baseTimeUnit val="years"/>
      </c:dateAx>
      <c:valAx>
        <c:axId val="90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738.9</c:v>
                </c:pt>
                <c:pt idx="4" formatCode="#,##0.00;&quot;△&quot;#,##0.00;&quot;-&quot;">
                  <c:v>732.29</c:v>
                </c:pt>
              </c:numCache>
            </c:numRef>
          </c:val>
        </c:ser>
        <c:dLbls>
          <c:showLegendKey val="0"/>
          <c:showVal val="0"/>
          <c:showCatName val="0"/>
          <c:showSerName val="0"/>
          <c:showPercent val="0"/>
          <c:showBubbleSize val="0"/>
        </c:dLbls>
        <c:gapWidth val="150"/>
        <c:axId val="90895104"/>
        <c:axId val="908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0895104"/>
        <c:axId val="90897024"/>
      </c:lineChart>
      <c:dateAx>
        <c:axId val="90895104"/>
        <c:scaling>
          <c:orientation val="minMax"/>
        </c:scaling>
        <c:delete val="1"/>
        <c:axPos val="b"/>
        <c:numFmt formatCode="ge" sourceLinked="1"/>
        <c:majorTickMark val="none"/>
        <c:minorTickMark val="none"/>
        <c:tickLblPos val="none"/>
        <c:crossAx val="90897024"/>
        <c:crosses val="autoZero"/>
        <c:auto val="1"/>
        <c:lblOffset val="100"/>
        <c:baseTimeUnit val="years"/>
      </c:dateAx>
      <c:valAx>
        <c:axId val="90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125.29</c:v>
                </c:pt>
                <c:pt idx="1">
                  <c:v>112.14</c:v>
                </c:pt>
                <c:pt idx="2">
                  <c:v>101.5</c:v>
                </c:pt>
                <c:pt idx="3">
                  <c:v>117.96</c:v>
                </c:pt>
                <c:pt idx="4">
                  <c:v>108.78</c:v>
                </c:pt>
              </c:numCache>
            </c:numRef>
          </c:val>
        </c:ser>
        <c:dLbls>
          <c:showLegendKey val="0"/>
          <c:showVal val="0"/>
          <c:showCatName val="0"/>
          <c:showSerName val="0"/>
          <c:showPercent val="0"/>
          <c:showBubbleSize val="0"/>
        </c:dLbls>
        <c:gapWidth val="150"/>
        <c:axId val="90935680"/>
        <c:axId val="90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0935680"/>
        <c:axId val="90937600"/>
      </c:lineChart>
      <c:dateAx>
        <c:axId val="90935680"/>
        <c:scaling>
          <c:orientation val="minMax"/>
        </c:scaling>
        <c:delete val="1"/>
        <c:axPos val="b"/>
        <c:numFmt formatCode="ge" sourceLinked="1"/>
        <c:majorTickMark val="none"/>
        <c:minorTickMark val="none"/>
        <c:tickLblPos val="none"/>
        <c:crossAx val="90937600"/>
        <c:crosses val="autoZero"/>
        <c:auto val="1"/>
        <c:lblOffset val="100"/>
        <c:baseTimeUnit val="years"/>
      </c:dateAx>
      <c:valAx>
        <c:axId val="90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121.49</c:v>
                </c:pt>
                <c:pt idx="1">
                  <c:v>136.07</c:v>
                </c:pt>
                <c:pt idx="2">
                  <c:v>150.80000000000001</c:v>
                </c:pt>
                <c:pt idx="3">
                  <c:v>129.9</c:v>
                </c:pt>
                <c:pt idx="4">
                  <c:v>140.71</c:v>
                </c:pt>
              </c:numCache>
            </c:numRef>
          </c:val>
        </c:ser>
        <c:dLbls>
          <c:showLegendKey val="0"/>
          <c:showVal val="0"/>
          <c:showCatName val="0"/>
          <c:showSerName val="0"/>
          <c:showPercent val="0"/>
          <c:showBubbleSize val="0"/>
        </c:dLbls>
        <c:gapWidth val="150"/>
        <c:axId val="91299200"/>
        <c:axId val="91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91299200"/>
        <c:axId val="91301376"/>
      </c:lineChart>
      <c:dateAx>
        <c:axId val="91299200"/>
        <c:scaling>
          <c:orientation val="minMax"/>
        </c:scaling>
        <c:delete val="1"/>
        <c:axPos val="b"/>
        <c:numFmt formatCode="ge" sourceLinked="1"/>
        <c:majorTickMark val="none"/>
        <c:minorTickMark val="none"/>
        <c:tickLblPos val="none"/>
        <c:crossAx val="91301376"/>
        <c:crosses val="autoZero"/>
        <c:auto val="1"/>
        <c:lblOffset val="100"/>
        <c:baseTimeUnit val="years"/>
      </c:dateAx>
      <c:valAx>
        <c:axId val="91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美祢市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26116</v>
      </c>
      <c r="AM8" s="64"/>
      <c r="AN8" s="64"/>
      <c r="AO8" s="64"/>
      <c r="AP8" s="64"/>
      <c r="AQ8" s="64"/>
      <c r="AR8" s="64"/>
      <c r="AS8" s="64"/>
      <c r="AT8" s="63">
        <f>データ!S6</f>
        <v>472.64</v>
      </c>
      <c r="AU8" s="63"/>
      <c r="AV8" s="63"/>
      <c r="AW8" s="63"/>
      <c r="AX8" s="63"/>
      <c r="AY8" s="63"/>
      <c r="AZ8" s="63"/>
      <c r="BA8" s="63"/>
      <c r="BB8" s="63">
        <f>データ!T6</f>
        <v>55.26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71.91</v>
      </c>
      <c r="J10" s="63"/>
      <c r="K10" s="63"/>
      <c r="L10" s="63"/>
      <c r="M10" s="63"/>
      <c r="N10" s="63"/>
      <c r="O10" s="63"/>
      <c r="P10" s="63">
        <f>データ!O6</f>
        <v>35.51</v>
      </c>
      <c r="Q10" s="63"/>
      <c r="R10" s="63"/>
      <c r="S10" s="63"/>
      <c r="T10" s="63"/>
      <c r="U10" s="63"/>
      <c r="V10" s="63"/>
      <c r="W10" s="63">
        <f>データ!P6</f>
        <v>84.5</v>
      </c>
      <c r="X10" s="63"/>
      <c r="Y10" s="63"/>
      <c r="Z10" s="63"/>
      <c r="AA10" s="63"/>
      <c r="AB10" s="63"/>
      <c r="AC10" s="63"/>
      <c r="AD10" s="64">
        <f>データ!Q6</f>
        <v>2998</v>
      </c>
      <c r="AE10" s="64"/>
      <c r="AF10" s="64"/>
      <c r="AG10" s="64"/>
      <c r="AH10" s="64"/>
      <c r="AI10" s="64"/>
      <c r="AJ10" s="64"/>
      <c r="AK10" s="2"/>
      <c r="AL10" s="64">
        <f>データ!U6</f>
        <v>9204</v>
      </c>
      <c r="AM10" s="64"/>
      <c r="AN10" s="64"/>
      <c r="AO10" s="64"/>
      <c r="AP10" s="64"/>
      <c r="AQ10" s="64"/>
      <c r="AR10" s="64"/>
      <c r="AS10" s="64"/>
      <c r="AT10" s="63">
        <f>データ!V6</f>
        <v>6.26</v>
      </c>
      <c r="AU10" s="63"/>
      <c r="AV10" s="63"/>
      <c r="AW10" s="63"/>
      <c r="AX10" s="63"/>
      <c r="AY10" s="63"/>
      <c r="AZ10" s="63"/>
      <c r="BA10" s="63"/>
      <c r="BB10" s="63">
        <f>データ!W6</f>
        <v>1470.29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352136</v>
      </c>
      <c r="D6" s="31">
        <f t="shared" si="3"/>
        <v>46</v>
      </c>
      <c r="E6" s="31">
        <f t="shared" si="3"/>
        <v>17</v>
      </c>
      <c r="F6" s="31">
        <f t="shared" si="3"/>
        <v>1</v>
      </c>
      <c r="G6" s="31">
        <f t="shared" si="3"/>
        <v>0</v>
      </c>
      <c r="H6" s="31" t="str">
        <f t="shared" si="3"/>
        <v>山口県　美祢市</v>
      </c>
      <c r="I6" s="31" t="str">
        <f t="shared" si="3"/>
        <v>法適用</v>
      </c>
      <c r="J6" s="31" t="str">
        <f t="shared" si="3"/>
        <v>下水道事業</v>
      </c>
      <c r="K6" s="31" t="str">
        <f t="shared" si="3"/>
        <v>公共下水道</v>
      </c>
      <c r="L6" s="31" t="str">
        <f t="shared" si="3"/>
        <v>Cd2</v>
      </c>
      <c r="M6" s="32" t="str">
        <f t="shared" si="3"/>
        <v>-</v>
      </c>
      <c r="N6" s="32">
        <f t="shared" si="3"/>
        <v>71.91</v>
      </c>
      <c r="O6" s="32">
        <f t="shared" si="3"/>
        <v>35.51</v>
      </c>
      <c r="P6" s="32">
        <f t="shared" si="3"/>
        <v>84.5</v>
      </c>
      <c r="Q6" s="32">
        <f t="shared" si="3"/>
        <v>2998</v>
      </c>
      <c r="R6" s="32">
        <f t="shared" si="3"/>
        <v>26116</v>
      </c>
      <c r="S6" s="32">
        <f t="shared" si="3"/>
        <v>472.64</v>
      </c>
      <c r="T6" s="32">
        <f t="shared" si="3"/>
        <v>55.26</v>
      </c>
      <c r="U6" s="32">
        <f t="shared" si="3"/>
        <v>9204</v>
      </c>
      <c r="V6" s="32">
        <f t="shared" si="3"/>
        <v>6.26</v>
      </c>
      <c r="W6" s="32">
        <f t="shared" si="3"/>
        <v>1470.29</v>
      </c>
      <c r="X6" s="33">
        <f>IF(X7="",NA(),X7)</f>
        <v>113.14</v>
      </c>
      <c r="Y6" s="33">
        <f t="shared" ref="Y6:AG6" si="4">IF(Y7="",NA(),Y7)</f>
        <v>105.75</v>
      </c>
      <c r="Z6" s="33">
        <f t="shared" si="4"/>
        <v>106.98</v>
      </c>
      <c r="AA6" s="33">
        <f t="shared" si="4"/>
        <v>134.68</v>
      </c>
      <c r="AB6" s="33">
        <f t="shared" si="4"/>
        <v>159.9</v>
      </c>
      <c r="AC6" s="33">
        <f t="shared" si="4"/>
        <v>102.68</v>
      </c>
      <c r="AD6" s="33">
        <f t="shared" si="4"/>
        <v>102.09</v>
      </c>
      <c r="AE6" s="33">
        <f t="shared" si="4"/>
        <v>104.18</v>
      </c>
      <c r="AF6" s="33">
        <f t="shared" si="4"/>
        <v>108.69</v>
      </c>
      <c r="AG6" s="33">
        <f t="shared" si="4"/>
        <v>110.8</v>
      </c>
      <c r="AH6" s="32" t="str">
        <f>IF(AH7="","",IF(AH7="-","【-】","【"&amp;SUBSTITUTE(TEXT(AH7,"#,##0.00"),"-","△")&amp;"】"))</f>
        <v>【108.23】</v>
      </c>
      <c r="AI6" s="32">
        <f>IF(AI7="",NA(),AI7)</f>
        <v>0</v>
      </c>
      <c r="AJ6" s="32">
        <f t="shared" ref="AJ6:AR6" si="5">IF(AJ7="",NA(),AJ7)</f>
        <v>0</v>
      </c>
      <c r="AK6" s="32">
        <f t="shared" si="5"/>
        <v>0</v>
      </c>
      <c r="AL6" s="32">
        <f t="shared" si="5"/>
        <v>0</v>
      </c>
      <c r="AM6" s="32">
        <f t="shared" si="5"/>
        <v>0</v>
      </c>
      <c r="AN6" s="33">
        <f t="shared" si="5"/>
        <v>107.32</v>
      </c>
      <c r="AO6" s="33">
        <f t="shared" si="5"/>
        <v>100.29</v>
      </c>
      <c r="AP6" s="33">
        <f t="shared" si="5"/>
        <v>95.59</v>
      </c>
      <c r="AQ6" s="33">
        <f t="shared" si="5"/>
        <v>29.24</v>
      </c>
      <c r="AR6" s="33">
        <f t="shared" si="5"/>
        <v>31.45</v>
      </c>
      <c r="AS6" s="32" t="str">
        <f>IF(AS7="","",IF(AS7="-","【-】","【"&amp;SUBSTITUTE(TEXT(AS7,"#,##0.00"),"-","△")&amp;"】"))</f>
        <v>【4.45】</v>
      </c>
      <c r="AT6" s="33">
        <f>IF(AT7="",NA(),AT7)</f>
        <v>421.91</v>
      </c>
      <c r="AU6" s="33">
        <f t="shared" ref="AU6:BC6" si="6">IF(AU7="",NA(),AU7)</f>
        <v>583.42999999999995</v>
      </c>
      <c r="AV6" s="33">
        <f t="shared" si="6"/>
        <v>1669.27</v>
      </c>
      <c r="AW6" s="33">
        <f t="shared" si="6"/>
        <v>90.1</v>
      </c>
      <c r="AX6" s="33">
        <f t="shared" si="6"/>
        <v>122.52</v>
      </c>
      <c r="AY6" s="33">
        <f t="shared" si="6"/>
        <v>388.13</v>
      </c>
      <c r="AZ6" s="33">
        <f t="shared" si="6"/>
        <v>372.33</v>
      </c>
      <c r="BA6" s="33">
        <f t="shared" si="6"/>
        <v>318.06</v>
      </c>
      <c r="BB6" s="33">
        <f t="shared" si="6"/>
        <v>68.510000000000005</v>
      </c>
      <c r="BC6" s="33">
        <f t="shared" si="6"/>
        <v>70.16</v>
      </c>
      <c r="BD6" s="32" t="str">
        <f>IF(BD7="","",IF(BD7="-","【-】","【"&amp;SUBSTITUTE(TEXT(BD7,"#,##0.00"),"-","△")&amp;"】"))</f>
        <v>【57.41】</v>
      </c>
      <c r="BE6" s="32">
        <f>IF(BE7="",NA(),BE7)</f>
        <v>0</v>
      </c>
      <c r="BF6" s="32">
        <f t="shared" ref="BF6:BN6" si="7">IF(BF7="",NA(),BF7)</f>
        <v>0</v>
      </c>
      <c r="BG6" s="32">
        <f t="shared" si="7"/>
        <v>0</v>
      </c>
      <c r="BH6" s="33">
        <f t="shared" si="7"/>
        <v>738.9</v>
      </c>
      <c r="BI6" s="33">
        <f t="shared" si="7"/>
        <v>732.29</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125.29</v>
      </c>
      <c r="BQ6" s="33">
        <f t="shared" ref="BQ6:BY6" si="8">IF(BQ7="",NA(),BQ7)</f>
        <v>112.14</v>
      </c>
      <c r="BR6" s="33">
        <f t="shared" si="8"/>
        <v>101.5</v>
      </c>
      <c r="BS6" s="33">
        <f t="shared" si="8"/>
        <v>117.96</v>
      </c>
      <c r="BT6" s="33">
        <f t="shared" si="8"/>
        <v>108.78</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121.49</v>
      </c>
      <c r="CB6" s="33">
        <f t="shared" ref="CB6:CJ6" si="9">IF(CB7="",NA(),CB7)</f>
        <v>136.07</v>
      </c>
      <c r="CC6" s="33">
        <f t="shared" si="9"/>
        <v>150.80000000000001</v>
      </c>
      <c r="CD6" s="33">
        <f t="shared" si="9"/>
        <v>129.9</v>
      </c>
      <c r="CE6" s="33">
        <f t="shared" si="9"/>
        <v>140.71</v>
      </c>
      <c r="CF6" s="33">
        <f t="shared" si="9"/>
        <v>258.83</v>
      </c>
      <c r="CG6" s="33">
        <f t="shared" si="9"/>
        <v>251.88</v>
      </c>
      <c r="CH6" s="33">
        <f t="shared" si="9"/>
        <v>247.43</v>
      </c>
      <c r="CI6" s="33">
        <f t="shared" si="9"/>
        <v>248.89</v>
      </c>
      <c r="CJ6" s="33">
        <f t="shared" si="9"/>
        <v>250.84</v>
      </c>
      <c r="CK6" s="32" t="str">
        <f>IF(CK7="","",IF(CK7="-","【-】","【"&amp;SUBSTITUTE(TEXT(CK7,"#,##0.00"),"-","△")&amp;"】"))</f>
        <v>【139.70】</v>
      </c>
      <c r="CL6" s="32">
        <f>IF(CL7="",NA(),CL7)</f>
        <v>0</v>
      </c>
      <c r="CM6" s="32">
        <f t="shared" ref="CM6:CU6" si="10">IF(CM7="",NA(),CM7)</f>
        <v>0</v>
      </c>
      <c r="CN6" s="33">
        <f t="shared" si="10"/>
        <v>44.12</v>
      </c>
      <c r="CO6" s="33">
        <f t="shared" si="10"/>
        <v>46.89</v>
      </c>
      <c r="CP6" s="33">
        <f t="shared" si="10"/>
        <v>43.73</v>
      </c>
      <c r="CQ6" s="33">
        <f t="shared" si="10"/>
        <v>50.74</v>
      </c>
      <c r="CR6" s="33">
        <f t="shared" si="10"/>
        <v>49.29</v>
      </c>
      <c r="CS6" s="33">
        <f t="shared" si="10"/>
        <v>50.32</v>
      </c>
      <c r="CT6" s="33">
        <f t="shared" si="10"/>
        <v>49.89</v>
      </c>
      <c r="CU6" s="33">
        <f t="shared" si="10"/>
        <v>49.39</v>
      </c>
      <c r="CV6" s="32" t="str">
        <f>IF(CV7="","",IF(CV7="-","【-】","【"&amp;SUBSTITUTE(TEXT(CV7,"#,##0.00"),"-","△")&amp;"】"))</f>
        <v>【60.01】</v>
      </c>
      <c r="CW6" s="33">
        <f>IF(CW7="",NA(),CW7)</f>
        <v>89.39</v>
      </c>
      <c r="CX6" s="33">
        <f t="shared" ref="CX6:DF6" si="11">IF(CX7="",NA(),CX7)</f>
        <v>90.18</v>
      </c>
      <c r="CY6" s="33">
        <f t="shared" si="11"/>
        <v>90.49</v>
      </c>
      <c r="CZ6" s="33">
        <f t="shared" si="11"/>
        <v>91.32</v>
      </c>
      <c r="DA6" s="33">
        <f t="shared" si="11"/>
        <v>92.22</v>
      </c>
      <c r="DB6" s="33">
        <f t="shared" si="11"/>
        <v>85.1</v>
      </c>
      <c r="DC6" s="33">
        <f t="shared" si="11"/>
        <v>84.31</v>
      </c>
      <c r="DD6" s="33">
        <f t="shared" si="11"/>
        <v>84.57</v>
      </c>
      <c r="DE6" s="33">
        <f t="shared" si="11"/>
        <v>84.73</v>
      </c>
      <c r="DF6" s="33">
        <f t="shared" si="11"/>
        <v>83.96</v>
      </c>
      <c r="DG6" s="32" t="str">
        <f>IF(DG7="","",IF(DG7="-","【-】","【"&amp;SUBSTITUTE(TEXT(DG7,"#,##0.00"),"-","△")&amp;"】"))</f>
        <v>【94.73】</v>
      </c>
      <c r="DH6" s="33">
        <f>IF(DH7="",NA(),DH7)</f>
        <v>4.9000000000000004</v>
      </c>
      <c r="DI6" s="33">
        <f t="shared" ref="DI6:DQ6" si="12">IF(DI7="",NA(),DI7)</f>
        <v>6.12</v>
      </c>
      <c r="DJ6" s="33">
        <f t="shared" si="12"/>
        <v>7.3</v>
      </c>
      <c r="DK6" s="33">
        <f t="shared" si="12"/>
        <v>18.61</v>
      </c>
      <c r="DL6" s="33">
        <f t="shared" si="12"/>
        <v>22.69</v>
      </c>
      <c r="DM6" s="33">
        <f t="shared" si="12"/>
        <v>11.48</v>
      </c>
      <c r="DN6" s="33">
        <f t="shared" si="12"/>
        <v>12.61</v>
      </c>
      <c r="DO6" s="33">
        <f t="shared" si="12"/>
        <v>14.44</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3">
        <f>IF(ED7="",NA(),ED7)</f>
        <v>0.05</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7" s="34" customFormat="1">
      <c r="A7" s="26"/>
      <c r="B7" s="35">
        <v>2015</v>
      </c>
      <c r="C7" s="35">
        <v>352136</v>
      </c>
      <c r="D7" s="35">
        <v>46</v>
      </c>
      <c r="E7" s="35">
        <v>17</v>
      </c>
      <c r="F7" s="35">
        <v>1</v>
      </c>
      <c r="G7" s="35">
        <v>0</v>
      </c>
      <c r="H7" s="35" t="s">
        <v>96</v>
      </c>
      <c r="I7" s="35" t="s">
        <v>97</v>
      </c>
      <c r="J7" s="35" t="s">
        <v>98</v>
      </c>
      <c r="K7" s="35" t="s">
        <v>99</v>
      </c>
      <c r="L7" s="35" t="s">
        <v>100</v>
      </c>
      <c r="M7" s="36" t="s">
        <v>101</v>
      </c>
      <c r="N7" s="36">
        <v>71.91</v>
      </c>
      <c r="O7" s="36">
        <v>35.51</v>
      </c>
      <c r="P7" s="36">
        <v>84.5</v>
      </c>
      <c r="Q7" s="36">
        <v>2998</v>
      </c>
      <c r="R7" s="36">
        <v>26116</v>
      </c>
      <c r="S7" s="36">
        <v>472.64</v>
      </c>
      <c r="T7" s="36">
        <v>55.26</v>
      </c>
      <c r="U7" s="36">
        <v>9204</v>
      </c>
      <c r="V7" s="36">
        <v>6.26</v>
      </c>
      <c r="W7" s="36">
        <v>1470.29</v>
      </c>
      <c r="X7" s="36">
        <v>113.14</v>
      </c>
      <c r="Y7" s="36">
        <v>105.75</v>
      </c>
      <c r="Z7" s="36">
        <v>106.98</v>
      </c>
      <c r="AA7" s="36">
        <v>134.68</v>
      </c>
      <c r="AB7" s="36">
        <v>159.9</v>
      </c>
      <c r="AC7" s="36">
        <v>102.68</v>
      </c>
      <c r="AD7" s="36">
        <v>102.09</v>
      </c>
      <c r="AE7" s="36">
        <v>104.18</v>
      </c>
      <c r="AF7" s="36">
        <v>108.69</v>
      </c>
      <c r="AG7" s="36">
        <v>110.8</v>
      </c>
      <c r="AH7" s="36">
        <v>108.23</v>
      </c>
      <c r="AI7" s="36">
        <v>0</v>
      </c>
      <c r="AJ7" s="36">
        <v>0</v>
      </c>
      <c r="AK7" s="36">
        <v>0</v>
      </c>
      <c r="AL7" s="36">
        <v>0</v>
      </c>
      <c r="AM7" s="36">
        <v>0</v>
      </c>
      <c r="AN7" s="36">
        <v>107.32</v>
      </c>
      <c r="AO7" s="36">
        <v>100.29</v>
      </c>
      <c r="AP7" s="36">
        <v>95.59</v>
      </c>
      <c r="AQ7" s="36">
        <v>29.24</v>
      </c>
      <c r="AR7" s="36">
        <v>31.45</v>
      </c>
      <c r="AS7" s="36">
        <v>4.45</v>
      </c>
      <c r="AT7" s="36">
        <v>421.91</v>
      </c>
      <c r="AU7" s="36">
        <v>583.42999999999995</v>
      </c>
      <c r="AV7" s="36">
        <v>1669.27</v>
      </c>
      <c r="AW7" s="36">
        <v>90.1</v>
      </c>
      <c r="AX7" s="36">
        <v>122.52</v>
      </c>
      <c r="AY7" s="36">
        <v>388.13</v>
      </c>
      <c r="AZ7" s="36">
        <v>372.33</v>
      </c>
      <c r="BA7" s="36">
        <v>318.06</v>
      </c>
      <c r="BB7" s="36">
        <v>68.510000000000005</v>
      </c>
      <c r="BC7" s="36">
        <v>70.16</v>
      </c>
      <c r="BD7" s="36">
        <v>57.41</v>
      </c>
      <c r="BE7" s="36">
        <v>0</v>
      </c>
      <c r="BF7" s="36">
        <v>0</v>
      </c>
      <c r="BG7" s="36">
        <v>0</v>
      </c>
      <c r="BH7" s="36">
        <v>738.9</v>
      </c>
      <c r="BI7" s="36">
        <v>732.29</v>
      </c>
      <c r="BJ7" s="36">
        <v>1365.62</v>
      </c>
      <c r="BK7" s="36">
        <v>1309.43</v>
      </c>
      <c r="BL7" s="36">
        <v>1306.92</v>
      </c>
      <c r="BM7" s="36">
        <v>1203.71</v>
      </c>
      <c r="BN7" s="36">
        <v>1162.3599999999999</v>
      </c>
      <c r="BO7" s="36">
        <v>763.62</v>
      </c>
      <c r="BP7" s="36">
        <v>125.29</v>
      </c>
      <c r="BQ7" s="36">
        <v>112.14</v>
      </c>
      <c r="BR7" s="36">
        <v>101.5</v>
      </c>
      <c r="BS7" s="36">
        <v>117.96</v>
      </c>
      <c r="BT7" s="36">
        <v>108.78</v>
      </c>
      <c r="BU7" s="36">
        <v>65.98</v>
      </c>
      <c r="BV7" s="36">
        <v>67.59</v>
      </c>
      <c r="BW7" s="36">
        <v>68.510000000000005</v>
      </c>
      <c r="BX7" s="36">
        <v>69.739999999999995</v>
      </c>
      <c r="BY7" s="36">
        <v>68.209999999999994</v>
      </c>
      <c r="BZ7" s="36">
        <v>98.53</v>
      </c>
      <c r="CA7" s="36">
        <v>121.49</v>
      </c>
      <c r="CB7" s="36">
        <v>136.07</v>
      </c>
      <c r="CC7" s="36">
        <v>150.80000000000001</v>
      </c>
      <c r="CD7" s="36">
        <v>129.9</v>
      </c>
      <c r="CE7" s="36">
        <v>140.71</v>
      </c>
      <c r="CF7" s="36">
        <v>258.83</v>
      </c>
      <c r="CG7" s="36">
        <v>251.88</v>
      </c>
      <c r="CH7" s="36">
        <v>247.43</v>
      </c>
      <c r="CI7" s="36">
        <v>248.89</v>
      </c>
      <c r="CJ7" s="36">
        <v>250.84</v>
      </c>
      <c r="CK7" s="36">
        <v>139.69999999999999</v>
      </c>
      <c r="CL7" s="36">
        <v>0</v>
      </c>
      <c r="CM7" s="36">
        <v>0</v>
      </c>
      <c r="CN7" s="36">
        <v>44.12</v>
      </c>
      <c r="CO7" s="36">
        <v>46.89</v>
      </c>
      <c r="CP7" s="36">
        <v>43.73</v>
      </c>
      <c r="CQ7" s="36">
        <v>50.74</v>
      </c>
      <c r="CR7" s="36">
        <v>49.29</v>
      </c>
      <c r="CS7" s="36">
        <v>50.32</v>
      </c>
      <c r="CT7" s="36">
        <v>49.89</v>
      </c>
      <c r="CU7" s="36">
        <v>49.39</v>
      </c>
      <c r="CV7" s="36">
        <v>60.01</v>
      </c>
      <c r="CW7" s="36">
        <v>89.39</v>
      </c>
      <c r="CX7" s="36">
        <v>90.18</v>
      </c>
      <c r="CY7" s="36">
        <v>90.49</v>
      </c>
      <c r="CZ7" s="36">
        <v>91.32</v>
      </c>
      <c r="DA7" s="36">
        <v>92.22</v>
      </c>
      <c r="DB7" s="36">
        <v>85.1</v>
      </c>
      <c r="DC7" s="36">
        <v>84.31</v>
      </c>
      <c r="DD7" s="36">
        <v>84.57</v>
      </c>
      <c r="DE7" s="36">
        <v>84.73</v>
      </c>
      <c r="DF7" s="36">
        <v>83.96</v>
      </c>
      <c r="DG7" s="36">
        <v>94.73</v>
      </c>
      <c r="DH7" s="36">
        <v>4.9000000000000004</v>
      </c>
      <c r="DI7" s="36">
        <v>6.12</v>
      </c>
      <c r="DJ7" s="36">
        <v>7.3</v>
      </c>
      <c r="DK7" s="36">
        <v>18.61</v>
      </c>
      <c r="DL7" s="36">
        <v>22.69</v>
      </c>
      <c r="DM7" s="36">
        <v>11.48</v>
      </c>
      <c r="DN7" s="36">
        <v>12.61</v>
      </c>
      <c r="DO7" s="36">
        <v>14.44</v>
      </c>
      <c r="DP7" s="36">
        <v>21.09</v>
      </c>
      <c r="DQ7" s="36">
        <v>22.6</v>
      </c>
      <c r="DR7" s="36">
        <v>36.85</v>
      </c>
      <c r="DS7" s="36">
        <v>0</v>
      </c>
      <c r="DT7" s="36">
        <v>0</v>
      </c>
      <c r="DU7" s="36">
        <v>0</v>
      </c>
      <c r="DV7" s="36">
        <v>0</v>
      </c>
      <c r="DW7" s="36">
        <v>0</v>
      </c>
      <c r="DX7" s="36">
        <v>0</v>
      </c>
      <c r="DY7" s="36">
        <v>0</v>
      </c>
      <c r="DZ7" s="36">
        <v>0</v>
      </c>
      <c r="EA7" s="36">
        <v>0</v>
      </c>
      <c r="EB7" s="36">
        <v>0</v>
      </c>
      <c r="EC7" s="36">
        <v>4.5599999999999996</v>
      </c>
      <c r="ED7" s="36">
        <v>0.05</v>
      </c>
      <c r="EE7" s="36">
        <v>0</v>
      </c>
      <c r="EF7" s="36">
        <v>0</v>
      </c>
      <c r="EG7" s="36">
        <v>0</v>
      </c>
      <c r="EH7" s="36">
        <v>0</v>
      </c>
      <c r="EI7" s="36">
        <v>0.09</v>
      </c>
      <c r="EJ7" s="36">
        <v>7.0000000000000007E-2</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2017-02-21T02:08:22Z</cp:lastPrinted>
  <dcterms:created xsi:type="dcterms:W3CDTF">2017-02-08T02:37:12Z</dcterms:created>
  <dcterms:modified xsi:type="dcterms:W3CDTF">2017-02-21T02:08:26Z</dcterms:modified>
</cp:coreProperties>
</file>