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<sst xmlns="http://schemas.openxmlformats.org/spreadsheetml/2006/main" count="221" uniqueCount="111">
  <si>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</si>
  <si>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</si>
  <si>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</si>
  <si>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</si>
  <si>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</si>
  <si>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</si>
  <si>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</si>
  <si>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</si>
  <si>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</si>
  <si>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</si>
  <si>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</si>
  <si>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</si>
  <si>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</si>
  <si>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</si>
  <si>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</si>
  <si>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</si>
  <si>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</si>
  <si>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</si>
  <si>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</si>
  <si>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</si>
  <si>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</si>
  <si>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</si>
  <si>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</si>
  <si>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</si>
  <si>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</si>
  <si>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</si>
  <si>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</si>
  <si>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</si>
  <si>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</si>
  <si>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</si>
  <si>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</si>
  <si>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</si>
  <si>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</si>
  <si>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</si>
  <si>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</si>
  <si>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</si>
  <si>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</si>
  <si>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</si>
  <si>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</si>
  <si>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</si>
  <si>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</si>
  <si>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</si>
  <si>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</si>
  <si>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</si>
  <si>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</si>
  <si>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</si>
  <si>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</si>
  <si>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</si>
  <si>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</si>
  <si>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</si>
  <si>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</si>
  <si>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</si>
  <si>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</si>
  <si>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</si>
  <si>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</si>
  <si>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</si>
  <si>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</si>
  <si>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</si>
  <si>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</si>
  <si>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</si>
  <si>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</si>
  <si>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</si>
  <si>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</si>
  <si>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</si>
  <si>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</si>
  <si>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</si>
  <si>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</si>
  <si>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</si>
  <si>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</si>
  <si>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</si>
  <si>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</si>
  <si>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</si>
  <si>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</si>
  <si>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</si>
  <si>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</si>
  <si>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</si>
  <si>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</si>
  <si>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</si>
  <si>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</si>
  <si>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</si>
  <si>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</si>
  <si>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</si>
  <si>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</si>
  <si>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</si>
  <si>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</si>
  <si>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</si>
  <si>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</si>
  <si>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</si>
  <si>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</si>
  <si>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</si>
  <si>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</si>
  <si>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</si>
  <si>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</si>
  <si>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</si>
  <si>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</si>
  <si>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</si>
  <si>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防府市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</si>
  <si>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</si>
  <si>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</si>
  <si>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</si>
  <si>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</si>
  <si>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</si>
  <si>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</si>
  <si>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</si>
  <si>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</si>
  <si>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</si>
  <si>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</si>
  <si>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</si>
  <si>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この施設は、一般会計予算で運営を行っており、公営企業の経営の観点と離島の生活インフラを維持するために適切な費用対効果で運営されているかの両面から、経営状況を分析する必要がある。
　利用料金は他の汚水処理（公共下水道）と同じとしており、本来であれば費用に応じた適切な料金に改定すべきであるが、離島振興の観点から利用料金を上げることは難しいため増収が望めない。
　また、離島という特殊性から処理区域内人口の増加が見込めず、施設利用率や水洗化率の向上が困難である。
　歳出については、施設運営に必要な経費のみとなっており、これ以上の経費削減は困難であり、経費の回収率の向上は望めない状況であることから、今以上の経費が発生しないように事業を行う必要がある。</t>
    <rPh sb="91" eb="93">
      <t>リヨウ</t>
    </rPh>
    <rPh sb="93" eb="95">
      <t>リョウキン</t>
    </rPh>
    <rPh sb="96" eb="97">
      <t>ホカ</t>
    </rPh>
    <rPh sb="98" eb="100">
      <t>オスイ</t>
    </rPh>
    <rPh sb="100" eb="102">
      <t>ショリ</t>
    </rPh>
    <rPh sb="103" eb="105">
      <t>コウキョウ</t>
    </rPh>
    <rPh sb="105" eb="108">
      <t>ゲスイドウ</t>
    </rPh>
    <rPh sb="110" eb="111">
      <t>オナ</t>
    </rPh>
    <rPh sb="118" eb="120">
      <t>ホンライ</t>
    </rPh>
    <rPh sb="124" eb="126">
      <t>ヒヨウ</t>
    </rPh>
    <rPh sb="127" eb="128">
      <t>オウ</t>
    </rPh>
    <rPh sb="130" eb="132">
      <t>テキセツ</t>
    </rPh>
    <rPh sb="133" eb="135">
      <t>リョウキン</t>
    </rPh>
    <rPh sb="136" eb="138">
      <t>カイテイ</t>
    </rPh>
    <rPh sb="146" eb="148">
      <t>リトウ</t>
    </rPh>
    <rPh sb="148" eb="150">
      <t>シンコウ</t>
    </rPh>
    <rPh sb="151" eb="153">
      <t>カンテン</t>
    </rPh>
    <rPh sb="155" eb="157">
      <t>リヨウ</t>
    </rPh>
    <rPh sb="157" eb="159">
      <t>リョウキン</t>
    </rPh>
    <rPh sb="160" eb="161">
      <t>ア</t>
    </rPh>
    <rPh sb="166" eb="167">
      <t>ムツカ</t>
    </rPh>
    <rPh sb="171" eb="173">
      <t>ゾウシュウ</t>
    </rPh>
    <rPh sb="174" eb="175">
      <t>ノゾ</t>
    </rPh>
    <rPh sb="184" eb="186">
      <t>リトウ</t>
    </rPh>
    <rPh sb="189" eb="192">
      <t>トクシュセイ</t>
    </rPh>
    <rPh sb="194" eb="196">
      <t>ショリ</t>
    </rPh>
    <rPh sb="196" eb="199">
      <t>クイキナイ</t>
    </rPh>
    <rPh sb="199" eb="201">
      <t>ジンコウ</t>
    </rPh>
    <rPh sb="202" eb="204">
      <t>ゾウカ</t>
    </rPh>
    <rPh sb="205" eb="207">
      <t>ミコ</t>
    </rPh>
    <rPh sb="210" eb="212">
      <t>シセツ</t>
    </rPh>
    <rPh sb="212" eb="215">
      <t>リヨウリツ</t>
    </rPh>
    <rPh sb="216" eb="219">
      <t>スイセンカ</t>
    </rPh>
    <rPh sb="219" eb="220">
      <t>リツ</t>
    </rPh>
    <rPh sb="221" eb="223">
      <t>コウジョウ</t>
    </rPh>
    <rPh sb="224" eb="226">
      <t>コンナン</t>
    </rPh>
    <rPh sb="232" eb="234">
      <t>サイシュツ</t>
    </rPh>
    <rPh sb="240" eb="242">
      <t>シセツ</t>
    </rPh>
    <rPh sb="242" eb="244">
      <t>ウンエイ</t>
    </rPh>
    <rPh sb="245" eb="247">
      <t>ヒツヨウ</t>
    </rPh>
    <rPh sb="248" eb="250">
      <t>ケイヒ</t>
    </rPh>
    <rPh sb="261" eb="263">
      <t>イジョウ</t>
    </rPh>
    <rPh sb="264" eb="266">
      <t>ケイヒ</t>
    </rPh>
    <rPh sb="266" eb="268">
      <t>サクゲン</t>
    </rPh>
    <rPh sb="269" eb="271">
      <t>コンナン</t>
    </rPh>
    <rPh sb="275" eb="277">
      <t>ケイヒ</t>
    </rPh>
    <rPh sb="278" eb="280">
      <t>カイシュウ</t>
    </rPh>
    <rPh sb="280" eb="281">
      <t>リツ</t>
    </rPh>
    <rPh sb="282" eb="284">
      <t>コウジョウ</t>
    </rPh>
    <rPh sb="285" eb="286">
      <t>ノゾ</t>
    </rPh>
    <rPh sb="289" eb="291">
      <t>ジョウキョウ</t>
    </rPh>
    <rPh sb="299" eb="302">
      <t>イマイジョウ</t>
    </rPh>
    <rPh sb="303" eb="305">
      <t>ケイヒ</t>
    </rPh>
    <rPh sb="306" eb="308">
      <t>ハッセイ</t>
    </rPh>
    <rPh sb="314" eb="316">
      <t>ジギョウ</t>
    </rPh>
    <rPh sb="317" eb="318">
      <t>オコナ</t>
    </rPh>
    <rPh sb="319" eb="321">
      <t>ヒツヨウ</t>
    </rPh>
    <phoneticPr fontId="4"/>
  </si>
  <si>
    <t>　施設の稼動開始から約30年が経過しているが、管渠の老朽化調査等は行っておらず、毎年、施設の検査で修繕の必要性を指摘された箇所について対応している状況である。
　また、人口増加を見込むことが困難な状況であることから、管渠の更新や老朽化対策の投資が難しい状況である。</t>
    <rPh sb="1" eb="3">
      <t>シセツ</t>
    </rPh>
    <rPh sb="4" eb="6">
      <t>カドウ</t>
    </rPh>
    <rPh sb="6" eb="8">
      <t>カイシ</t>
    </rPh>
    <rPh sb="10" eb="11">
      <t>ヤク</t>
    </rPh>
    <rPh sb="13" eb="14">
      <t>ネン</t>
    </rPh>
    <rPh sb="15" eb="17">
      <t>ケイカ</t>
    </rPh>
    <rPh sb="40" eb="42">
      <t>マイトシ</t>
    </rPh>
    <rPh sb="43" eb="45">
      <t>シセツ</t>
    </rPh>
    <rPh sb="46" eb="48">
      <t>ケンサ</t>
    </rPh>
    <rPh sb="49" eb="51">
      <t>シュウゼン</t>
    </rPh>
    <rPh sb="52" eb="55">
      <t>ヒツヨウセイ</t>
    </rPh>
    <rPh sb="56" eb="58">
      <t>シテキ</t>
    </rPh>
    <rPh sb="61" eb="63">
      <t>カショ</t>
    </rPh>
    <rPh sb="67" eb="69">
      <t>タイオウ</t>
    </rPh>
    <rPh sb="73" eb="75">
      <t>ジョウキョウ</t>
    </rPh>
    <rPh sb="84" eb="86">
      <t>ジンコウ</t>
    </rPh>
    <rPh sb="86" eb="88">
      <t>ゾウカ</t>
    </rPh>
    <rPh sb="89" eb="91">
      <t>ミコ</t>
    </rPh>
    <rPh sb="95" eb="97">
      <t>コンナン</t>
    </rPh>
    <rPh sb="98" eb="100">
      <t>ジョウキョウ</t>
    </rPh>
    <rPh sb="108" eb="109">
      <t>クダ</t>
    </rPh>
    <rPh sb="109" eb="110">
      <t>キョ</t>
    </rPh>
    <rPh sb="111" eb="113">
      <t>コウシン</t>
    </rPh>
    <rPh sb="114" eb="117">
      <t>ロウキュウカ</t>
    </rPh>
    <rPh sb="117" eb="119">
      <t>タイサク</t>
    </rPh>
    <rPh sb="120" eb="122">
      <t>トウシ</t>
    </rPh>
    <rPh sb="123" eb="124">
      <t>ムツカ</t>
    </rPh>
    <rPh sb="126" eb="128">
      <t>ジョウキョウ</t>
    </rPh>
    <phoneticPr fontId="4"/>
  </si>
  <si>
    <t>　離島における生活環境を確保するためにこの施設は必要不可欠であるが、島の人口が年々減少していることから使用料収入の増加は見込めず、施設利用率も低下している状況にあるが、この施設が島内で下水処理を完結させるため、事業の広域化や民間委託は困難であると考えられる。従って、現行の施設を維持管理し、計画的に施設更新を行っていくために、長寿命化計画を策定する必要がある。</t>
    <rPh sb="1" eb="3">
      <t>リトウ</t>
    </rPh>
    <rPh sb="7" eb="9">
      <t>セイカツ</t>
    </rPh>
    <rPh sb="9" eb="11">
      <t>カンキョウ</t>
    </rPh>
    <rPh sb="12" eb="14">
      <t>カクホ</t>
    </rPh>
    <rPh sb="21" eb="23">
      <t>シセツ</t>
    </rPh>
    <rPh sb="24" eb="26">
      <t>ヒツヨウ</t>
    </rPh>
    <rPh sb="26" eb="29">
      <t>フカケツ</t>
    </rPh>
    <rPh sb="36" eb="38">
      <t>ジンコウ</t>
    </rPh>
    <rPh sb="39" eb="41">
      <t>ネンネン</t>
    </rPh>
    <rPh sb="41" eb="43">
      <t>ゲンショウ</t>
    </rPh>
    <rPh sb="51" eb="53">
      <t>シヨウ</t>
    </rPh>
    <rPh sb="53" eb="54">
      <t>リョウ</t>
    </rPh>
    <rPh sb="54" eb="56">
      <t>シュウニュウ</t>
    </rPh>
    <rPh sb="57" eb="59">
      <t>ゾウカ</t>
    </rPh>
    <rPh sb="60" eb="62">
      <t>ミコ</t>
    </rPh>
    <rPh sb="65" eb="67">
      <t>シセツ</t>
    </rPh>
    <rPh sb="67" eb="70">
      <t>リヨウリツ</t>
    </rPh>
    <rPh sb="71" eb="73">
      <t>テイカ</t>
    </rPh>
    <rPh sb="77" eb="79">
      <t>ジョウキョウ</t>
    </rPh>
    <rPh sb="86" eb="88">
      <t>シセツ</t>
    </rPh>
    <rPh sb="89" eb="91">
      <t>トウナイ</t>
    </rPh>
    <rPh sb="92" eb="94">
      <t>ゲスイ</t>
    </rPh>
    <rPh sb="94" eb="96">
      <t>ショリ</t>
    </rPh>
    <rPh sb="97" eb="99">
      <t>カンケツ</t>
    </rPh>
    <rPh sb="112" eb="114">
      <t>ミンカン</t>
    </rPh>
    <rPh sb="114" eb="116">
      <t>イタク</t>
    </rPh>
    <rPh sb="117" eb="119">
      <t>コンナン</t>
    </rPh>
    <rPh sb="123" eb="124">
      <t>カンガ</t>
    </rPh>
    <rPh sb="129" eb="130">
      <t>シタガ</t>
    </rPh>
    <rPh sb="133" eb="135">
      <t>ゲンコウ</t>
    </rPh>
    <rPh sb="136" eb="138">
      <t>シセツ</t>
    </rPh>
    <rPh sb="139" eb="141">
      <t>イジ</t>
    </rPh>
    <rPh sb="141" eb="143">
      <t>カンリ</t>
    </rPh>
    <rPh sb="145" eb="148">
      <t>ケイカクテキ</t>
    </rPh>
    <rPh sb="149" eb="151">
      <t>シセツ</t>
    </rPh>
    <rPh sb="151" eb="153">
      <t>コウシン</t>
    </rPh>
    <rPh sb="154" eb="155">
      <t>オコナ</t>
    </rPh>
    <rPh sb="163" eb="164">
      <t>チョウ</t>
    </rPh>
    <rPh sb="164" eb="167">
      <t>ジュミョウカ</t>
    </rPh>
    <rPh sb="167" eb="169">
      <t>ケイカク</t>
    </rPh>
    <rPh sb="170" eb="172">
      <t>サクテイ</t>
    </rPh>
    <rPh sb="174" eb="176">
      <t>ヒツヨウケイエイヒツヨウ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</si>
</sst>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73792"/>
        <c:axId val="880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87873792"/>
        <c:axId val="88019328"/>
      </c:lineChart>
      <c:dateAx>
        <c:axId val="87873792"/>
        <c:scaling>
          <c:orientation val="minMax"/>
        </c:scaling>
        <c:delete val="1"/>
        <c:axPos val="b"/>
        <c:numFmt formatCode="ge" sourceLinked="1"/>
        <c:majorTickMark val="none"/>
        <c:minorTickMark val="none"/>
        <c:tickLblPos val="none"/>
        <c:crossAx val="88019328"/>
        <c:crosses val="autoZero"/>
        <c:auto val="1"/>
        <c:lblOffset val="100"/>
        <c:baseTimeUnit val="years"/>
      </c:dateAx>
      <c:valAx>
        <c:axId val="880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c:v>
                </c:pt>
                <c:pt idx="1">
                  <c:v>36</c:v>
                </c:pt>
                <c:pt idx="2">
                  <c:v>36.67</c:v>
                </c:pt>
                <c:pt idx="3">
                  <c:v>30.67</c:v>
                </c:pt>
                <c:pt idx="4">
                  <c:v>42.67</c:v>
                </c:pt>
              </c:numCache>
            </c:numRef>
          </c:val>
        </c:ser>
        <c:dLbls>
          <c:showLegendKey val="0"/>
          <c:showVal val="0"/>
          <c:showCatName val="0"/>
          <c:showSerName val="0"/>
          <c:showPercent val="0"/>
          <c:showBubbleSize val="0"/>
        </c:dLbls>
        <c:gapWidth val="150"/>
        <c:axId val="91056768"/>
        <c:axId val="910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91056768"/>
        <c:axId val="91071232"/>
      </c:lineChart>
      <c:dateAx>
        <c:axId val="91056768"/>
        <c:scaling>
          <c:orientation val="minMax"/>
        </c:scaling>
        <c:delete val="1"/>
        <c:axPos val="b"/>
        <c:numFmt formatCode="ge" sourceLinked="1"/>
        <c:majorTickMark val="none"/>
        <c:minorTickMark val="none"/>
        <c:tickLblPos val="none"/>
        <c:crossAx val="91071232"/>
        <c:crosses val="autoZero"/>
        <c:auto val="1"/>
        <c:lblOffset val="100"/>
        <c:baseTimeUnit val="years"/>
      </c:dateAx>
      <c:valAx>
        <c:axId val="910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96.99</c:v>
                </c:pt>
                <c:pt idx="1">
                  <c:v>96.64</c:v>
                </c:pt>
                <c:pt idx="2">
                  <c:v>96.49</c:v>
                </c:pt>
                <c:pt idx="3">
                  <c:v>96.33</c:v>
                </c:pt>
                <c:pt idx="4">
                  <c:v>96.33</c:v>
                </c:pt>
              </c:numCache>
            </c:numRef>
          </c:val>
        </c:ser>
        <c:dLbls>
          <c:showLegendKey val="0"/>
          <c:showVal val="0"/>
          <c:showCatName val="0"/>
          <c:showSerName val="0"/>
          <c:showPercent val="0"/>
          <c:showBubbleSize val="0"/>
        </c:dLbls>
        <c:gapWidth val="150"/>
        <c:axId val="91089152"/>
        <c:axId val="926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91089152"/>
        <c:axId val="92623232"/>
      </c:lineChart>
      <c:dateAx>
        <c:axId val="91089152"/>
        <c:scaling>
          <c:orientation val="minMax"/>
        </c:scaling>
        <c:delete val="1"/>
        <c:axPos val="b"/>
        <c:numFmt formatCode="ge" sourceLinked="1"/>
        <c:majorTickMark val="none"/>
        <c:minorTickMark val="none"/>
        <c:tickLblPos val="none"/>
        <c:crossAx val="92623232"/>
        <c:crosses val="autoZero"/>
        <c:auto val="1"/>
        <c:lblOffset val="100"/>
        <c:baseTimeUnit val="years"/>
      </c:dateAx>
      <c:valAx>
        <c:axId val="926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8070016"/>
        <c:axId val="884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70016"/>
        <c:axId val="88408064"/>
      </c:lineChart>
      <c:dateAx>
        <c:axId val="88070016"/>
        <c:scaling>
          <c:orientation val="minMax"/>
        </c:scaling>
        <c:delete val="1"/>
        <c:axPos val="b"/>
        <c:numFmt formatCode="ge" sourceLinked="1"/>
        <c:majorTickMark val="none"/>
        <c:minorTickMark val="none"/>
        <c:tickLblPos val="none"/>
        <c:crossAx val="88408064"/>
        <c:crosses val="autoZero"/>
        <c:auto val="1"/>
        <c:lblOffset val="100"/>
        <c:baseTimeUnit val="years"/>
      </c:dateAx>
      <c:valAx>
        <c:axId val="884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38272"/>
        <c:axId val="884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38272"/>
        <c:axId val="88440192"/>
      </c:lineChart>
      <c:dateAx>
        <c:axId val="88438272"/>
        <c:scaling>
          <c:orientation val="minMax"/>
        </c:scaling>
        <c:delete val="1"/>
        <c:axPos val="b"/>
        <c:numFmt formatCode="ge" sourceLinked="1"/>
        <c:majorTickMark val="none"/>
        <c:minorTickMark val="none"/>
        <c:tickLblPos val="none"/>
        <c:crossAx val="88440192"/>
        <c:crosses val="autoZero"/>
        <c:auto val="1"/>
        <c:lblOffset val="100"/>
        <c:baseTimeUnit val="years"/>
      </c:dateAx>
      <c:valAx>
        <c:axId val="88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57984"/>
        <c:axId val="911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57984"/>
        <c:axId val="91178112"/>
      </c:lineChart>
      <c:dateAx>
        <c:axId val="88457984"/>
        <c:scaling>
          <c:orientation val="minMax"/>
        </c:scaling>
        <c:delete val="1"/>
        <c:axPos val="b"/>
        <c:numFmt formatCode="ge" sourceLinked="1"/>
        <c:majorTickMark val="none"/>
        <c:minorTickMark val="none"/>
        <c:tickLblPos val="none"/>
        <c:crossAx val="91178112"/>
        <c:crosses val="autoZero"/>
        <c:auto val="1"/>
        <c:lblOffset val="100"/>
        <c:baseTimeUnit val="years"/>
      </c:dateAx>
      <c:valAx>
        <c:axId val="911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88224"/>
        <c:axId val="912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88224"/>
        <c:axId val="91214976"/>
      </c:lineChart>
      <c:dateAx>
        <c:axId val="91188224"/>
        <c:scaling>
          <c:orientation val="minMax"/>
        </c:scaling>
        <c:delete val="1"/>
        <c:axPos val="b"/>
        <c:numFmt formatCode="ge" sourceLinked="1"/>
        <c:majorTickMark val="none"/>
        <c:minorTickMark val="none"/>
        <c:tickLblPos val="none"/>
        <c:crossAx val="91214976"/>
        <c:crosses val="autoZero"/>
        <c:auto val="1"/>
        <c:lblOffset val="100"/>
        <c:baseTimeUnit val="years"/>
      </c:dateAx>
      <c:valAx>
        <c:axId val="912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47872"/>
        <c:axId val="908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47872"/>
        <c:axId val="90862336"/>
      </c:lineChart>
      <c:dateAx>
        <c:axId val="90847872"/>
        <c:scaling>
          <c:orientation val="minMax"/>
        </c:scaling>
        <c:delete val="1"/>
        <c:axPos val="b"/>
        <c:numFmt formatCode="ge" sourceLinked="1"/>
        <c:majorTickMark val="none"/>
        <c:minorTickMark val="none"/>
        <c:tickLblPos val="none"/>
        <c:crossAx val="90862336"/>
        <c:crosses val="autoZero"/>
        <c:auto val="1"/>
        <c:lblOffset val="100"/>
        <c:baseTimeUnit val="years"/>
      </c:dateAx>
      <c:valAx>
        <c:axId val="908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892160"/>
        <c:axId val="908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90892160"/>
        <c:axId val="90898432"/>
      </c:lineChart>
      <c:dateAx>
        <c:axId val="90892160"/>
        <c:scaling>
          <c:orientation val="minMax"/>
        </c:scaling>
        <c:delete val="1"/>
        <c:axPos val="b"/>
        <c:numFmt formatCode="ge" sourceLinked="1"/>
        <c:majorTickMark val="none"/>
        <c:minorTickMark val="none"/>
        <c:tickLblPos val="none"/>
        <c:crossAx val="90898432"/>
        <c:crosses val="autoZero"/>
        <c:auto val="1"/>
        <c:lblOffset val="100"/>
        <c:baseTimeUnit val="years"/>
      </c:dateAx>
      <c:valAx>
        <c:axId val="908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17.97</c:v>
                </c:pt>
                <c:pt idx="1">
                  <c:v>31.84</c:v>
                </c:pt>
                <c:pt idx="2">
                  <c:v>35.01</c:v>
                </c:pt>
                <c:pt idx="3">
                  <c:v>33.22</c:v>
                </c:pt>
                <c:pt idx="4">
                  <c:v>30.27</c:v>
                </c:pt>
              </c:numCache>
            </c:numRef>
          </c:val>
        </c:ser>
        <c:dLbls>
          <c:showLegendKey val="0"/>
          <c:showVal val="0"/>
          <c:showCatName val="0"/>
          <c:showSerName val="0"/>
          <c:showPercent val="0"/>
          <c:showBubbleSize val="0"/>
        </c:dLbls>
        <c:gapWidth val="150"/>
        <c:axId val="90935296"/>
        <c:axId val="909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90935296"/>
        <c:axId val="90937216"/>
      </c:lineChart>
      <c:dateAx>
        <c:axId val="90935296"/>
        <c:scaling>
          <c:orientation val="minMax"/>
        </c:scaling>
        <c:delete val="1"/>
        <c:axPos val="b"/>
        <c:numFmt formatCode="ge" sourceLinked="1"/>
        <c:majorTickMark val="none"/>
        <c:minorTickMark val="none"/>
        <c:tickLblPos val="none"/>
        <c:crossAx val="90937216"/>
        <c:crosses val="autoZero"/>
        <c:auto val="1"/>
        <c:lblOffset val="100"/>
        <c:baseTimeUnit val="years"/>
      </c:dateAx>
      <c:valAx>
        <c:axId val="909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1043.58</c:v>
                </c:pt>
                <c:pt idx="1">
                  <c:v>609.19000000000005</c:v>
                </c:pt>
                <c:pt idx="2">
                  <c:v>559.95000000000005</c:v>
                </c:pt>
                <c:pt idx="3">
                  <c:v>620.99</c:v>
                </c:pt>
                <c:pt idx="4">
                  <c:v>683.59</c:v>
                </c:pt>
              </c:numCache>
            </c:numRef>
          </c:val>
        </c:ser>
        <c:dLbls>
          <c:showLegendKey val="0"/>
          <c:showVal val="0"/>
          <c:showCatName val="0"/>
          <c:showSerName val="0"/>
          <c:showPercent val="0"/>
          <c:showBubbleSize val="0"/>
        </c:dLbls>
        <c:gapWidth val="150"/>
        <c:axId val="91032576"/>
        <c:axId val="910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91032576"/>
        <c:axId val="91034752"/>
      </c:lineChart>
      <c:dateAx>
        <c:axId val="91032576"/>
        <c:scaling>
          <c:orientation val="minMax"/>
        </c:scaling>
        <c:delete val="1"/>
        <c:axPos val="b"/>
        <c:numFmt formatCode="ge" sourceLinked="1"/>
        <c:majorTickMark val="none"/>
        <c:minorTickMark val="none"/>
        <c:tickLblPos val="none"/>
        <c:crossAx val="91034752"/>
        <c:crosses val="autoZero"/>
        <c:auto val="1"/>
        <c:lblOffset val="100"/>
        <c:baseTimeUnit val="years"/>
      </c:dateAx>
      <c:valAx>
        <c:axId val="910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防府市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117713</v>
      </c>
      <c r="AM8" s="64"/>
      <c r="AN8" s="64"/>
      <c r="AO8" s="64"/>
      <c r="AP8" s="64"/>
      <c r="AQ8" s="64"/>
      <c r="AR8" s="64"/>
      <c r="AS8" s="64"/>
      <c r="AT8" s="63">
        <f>データ!S6</f>
        <v>189.37</v>
      </c>
      <c r="AU8" s="63"/>
      <c r="AV8" s="63"/>
      <c r="AW8" s="63"/>
      <c r="AX8" s="63"/>
      <c r="AY8" s="63"/>
      <c r="AZ8" s="63"/>
      <c r="BA8" s="63"/>
      <c r="BB8" s="63">
        <f>データ!T6</f>
        <v>621.6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0.09</v>
      </c>
      <c r="Q10" s="63"/>
      <c r="R10" s="63"/>
      <c r="S10" s="63"/>
      <c r="T10" s="63"/>
      <c r="U10" s="63"/>
      <c r="V10" s="63"/>
      <c r="W10" s="63">
        <f>データ!P6</f>
        <v>45.85</v>
      </c>
      <c r="X10" s="63"/>
      <c r="Y10" s="63"/>
      <c r="Z10" s="63"/>
      <c r="AA10" s="63"/>
      <c r="AB10" s="63"/>
      <c r="AC10" s="63"/>
      <c r="AD10" s="64">
        <f>データ!Q6</f>
        <v>2700</v>
      </c>
      <c r="AE10" s="64"/>
      <c r="AF10" s="64"/>
      <c r="AG10" s="64"/>
      <c r="AH10" s="64"/>
      <c r="AI10" s="64"/>
      <c r="AJ10" s="64"/>
      <c r="AK10" s="2"/>
      <c r="AL10" s="64">
        <f>データ!U6</f>
        <v>109</v>
      </c>
      <c r="AM10" s="64"/>
      <c r="AN10" s="64"/>
      <c r="AO10" s="64"/>
      <c r="AP10" s="64"/>
      <c r="AQ10" s="64"/>
      <c r="AR10" s="64"/>
      <c r="AS10" s="64"/>
      <c r="AT10" s="63">
        <f>データ!V6</f>
        <v>0.09</v>
      </c>
      <c r="AU10" s="63"/>
      <c r="AV10" s="63"/>
      <c r="AW10" s="63"/>
      <c r="AX10" s="63"/>
      <c r="AY10" s="63"/>
      <c r="AZ10" s="63"/>
      <c r="BA10" s="63"/>
      <c r="BB10" s="63">
        <f>データ!W6</f>
        <v>1211.1099999999999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352063</v>
      </c>
      <c r="D6" s="31">
        <f t="shared" si="3"/>
        <v>47</v>
      </c>
      <c r="E6" s="31">
        <f t="shared" si="3"/>
        <v>17</v>
      </c>
      <c r="F6" s="31">
        <f t="shared" si="3"/>
        <v>6</v>
      </c>
      <c r="G6" s="31">
        <f t="shared" si="3"/>
        <v>0</v>
      </c>
      <c r="H6" s="31" t="str">
        <f t="shared" si="3"/>
        <v>山口県　防府市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0.09</v>
      </c>
      <c r="P6" s="32">
        <f t="shared" si="3"/>
        <v>45.85</v>
      </c>
      <c r="Q6" s="32">
        <f t="shared" si="3"/>
        <v>2700</v>
      </c>
      <c r="R6" s="32">
        <f t="shared" si="3"/>
        <v>117713</v>
      </c>
      <c r="S6" s="32">
        <f t="shared" si="3"/>
        <v>189.37</v>
      </c>
      <c r="T6" s="32">
        <f t="shared" si="3"/>
        <v>621.6</v>
      </c>
      <c r="U6" s="32">
        <f t="shared" si="3"/>
        <v>109</v>
      </c>
      <c r="V6" s="32">
        <f t="shared" si="3"/>
        <v>0.09</v>
      </c>
      <c r="W6" s="32">
        <f t="shared" si="3"/>
        <v>1211.1099999999999</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17.97</v>
      </c>
      <c r="BQ6" s="33">
        <f t="shared" ref="BQ6:BY6" si="8">IF(BQ7="",NA(),BQ7)</f>
        <v>31.84</v>
      </c>
      <c r="BR6" s="33">
        <f t="shared" si="8"/>
        <v>35.01</v>
      </c>
      <c r="BS6" s="33">
        <f t="shared" si="8"/>
        <v>33.22</v>
      </c>
      <c r="BT6" s="33">
        <f t="shared" si="8"/>
        <v>30.27</v>
      </c>
      <c r="BU6" s="33">
        <f t="shared" si="8"/>
        <v>43.46</v>
      </c>
      <c r="BV6" s="33">
        <f t="shared" si="8"/>
        <v>45.01</v>
      </c>
      <c r="BW6" s="33">
        <f t="shared" si="8"/>
        <v>46.31</v>
      </c>
      <c r="BX6" s="33">
        <f t="shared" si="8"/>
        <v>43.66</v>
      </c>
      <c r="BY6" s="33">
        <f t="shared" si="8"/>
        <v>43.13</v>
      </c>
      <c r="BZ6" s="32" t="str">
        <f>IF(BZ7="","",IF(BZ7="-","【-】","【"&amp;SUBSTITUTE(TEXT(BZ7,"#,##0.00"),"-","△")&amp;"】"))</f>
        <v>【40.22】</v>
      </c>
      <c r="CA6" s="33">
        <f>IF(CA7="",NA(),CA7)</f>
        <v>1043.58</v>
      </c>
      <c r="CB6" s="33">
        <f t="shared" ref="CB6:CJ6" si="9">IF(CB7="",NA(),CB7)</f>
        <v>609.19000000000005</v>
      </c>
      <c r="CC6" s="33">
        <f t="shared" si="9"/>
        <v>559.95000000000005</v>
      </c>
      <c r="CD6" s="33">
        <f t="shared" si="9"/>
        <v>620.99</v>
      </c>
      <c r="CE6" s="33">
        <f t="shared" si="9"/>
        <v>683.59</v>
      </c>
      <c r="CF6" s="33">
        <f t="shared" si="9"/>
        <v>359.48</v>
      </c>
      <c r="CG6" s="33">
        <f t="shared" si="9"/>
        <v>350.91</v>
      </c>
      <c r="CH6" s="33">
        <f t="shared" si="9"/>
        <v>349.08</v>
      </c>
      <c r="CI6" s="33">
        <f t="shared" si="9"/>
        <v>382.09</v>
      </c>
      <c r="CJ6" s="33">
        <f t="shared" si="9"/>
        <v>392.03</v>
      </c>
      <c r="CK6" s="32" t="str">
        <f>IF(CK7="","",IF(CK7="-","【-】","【"&amp;SUBSTITUTE(TEXT(CK7,"#,##0.00"),"-","△")&amp;"】"))</f>
        <v>【424.58】</v>
      </c>
      <c r="CL6" s="33">
        <f>IF(CL7="",NA(),CL7)</f>
        <v>32</v>
      </c>
      <c r="CM6" s="33">
        <f t="shared" ref="CM6:CU6" si="10">IF(CM7="",NA(),CM7)</f>
        <v>36</v>
      </c>
      <c r="CN6" s="33">
        <f t="shared" si="10"/>
        <v>36.67</v>
      </c>
      <c r="CO6" s="33">
        <f t="shared" si="10"/>
        <v>30.67</v>
      </c>
      <c r="CP6" s="33">
        <f t="shared" si="10"/>
        <v>42.67</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96.99</v>
      </c>
      <c r="CX6" s="33">
        <f t="shared" ref="CX6:DF6" si="11">IF(CX7="",NA(),CX7)</f>
        <v>96.64</v>
      </c>
      <c r="CY6" s="33">
        <f t="shared" si="11"/>
        <v>96.49</v>
      </c>
      <c r="CZ6" s="33">
        <f t="shared" si="11"/>
        <v>96.33</v>
      </c>
      <c r="DA6" s="33">
        <f t="shared" si="11"/>
        <v>96.33</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352063</v>
      </c>
      <c r="D7" s="35">
        <v>47</v>
      </c>
      <c r="E7" s="35">
        <v>17</v>
      </c>
      <c r="F7" s="35">
        <v>6</v>
      </c>
      <c r="G7" s="35">
        <v>0</v>
      </c>
      <c r="H7" s="35" t="s">
        <v>96</v>
      </c>
      <c r="I7" s="35" t="s">
        <v>97</v>
      </c>
      <c r="J7" s="35" t="s">
        <v>98</v>
      </c>
      <c r="K7" s="35" t="s">
        <v>99</v>
      </c>
      <c r="L7" s="35" t="s">
        <v>100</v>
      </c>
      <c r="M7" s="36" t="s">
        <v>101</v>
      </c>
      <c r="N7" s="36" t="s">
        <v>102</v>
      </c>
      <c r="O7" s="36">
        <v>0.09</v>
      </c>
      <c r="P7" s="36">
        <v>45.85</v>
      </c>
      <c r="Q7" s="36">
        <v>2700</v>
      </c>
      <c r="R7" s="36">
        <v>117713</v>
      </c>
      <c r="S7" s="36">
        <v>189.37</v>
      </c>
      <c r="T7" s="36">
        <v>621.6</v>
      </c>
      <c r="U7" s="36">
        <v>109</v>
      </c>
      <c r="V7" s="36">
        <v>0.09</v>
      </c>
      <c r="W7" s="36">
        <v>1211.1099999999999</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866.07</v>
      </c>
      <c r="BK7" s="36">
        <v>827.19</v>
      </c>
      <c r="BL7" s="36">
        <v>817.63</v>
      </c>
      <c r="BM7" s="36">
        <v>830.5</v>
      </c>
      <c r="BN7" s="36">
        <v>1029.24</v>
      </c>
      <c r="BO7" s="36">
        <v>1052.6600000000001</v>
      </c>
      <c r="BP7" s="36">
        <v>17.97</v>
      </c>
      <c r="BQ7" s="36">
        <v>31.84</v>
      </c>
      <c r="BR7" s="36">
        <v>35.01</v>
      </c>
      <c r="BS7" s="36">
        <v>33.22</v>
      </c>
      <c r="BT7" s="36">
        <v>30.27</v>
      </c>
      <c r="BU7" s="36">
        <v>43.46</v>
      </c>
      <c r="BV7" s="36">
        <v>45.01</v>
      </c>
      <c r="BW7" s="36">
        <v>46.31</v>
      </c>
      <c r="BX7" s="36">
        <v>43.66</v>
      </c>
      <c r="BY7" s="36">
        <v>43.13</v>
      </c>
      <c r="BZ7" s="36">
        <v>40.22</v>
      </c>
      <c r="CA7" s="36">
        <v>1043.58</v>
      </c>
      <c r="CB7" s="36">
        <v>609.19000000000005</v>
      </c>
      <c r="CC7" s="36">
        <v>559.95000000000005</v>
      </c>
      <c r="CD7" s="36">
        <v>620.99</v>
      </c>
      <c r="CE7" s="36">
        <v>683.59</v>
      </c>
      <c r="CF7" s="36">
        <v>359.48</v>
      </c>
      <c r="CG7" s="36">
        <v>350.91</v>
      </c>
      <c r="CH7" s="36">
        <v>349.08</v>
      </c>
      <c r="CI7" s="36">
        <v>382.09</v>
      </c>
      <c r="CJ7" s="36">
        <v>392.03</v>
      </c>
      <c r="CK7" s="36">
        <v>424.58</v>
      </c>
      <c r="CL7" s="36">
        <v>32</v>
      </c>
      <c r="CM7" s="36">
        <v>36</v>
      </c>
      <c r="CN7" s="36">
        <v>36.67</v>
      </c>
      <c r="CO7" s="36">
        <v>30.67</v>
      </c>
      <c r="CP7" s="36">
        <v>42.67</v>
      </c>
      <c r="CQ7" s="36">
        <v>37.130000000000003</v>
      </c>
      <c r="CR7" s="36">
        <v>38.24</v>
      </c>
      <c r="CS7" s="36">
        <v>39.42</v>
      </c>
      <c r="CT7" s="36">
        <v>39.68</v>
      </c>
      <c r="CU7" s="36">
        <v>35.64</v>
      </c>
      <c r="CV7" s="36">
        <v>33.9</v>
      </c>
      <c r="CW7" s="36">
        <v>96.99</v>
      </c>
      <c r="CX7" s="36">
        <v>96.64</v>
      </c>
      <c r="CY7" s="36">
        <v>96.49</v>
      </c>
      <c r="CZ7" s="36">
        <v>96.33</v>
      </c>
      <c r="DA7" s="36">
        <v>96.33</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重枝　良知</cp:lastModifiedBy>
  <cp:lastPrinted>2017-02-21T02:19:36Z</cp:lastPrinted>
  <dcterms:created xsi:type="dcterms:W3CDTF">2017-02-08T03:18:38Z</dcterms:created>
  <dcterms:modified xsi:type="dcterms:W3CDTF">2017-02-21T02:19:41Z</dcterms:modified>
</cp:coreProperties>
</file>