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M6" i="5"/>
  <c r="L6" i="5"/>
  <c r="W8" i="4" s="1"/>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I8" i="4"/>
  <c r="B8" i="4"/>
  <c r="E10" i="5" l="1"/>
  <c r="C10" i="5"/>
  <c r="D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<sst xmlns="http://schemas.openxmlformats.org/spreadsheetml/2006/main" count="221" uniqueCount="111">
  <si>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</si>
  <si>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</si>
  <si>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</si>
  <si>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</si>
  <si>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</si>
  <si>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</si>
  <si>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</si>
  <si>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</si>
  <si>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</si>
  <si>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</si>
  <si>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</si>
  <si>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</si>
  <si>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</si>
  <si>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</si>
  <si>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</si>
  <si>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</si>
  <si>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</si>
  <si>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</si>
  <si>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</si>
  <si>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</si>
  <si>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</si>
  <si>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</si>
  <si>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</si>
  <si>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</si>
  <si>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</si>
  <si>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</si>
  <si>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</si>
  <si>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</si>
  <si>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</si>
  <si>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</si>
  <si>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</si>
  <si>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</si>
  <si>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</si>
  <si>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</si>
  <si>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</si>
  <si>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</si>
  <si>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</si>
  <si>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</si>
  <si>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</si>
  <si>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</si>
  <si>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</si>
  <si>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</si>
  <si>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</si>
  <si>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</si>
  <si>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</si>
  <si>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</si>
  <si>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</si>
  <si>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</si>
  <si>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</si>
  <si>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</si>
  <si>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</si>
  <si>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</si>
  <si>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</si>
  <si>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</si>
  <si>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</si>
  <si>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</si>
  <si>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</si>
  <si>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</si>
  <si>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</si>
  <si>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</si>
  <si>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</si>
  <si>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</si>
  <si>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</si>
  <si>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</si>
  <si>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</si>
  <si>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</si>
  <si>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</si>
  <si>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</si>
  <si>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</si>
  <si>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</si>
  <si>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</si>
  <si>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</si>
  <si>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</si>
  <si>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</si>
  <si>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</si>
  <si>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</si>
  <si>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</si>
  <si>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</si>
  <si>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</si>
  <si>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</si>
  <si>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</si>
  <si>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</si>
  <si>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</si>
  <si>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</si>
  <si>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</si>
  <si>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</si>
  <si>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</si>
  <si>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</si>
  <si>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</si>
  <si>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</si>
  <si>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</si>
  <si>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</si>
  <si>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</si>
  <si>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</si>
  <si>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</si>
  <si>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</si>
  <si>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岩国市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</si>
  <si>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</si>
  <si>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</si>
  <si>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</si>
  <si>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</si>
  <si>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</si>
  <si>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</si>
  <si>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</si>
  <si>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</si>
  <si>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</si>
  <si>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</si>
  <si>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</si>
  <si>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全ての処理区において、供用開始からすでに15年以上が経過している。管渠施設においては現在のところ耐用年数を超えたものはないが、処理施設の老朽化が顕在化してきている。適切な維持管理により施設の長寿命化を図るとともに、計画的、効率的な更新投資を検討する必要がある。</t>
    <phoneticPr fontId="4"/>
  </si>
  <si>
    <t xml:space="preserve">  本事業は、農業集落で実施されるという事業の特性上利用者数は限定的であり、毎年度収入不足が生じているが、水質保全など公共的利益の観点から、不足分を一般会計からの繰入金で補い事業運営を維持している。
　しかしながら、公営企業にあっては独立採算が基本原則であり、今後も継続して経営状況の改善のための取り組みに努める必要がある。
</t>
    <phoneticPr fontId="4"/>
  </si>
  <si>
    <t xml:space="preserve">  収益的収支比率については企業債元金償還金の増加のため減少傾向で推移し、経費回収率は概ね同水準で推移しているが、いずれも100％を下回っている。本事業はすでに整備が終了しており、今後は、企業債の元利償還が順次終了することから、当面の間、数値は徐々に改善してゆくものと見込まれる。しかしながら、人口減少による使用料収入の減少やいずれ到来する施設老朽化に対する更新投資に備えるため、継続的に経費節減に取り組み汚水処理原価の低減を図り、また必要に応じて使用料の見直しを検討する必要がある。
　企業債残高対事業規模比率は、企業債残高の減少に伴い徐々に減少しているが、いずれは老朽化施設の更新投資に伴い新たな企業債発行が必要となる。効率的な改築更新により企業債発行を極力抑え、数値を健全な水準に保つ必要がある。
　施設利用率は、全国平均及び類似団体を上回っている。また、晴天時における現在最大処理水量が1,647㎥／日に対して計画処理能力が1,727㎥／日であり、施設規模は適切である。
　水洗化率は、全国平均及び類似団体を上回っているが、今後も継続して未接続者への接続勧奨等に取り組む必要がある。
</t>
    <rPh sb="14" eb="16">
      <t>キギョウ</t>
    </rPh>
    <rPh sb="16" eb="17">
      <t>サイ</t>
    </rPh>
    <rPh sb="17" eb="19">
      <t>ガンキン</t>
    </rPh>
    <rPh sb="19" eb="22">
      <t>ショウカンキン</t>
    </rPh>
    <rPh sb="23" eb="25">
      <t>ゾウカ</t>
    </rPh>
    <rPh sb="28" eb="30">
      <t>ゲンショウ</t>
    </rPh>
    <rPh sb="30" eb="32">
      <t>ケイコウ</t>
    </rPh>
    <rPh sb="33" eb="35">
      <t>スイイ</t>
    </rPh>
    <rPh sb="90" eb="92">
      <t>コンゴ</t>
    </rPh>
    <rPh sb="272" eb="274">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</si>
</sst>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9531520"/>
        <c:axId val="8953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89531520"/>
        <c:axId val="89533440"/>
      </c:lineChart>
      <c:dateAx>
        <c:axId val="89531520"/>
        <c:scaling>
          <c:orientation val="minMax"/>
        </c:scaling>
        <c:delete val="1"/>
        <c:axPos val="b"/>
        <c:numFmt formatCode="ge" sourceLinked="1"/>
        <c:majorTickMark val="none"/>
        <c:minorTickMark val="none"/>
        <c:tickLblPos val="none"/>
        <c:crossAx val="89533440"/>
        <c:crosses val="autoZero"/>
        <c:auto val="1"/>
        <c:lblOffset val="100"/>
        <c:baseTimeUnit val="years"/>
      </c:dateAx>
      <c:valAx>
        <c:axId val="8953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31520"/>
        <c:crosses val="autoZero"/>
        <c:crossBetween val="between"/>
        <c:majorUnit val="1.0000000000000002E-2"/>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67.34</c:v>
                </c:pt>
                <c:pt idx="1">
                  <c:v>65.55</c:v>
                </c:pt>
                <c:pt idx="2">
                  <c:v>65.95</c:v>
                </c:pt>
                <c:pt idx="3">
                  <c:v>63.98</c:v>
                </c:pt>
                <c:pt idx="4">
                  <c:v>66.13</c:v>
                </c:pt>
              </c:numCache>
            </c:numRef>
          </c:val>
        </c:ser>
        <c:dLbls>
          <c:showLegendKey val="0"/>
          <c:showVal val="0"/>
          <c:showCatName val="0"/>
          <c:showSerName val="0"/>
          <c:showPercent val="0"/>
          <c:showBubbleSize val="0"/>
        </c:dLbls>
        <c:gapWidth val="150"/>
        <c:axId val="93612672"/>
        <c:axId val="9362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93612672"/>
        <c:axId val="93627136"/>
      </c:lineChart>
      <c:dateAx>
        <c:axId val="93612672"/>
        <c:scaling>
          <c:orientation val="minMax"/>
        </c:scaling>
        <c:delete val="1"/>
        <c:axPos val="b"/>
        <c:numFmt formatCode="ge" sourceLinked="1"/>
        <c:majorTickMark val="none"/>
        <c:minorTickMark val="none"/>
        <c:tickLblPos val="none"/>
        <c:crossAx val="93627136"/>
        <c:crosses val="autoZero"/>
        <c:auto val="1"/>
        <c:lblOffset val="100"/>
        <c:baseTimeUnit val="years"/>
      </c:dateAx>
      <c:valAx>
        <c:axId val="9362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1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90.7</c:v>
                </c:pt>
                <c:pt idx="1">
                  <c:v>91.18</c:v>
                </c:pt>
                <c:pt idx="2">
                  <c:v>91.78</c:v>
                </c:pt>
                <c:pt idx="3">
                  <c:v>88.34</c:v>
                </c:pt>
                <c:pt idx="4">
                  <c:v>88.6</c:v>
                </c:pt>
              </c:numCache>
            </c:numRef>
          </c:val>
        </c:ser>
        <c:dLbls>
          <c:showLegendKey val="0"/>
          <c:showVal val="0"/>
          <c:showCatName val="0"/>
          <c:showSerName val="0"/>
          <c:showPercent val="0"/>
          <c:showBubbleSize val="0"/>
        </c:dLbls>
        <c:gapWidth val="150"/>
        <c:axId val="93645056"/>
        <c:axId val="9367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93645056"/>
        <c:axId val="93675904"/>
      </c:lineChart>
      <c:dateAx>
        <c:axId val="93645056"/>
        <c:scaling>
          <c:orientation val="minMax"/>
        </c:scaling>
        <c:delete val="1"/>
        <c:axPos val="b"/>
        <c:numFmt formatCode="ge" sourceLinked="1"/>
        <c:majorTickMark val="none"/>
        <c:minorTickMark val="none"/>
        <c:tickLblPos val="none"/>
        <c:crossAx val="93675904"/>
        <c:crosses val="autoZero"/>
        <c:auto val="1"/>
        <c:lblOffset val="100"/>
        <c:baseTimeUnit val="years"/>
      </c:dateAx>
      <c:valAx>
        <c:axId val="9367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4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37016888488779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68.680000000000007</c:v>
                </c:pt>
                <c:pt idx="1">
                  <c:v>72.73</c:v>
                </c:pt>
                <c:pt idx="2">
                  <c:v>72.95</c:v>
                </c:pt>
                <c:pt idx="3">
                  <c:v>71.8</c:v>
                </c:pt>
                <c:pt idx="4">
                  <c:v>70.97</c:v>
                </c:pt>
              </c:numCache>
            </c:numRef>
          </c:val>
        </c:ser>
        <c:dLbls>
          <c:showLegendKey val="0"/>
          <c:showVal val="0"/>
          <c:showCatName val="0"/>
          <c:showSerName val="0"/>
          <c:showPercent val="0"/>
          <c:showBubbleSize val="0"/>
        </c:dLbls>
        <c:gapWidth val="150"/>
        <c:axId val="89577344"/>
        <c:axId val="8971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577344"/>
        <c:axId val="89718784"/>
      </c:lineChart>
      <c:dateAx>
        <c:axId val="89577344"/>
        <c:scaling>
          <c:orientation val="minMax"/>
        </c:scaling>
        <c:delete val="1"/>
        <c:axPos val="b"/>
        <c:numFmt formatCode="ge" sourceLinked="1"/>
        <c:majorTickMark val="none"/>
        <c:minorTickMark val="none"/>
        <c:tickLblPos val="none"/>
        <c:crossAx val="89718784"/>
        <c:crosses val="autoZero"/>
        <c:auto val="1"/>
        <c:lblOffset val="100"/>
        <c:baseTimeUnit val="years"/>
      </c:dateAx>
      <c:valAx>
        <c:axId val="8971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7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748992"/>
        <c:axId val="8975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748992"/>
        <c:axId val="89750912"/>
      </c:lineChart>
      <c:dateAx>
        <c:axId val="89748992"/>
        <c:scaling>
          <c:orientation val="minMax"/>
        </c:scaling>
        <c:delete val="1"/>
        <c:axPos val="b"/>
        <c:numFmt formatCode="ge" sourceLinked="1"/>
        <c:majorTickMark val="none"/>
        <c:minorTickMark val="none"/>
        <c:tickLblPos val="none"/>
        <c:crossAx val="89750912"/>
        <c:crosses val="autoZero"/>
        <c:auto val="1"/>
        <c:lblOffset val="100"/>
        <c:baseTimeUnit val="years"/>
      </c:dateAx>
      <c:valAx>
        <c:axId val="8975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4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222592"/>
        <c:axId val="9222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222592"/>
        <c:axId val="92224512"/>
      </c:lineChart>
      <c:dateAx>
        <c:axId val="92222592"/>
        <c:scaling>
          <c:orientation val="minMax"/>
        </c:scaling>
        <c:delete val="1"/>
        <c:axPos val="b"/>
        <c:numFmt formatCode="ge" sourceLinked="1"/>
        <c:majorTickMark val="none"/>
        <c:minorTickMark val="none"/>
        <c:tickLblPos val="none"/>
        <c:crossAx val="92224512"/>
        <c:crosses val="autoZero"/>
        <c:auto val="1"/>
        <c:lblOffset val="100"/>
        <c:baseTimeUnit val="years"/>
      </c:dateAx>
      <c:valAx>
        <c:axId val="9222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2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240512"/>
        <c:axId val="9226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240512"/>
        <c:axId val="92267264"/>
      </c:lineChart>
      <c:dateAx>
        <c:axId val="92240512"/>
        <c:scaling>
          <c:orientation val="minMax"/>
        </c:scaling>
        <c:delete val="1"/>
        <c:axPos val="b"/>
        <c:numFmt formatCode="ge" sourceLinked="1"/>
        <c:majorTickMark val="none"/>
        <c:minorTickMark val="none"/>
        <c:tickLblPos val="none"/>
        <c:crossAx val="92267264"/>
        <c:crosses val="autoZero"/>
        <c:auto val="1"/>
        <c:lblOffset val="100"/>
        <c:baseTimeUnit val="years"/>
      </c:dateAx>
      <c:valAx>
        <c:axId val="9226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4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968256"/>
        <c:axId val="9197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968256"/>
        <c:axId val="91970176"/>
      </c:lineChart>
      <c:dateAx>
        <c:axId val="91968256"/>
        <c:scaling>
          <c:orientation val="minMax"/>
        </c:scaling>
        <c:delete val="1"/>
        <c:axPos val="b"/>
        <c:numFmt formatCode="ge" sourceLinked="1"/>
        <c:majorTickMark val="none"/>
        <c:minorTickMark val="none"/>
        <c:tickLblPos val="none"/>
        <c:crossAx val="91970176"/>
        <c:crosses val="autoZero"/>
        <c:auto val="1"/>
        <c:lblOffset val="100"/>
        <c:baseTimeUnit val="years"/>
      </c:dateAx>
      <c:valAx>
        <c:axId val="9197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96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586.97</c:v>
                </c:pt>
                <c:pt idx="1">
                  <c:v>554.27</c:v>
                </c:pt>
                <c:pt idx="2">
                  <c:v>512.36</c:v>
                </c:pt>
                <c:pt idx="3">
                  <c:v>460.22</c:v>
                </c:pt>
                <c:pt idx="4">
                  <c:v>305.83</c:v>
                </c:pt>
              </c:numCache>
            </c:numRef>
          </c:val>
        </c:ser>
        <c:dLbls>
          <c:showLegendKey val="0"/>
          <c:showVal val="0"/>
          <c:showCatName val="0"/>
          <c:showSerName val="0"/>
          <c:showPercent val="0"/>
          <c:showBubbleSize val="0"/>
        </c:dLbls>
        <c:gapWidth val="150"/>
        <c:axId val="92008832"/>
        <c:axId val="9201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92008832"/>
        <c:axId val="92010752"/>
      </c:lineChart>
      <c:dateAx>
        <c:axId val="92008832"/>
        <c:scaling>
          <c:orientation val="minMax"/>
        </c:scaling>
        <c:delete val="1"/>
        <c:axPos val="b"/>
        <c:numFmt formatCode="ge" sourceLinked="1"/>
        <c:majorTickMark val="none"/>
        <c:minorTickMark val="none"/>
        <c:tickLblPos val="none"/>
        <c:crossAx val="92010752"/>
        <c:crosses val="autoZero"/>
        <c:auto val="1"/>
        <c:lblOffset val="100"/>
        <c:baseTimeUnit val="years"/>
      </c:dateAx>
      <c:valAx>
        <c:axId val="9201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0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54.74</c:v>
                </c:pt>
                <c:pt idx="1">
                  <c:v>53.02</c:v>
                </c:pt>
                <c:pt idx="2">
                  <c:v>53.51</c:v>
                </c:pt>
                <c:pt idx="3">
                  <c:v>52.91</c:v>
                </c:pt>
                <c:pt idx="4">
                  <c:v>52.59</c:v>
                </c:pt>
              </c:numCache>
            </c:numRef>
          </c:val>
        </c:ser>
        <c:dLbls>
          <c:showLegendKey val="0"/>
          <c:showVal val="0"/>
          <c:showCatName val="0"/>
          <c:showSerName val="0"/>
          <c:showPercent val="0"/>
          <c:showBubbleSize val="0"/>
        </c:dLbls>
        <c:gapWidth val="150"/>
        <c:axId val="92053504"/>
        <c:axId val="9205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92053504"/>
        <c:axId val="92055424"/>
      </c:lineChart>
      <c:dateAx>
        <c:axId val="92053504"/>
        <c:scaling>
          <c:orientation val="minMax"/>
        </c:scaling>
        <c:delete val="1"/>
        <c:axPos val="b"/>
        <c:numFmt formatCode="ge" sourceLinked="1"/>
        <c:majorTickMark val="none"/>
        <c:minorTickMark val="none"/>
        <c:tickLblPos val="none"/>
        <c:crossAx val="92055424"/>
        <c:crosses val="autoZero"/>
        <c:auto val="1"/>
        <c:lblOffset val="100"/>
        <c:baseTimeUnit val="years"/>
      </c:dateAx>
      <c:valAx>
        <c:axId val="9205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5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262.20999999999998</c:v>
                </c:pt>
                <c:pt idx="1">
                  <c:v>274.58999999999997</c:v>
                </c:pt>
                <c:pt idx="2">
                  <c:v>270.27999999999997</c:v>
                </c:pt>
                <c:pt idx="3">
                  <c:v>285.14</c:v>
                </c:pt>
                <c:pt idx="4">
                  <c:v>284.5</c:v>
                </c:pt>
              </c:numCache>
            </c:numRef>
          </c:val>
        </c:ser>
        <c:dLbls>
          <c:showLegendKey val="0"/>
          <c:showVal val="0"/>
          <c:showCatName val="0"/>
          <c:showSerName val="0"/>
          <c:showPercent val="0"/>
          <c:showBubbleSize val="0"/>
        </c:dLbls>
        <c:gapWidth val="150"/>
        <c:axId val="93592576"/>
        <c:axId val="9359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93592576"/>
        <c:axId val="93594752"/>
      </c:lineChart>
      <c:dateAx>
        <c:axId val="93592576"/>
        <c:scaling>
          <c:orientation val="minMax"/>
        </c:scaling>
        <c:delete val="1"/>
        <c:axPos val="b"/>
        <c:numFmt formatCode="ge" sourceLinked="1"/>
        <c:majorTickMark val="none"/>
        <c:minorTickMark val="none"/>
        <c:tickLblPos val="none"/>
        <c:crossAx val="93594752"/>
        <c:crosses val="autoZero"/>
        <c:auto val="1"/>
        <c:lblOffset val="100"/>
        <c:baseTimeUnit val="years"/>
      </c:dateAx>
      <c:valAx>
        <c:axId val="9359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9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山口県　岩国市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139986</v>
      </c>
      <c r="AM8" s="47"/>
      <c r="AN8" s="47"/>
      <c r="AO8" s="47"/>
      <c r="AP8" s="47"/>
      <c r="AQ8" s="47"/>
      <c r="AR8" s="47"/>
      <c r="AS8" s="47"/>
      <c r="AT8" s="43">
        <f>データ!S6</f>
        <v>873.72</v>
      </c>
      <c r="AU8" s="43"/>
      <c r="AV8" s="43"/>
      <c r="AW8" s="43"/>
      <c r="AX8" s="43"/>
      <c r="AY8" s="43"/>
      <c r="AZ8" s="43"/>
      <c r="BA8" s="43"/>
      <c r="BB8" s="43">
        <f>データ!T6</f>
        <v>160.22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2.7</v>
      </c>
      <c r="Q10" s="43"/>
      <c r="R10" s="43"/>
      <c r="S10" s="43"/>
      <c r="T10" s="43"/>
      <c r="U10" s="43"/>
      <c r="V10" s="43"/>
      <c r="W10" s="43">
        <f>データ!P6</f>
        <v>106.56</v>
      </c>
      <c r="X10" s="43"/>
      <c r="Y10" s="43"/>
      <c r="Z10" s="43"/>
      <c r="AA10" s="43"/>
      <c r="AB10" s="43"/>
      <c r="AC10" s="43"/>
      <c r="AD10" s="47">
        <f>データ!Q6</f>
        <v>3564</v>
      </c>
      <c r="AE10" s="47"/>
      <c r="AF10" s="47"/>
      <c r="AG10" s="47"/>
      <c r="AH10" s="47"/>
      <c r="AI10" s="47"/>
      <c r="AJ10" s="47"/>
      <c r="AK10" s="2"/>
      <c r="AL10" s="47">
        <f>データ!U6</f>
        <v>3745</v>
      </c>
      <c r="AM10" s="47"/>
      <c r="AN10" s="47"/>
      <c r="AO10" s="47"/>
      <c r="AP10" s="47"/>
      <c r="AQ10" s="47"/>
      <c r="AR10" s="47"/>
      <c r="AS10" s="47"/>
      <c r="AT10" s="43">
        <f>データ!V6</f>
        <v>2.46</v>
      </c>
      <c r="AU10" s="43"/>
      <c r="AV10" s="43"/>
      <c r="AW10" s="43"/>
      <c r="AX10" s="43"/>
      <c r="AY10" s="43"/>
      <c r="AZ10" s="43"/>
      <c r="BA10" s="43"/>
      <c r="BB10" s="43">
        <f>データ!W6</f>
        <v>1522.36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352080</v>
      </c>
      <c r="D6" s="31">
        <f t="shared" si="3"/>
        <v>47</v>
      </c>
      <c r="E6" s="31">
        <f t="shared" si="3"/>
        <v>17</v>
      </c>
      <c r="F6" s="31">
        <f t="shared" si="3"/>
        <v>5</v>
      </c>
      <c r="G6" s="31">
        <f t="shared" si="3"/>
        <v>0</v>
      </c>
      <c r="H6" s="31" t="str">
        <f t="shared" si="3"/>
        <v>山口県　岩国市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2.7</v>
      </c>
      <c r="P6" s="32">
        <f t="shared" si="3"/>
        <v>106.56</v>
      </c>
      <c r="Q6" s="32">
        <f t="shared" si="3"/>
        <v>3564</v>
      </c>
      <c r="R6" s="32">
        <f t="shared" si="3"/>
        <v>139986</v>
      </c>
      <c r="S6" s="32">
        <f t="shared" si="3"/>
        <v>873.72</v>
      </c>
      <c r="T6" s="32">
        <f t="shared" si="3"/>
        <v>160.22</v>
      </c>
      <c r="U6" s="32">
        <f t="shared" si="3"/>
        <v>3745</v>
      </c>
      <c r="V6" s="32">
        <f t="shared" si="3"/>
        <v>2.46</v>
      </c>
      <c r="W6" s="32">
        <f t="shared" si="3"/>
        <v>1522.36</v>
      </c>
      <c r="X6" s="33">
        <f>IF(X7="",NA(),X7)</f>
        <v>68.680000000000007</v>
      </c>
      <c r="Y6" s="33">
        <f t="shared" ref="Y6:AG6" si="4">IF(Y7="",NA(),Y7)</f>
        <v>72.73</v>
      </c>
      <c r="Z6" s="33">
        <f t="shared" si="4"/>
        <v>72.95</v>
      </c>
      <c r="AA6" s="33">
        <f t="shared" si="4"/>
        <v>71.8</v>
      </c>
      <c r="AB6" s="33">
        <f t="shared" si="4"/>
        <v>70.97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586.97</v>
      </c>
      <c r="BF6" s="33">
        <f t="shared" ref="BF6:BN6" si="7">IF(BF7="",NA(),BF7)</f>
        <v>554.27</v>
      </c>
      <c r="BG6" s="33">
        <f t="shared" si="7"/>
        <v>512.36</v>
      </c>
      <c r="BH6" s="33">
        <f t="shared" si="7"/>
        <v>460.22</v>
      </c>
      <c r="BI6" s="33">
        <f t="shared" si="7"/>
        <v>305.83</v>
      </c>
      <c r="BJ6" s="33">
        <f t="shared" si="7"/>
        <v>1239.2</v>
      </c>
      <c r="BK6" s="33">
        <f t="shared" si="7"/>
        <v>1197.82</v>
      </c>
      <c r="BL6" s="33">
        <f t="shared" si="7"/>
        <v>1126.77</v>
      </c>
      <c r="BM6" s="33">
        <f t="shared" si="7"/>
        <v>1044.8</v>
      </c>
      <c r="BN6" s="33">
        <f t="shared" si="7"/>
        <v>1081.8</v>
      </c>
      <c r="BO6" s="32" t="str">
        <f>IF(BO7="","",IF(BO7="-","【-】","【"&amp;SUBSTITUTE(TEXT(BO7,"#,##0.00"),"-","△")&amp;"】"))</f>
        <v>【1,015.77】</v>
      </c>
      <c r="BP6" s="33">
        <f>IF(BP7="",NA(),BP7)</f>
        <v>54.74</v>
      </c>
      <c r="BQ6" s="33">
        <f t="shared" ref="BQ6:BY6" si="8">IF(BQ7="",NA(),BQ7)</f>
        <v>53.02</v>
      </c>
      <c r="BR6" s="33">
        <f t="shared" si="8"/>
        <v>53.51</v>
      </c>
      <c r="BS6" s="33">
        <f t="shared" si="8"/>
        <v>52.91</v>
      </c>
      <c r="BT6" s="33">
        <f t="shared" si="8"/>
        <v>52.59</v>
      </c>
      <c r="BU6" s="33">
        <f t="shared" si="8"/>
        <v>51.56</v>
      </c>
      <c r="BV6" s="33">
        <f t="shared" si="8"/>
        <v>51.03</v>
      </c>
      <c r="BW6" s="33">
        <f t="shared" si="8"/>
        <v>50.9</v>
      </c>
      <c r="BX6" s="33">
        <f t="shared" si="8"/>
        <v>50.82</v>
      </c>
      <c r="BY6" s="33">
        <f t="shared" si="8"/>
        <v>52.19</v>
      </c>
      <c r="BZ6" s="32" t="str">
        <f>IF(BZ7="","",IF(BZ7="-","【-】","【"&amp;SUBSTITUTE(TEXT(BZ7,"#,##0.00"),"-","△")&amp;"】"))</f>
        <v>【52.78】</v>
      </c>
      <c r="CA6" s="33">
        <f>IF(CA7="",NA(),CA7)</f>
        <v>262.20999999999998</v>
      </c>
      <c r="CB6" s="33">
        <f t="shared" ref="CB6:CJ6" si="9">IF(CB7="",NA(),CB7)</f>
        <v>274.58999999999997</v>
      </c>
      <c r="CC6" s="33">
        <f t="shared" si="9"/>
        <v>270.27999999999997</v>
      </c>
      <c r="CD6" s="33">
        <f t="shared" si="9"/>
        <v>285.14</v>
      </c>
      <c r="CE6" s="33">
        <f t="shared" si="9"/>
        <v>284.5</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67.34</v>
      </c>
      <c r="CM6" s="33">
        <f t="shared" ref="CM6:CU6" si="10">IF(CM7="",NA(),CM7)</f>
        <v>65.55</v>
      </c>
      <c r="CN6" s="33">
        <f t="shared" si="10"/>
        <v>65.95</v>
      </c>
      <c r="CO6" s="33">
        <f t="shared" si="10"/>
        <v>63.98</v>
      </c>
      <c r="CP6" s="33">
        <f t="shared" si="10"/>
        <v>66.13</v>
      </c>
      <c r="CQ6" s="33">
        <f t="shared" si="10"/>
        <v>55.2</v>
      </c>
      <c r="CR6" s="33">
        <f t="shared" si="10"/>
        <v>54.74</v>
      </c>
      <c r="CS6" s="33">
        <f t="shared" si="10"/>
        <v>53.78</v>
      </c>
      <c r="CT6" s="33">
        <f t="shared" si="10"/>
        <v>53.24</v>
      </c>
      <c r="CU6" s="33">
        <f t="shared" si="10"/>
        <v>52.31</v>
      </c>
      <c r="CV6" s="32" t="str">
        <f>IF(CV7="","",IF(CV7="-","【-】","【"&amp;SUBSTITUTE(TEXT(CV7,"#,##0.00"),"-","△")&amp;"】"))</f>
        <v>【52.74】</v>
      </c>
      <c r="CW6" s="33">
        <f>IF(CW7="",NA(),CW7)</f>
        <v>90.7</v>
      </c>
      <c r="CX6" s="33">
        <f t="shared" ref="CX6:DF6" si="11">IF(CX7="",NA(),CX7)</f>
        <v>91.18</v>
      </c>
      <c r="CY6" s="33">
        <f t="shared" si="11"/>
        <v>91.78</v>
      </c>
      <c r="CZ6" s="33">
        <f t="shared" si="11"/>
        <v>88.34</v>
      </c>
      <c r="DA6" s="33">
        <f t="shared" si="11"/>
        <v>88.6</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352080</v>
      </c>
      <c r="D7" s="35">
        <v>47</v>
      </c>
      <c r="E7" s="35">
        <v>17</v>
      </c>
      <c r="F7" s="35">
        <v>5</v>
      </c>
      <c r="G7" s="35">
        <v>0</v>
      </c>
      <c r="H7" s="35" t="s">
        <v>96</v>
      </c>
      <c r="I7" s="35" t="s">
        <v>97</v>
      </c>
      <c r="J7" s="35" t="s">
        <v>98</v>
      </c>
      <c r="K7" s="35" t="s">
        <v>99</v>
      </c>
      <c r="L7" s="35" t="s">
        <v>100</v>
      </c>
      <c r="M7" s="36" t="s">
        <v>101</v>
      </c>
      <c r="N7" s="36" t="s">
        <v>102</v>
      </c>
      <c r="O7" s="36">
        <v>2.7</v>
      </c>
      <c r="P7" s="36">
        <v>106.56</v>
      </c>
      <c r="Q7" s="36">
        <v>3564</v>
      </c>
      <c r="R7" s="36">
        <v>139986</v>
      </c>
      <c r="S7" s="36">
        <v>873.72</v>
      </c>
      <c r="T7" s="36">
        <v>160.22</v>
      </c>
      <c r="U7" s="36">
        <v>3745</v>
      </c>
      <c r="V7" s="36">
        <v>2.46</v>
      </c>
      <c r="W7" s="36">
        <v>1522.36</v>
      </c>
      <c r="X7" s="36">
        <v>68.680000000000007</v>
      </c>
      <c r="Y7" s="36">
        <v>72.73</v>
      </c>
      <c r="Z7" s="36">
        <v>72.95</v>
      </c>
      <c r="AA7" s="36">
        <v>71.8</v>
      </c>
      <c r="AB7" s="36">
        <v>70.97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586.97</v>
      </c>
      <c r="BF7" s="36">
        <v>554.27</v>
      </c>
      <c r="BG7" s="36">
        <v>512.36</v>
      </c>
      <c r="BH7" s="36">
        <v>460.22</v>
      </c>
      <c r="BI7" s="36">
        <v>305.83</v>
      </c>
      <c r="BJ7" s="36">
        <v>1239.2</v>
      </c>
      <c r="BK7" s="36">
        <v>1197.82</v>
      </c>
      <c r="BL7" s="36">
        <v>1126.77</v>
      </c>
      <c r="BM7" s="36">
        <v>1044.8</v>
      </c>
      <c r="BN7" s="36">
        <v>1081.8</v>
      </c>
      <c r="BO7" s="36">
        <v>1015.77</v>
      </c>
      <c r="BP7" s="36">
        <v>54.74</v>
      </c>
      <c r="BQ7" s="36">
        <v>53.02</v>
      </c>
      <c r="BR7" s="36">
        <v>53.51</v>
      </c>
      <c r="BS7" s="36">
        <v>52.91</v>
      </c>
      <c r="BT7" s="36">
        <v>52.59</v>
      </c>
      <c r="BU7" s="36">
        <v>51.56</v>
      </c>
      <c r="BV7" s="36">
        <v>51.03</v>
      </c>
      <c r="BW7" s="36">
        <v>50.9</v>
      </c>
      <c r="BX7" s="36">
        <v>50.82</v>
      </c>
      <c r="BY7" s="36">
        <v>52.19</v>
      </c>
      <c r="BZ7" s="36">
        <v>52.78</v>
      </c>
      <c r="CA7" s="36">
        <v>262.20999999999998</v>
      </c>
      <c r="CB7" s="36">
        <v>274.58999999999997</v>
      </c>
      <c r="CC7" s="36">
        <v>270.27999999999997</v>
      </c>
      <c r="CD7" s="36">
        <v>285.14</v>
      </c>
      <c r="CE7" s="36">
        <v>284.5</v>
      </c>
      <c r="CF7" s="36">
        <v>283.26</v>
      </c>
      <c r="CG7" s="36">
        <v>289.60000000000002</v>
      </c>
      <c r="CH7" s="36">
        <v>293.27</v>
      </c>
      <c r="CI7" s="36">
        <v>300.52</v>
      </c>
      <c r="CJ7" s="36">
        <v>296.14</v>
      </c>
      <c r="CK7" s="36">
        <v>289.81</v>
      </c>
      <c r="CL7" s="36">
        <v>67.34</v>
      </c>
      <c r="CM7" s="36">
        <v>65.55</v>
      </c>
      <c r="CN7" s="36">
        <v>65.95</v>
      </c>
      <c r="CO7" s="36">
        <v>63.98</v>
      </c>
      <c r="CP7" s="36">
        <v>66.13</v>
      </c>
      <c r="CQ7" s="36">
        <v>55.2</v>
      </c>
      <c r="CR7" s="36">
        <v>54.74</v>
      </c>
      <c r="CS7" s="36">
        <v>53.78</v>
      </c>
      <c r="CT7" s="36">
        <v>53.24</v>
      </c>
      <c r="CU7" s="36">
        <v>52.31</v>
      </c>
      <c r="CV7" s="36">
        <v>52.74</v>
      </c>
      <c r="CW7" s="36">
        <v>90.7</v>
      </c>
      <c r="CX7" s="36">
        <v>91.18</v>
      </c>
      <c r="CY7" s="36">
        <v>91.78</v>
      </c>
      <c r="CZ7" s="36">
        <v>88.34</v>
      </c>
      <c r="DA7" s="36">
        <v>88.6</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重枝　良知</cp:lastModifiedBy>
  <cp:lastPrinted>2017-02-21T02:20:11Z</cp:lastPrinted>
  <dcterms:created xsi:type="dcterms:W3CDTF">2017-02-08T03:14:30Z</dcterms:created>
  <dcterms:modified xsi:type="dcterms:W3CDTF">2017-02-21T02:20:15Z</dcterms:modified>
  <cp:category/>
</cp:coreProperties>
</file>