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AL8" i="4" s="1"/>
  <c r="Q6" i="5"/>
  <c r="AD10" i="4" s="1"/>
  <c r="P6" i="5"/>
  <c r="O6" i="5"/>
  <c r="P10" i="4" s="1"/>
  <c r="N6" i="5"/>
  <c r="I10" i="4" s="1"/>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B10" i="4"/>
  <c r="BB8" i="4"/>
  <c r="W8" i="4"/>
  <c r="I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<sst xmlns="http://schemas.openxmlformats.org/spreadsheetml/2006/main" count="232" uniqueCount="111">
  <si>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</si>
  <si>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</si>
  <si>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</si>
  <si>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</si>
  <si>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</si>
  <si>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</si>
  <si>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</si>
  <si>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</si>
  <si>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</si>
  <si>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</si>
  <si>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</si>
  <si>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</si>
  <si>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</si>
  <si>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</si>
  <si>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</si>
  <si>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</si>
  <si>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</si>
  <si>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</si>
  <si>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</si>
  <si>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</si>
  <si>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</si>
  <si>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</si>
  <si>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</si>
  <si>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</si>
  <si>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</si>
  <si>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</si>
  <si>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</si>
  <si>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</si>
  <si>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</si>
  <si>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</si>
  <si>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</si>
  <si>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</si>
  <si>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</si>
  <si>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</si>
  <si>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</si>
  <si>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</si>
  <si>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</si>
  <si>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</si>
  <si>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</si>
  <si>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</si>
  <si>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</si>
  <si>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</si>
  <si>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</si>
  <si>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</si>
  <si>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</si>
  <si>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</si>
  <si>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</si>
  <si>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</si>
  <si>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</si>
  <si>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</si>
  <si>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</si>
  <si>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</si>
  <si>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</si>
  <si>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</si>
  <si>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</si>
  <si>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</si>
  <si>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</si>
  <si>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</si>
  <si>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</si>
  <si>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</si>
  <si>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</si>
  <si>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</si>
  <si>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</si>
  <si>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</si>
  <si>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</si>
  <si>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</si>
  <si>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</si>
  <si>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</si>
  <si>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</si>
  <si>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</si>
  <si>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</si>
  <si>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</si>
  <si>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</si>
  <si>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</si>
  <si>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</si>
  <si>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</si>
  <si>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</si>
  <si>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</si>
  <si>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</si>
  <si>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</si>
  <si>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</si>
  <si>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</si>
  <si>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</si>
  <si>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</si>
  <si>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</si>
  <si>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</si>
  <si>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</si>
  <si>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</si>
  <si>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</si>
  <si>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</si>
  <si>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</si>
  <si>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</si>
  <si>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</si>
  <si>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</si>
  <si>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</si>
  <si>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</si>
  <si>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岩国市</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</si>
  <si>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</si>
  <si>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</si>
  <si>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</si>
  <si>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</si>
  <si>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</si>
  <si>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</si>
  <si>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</si>
  <si>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</si>
  <si>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</si>
  <si>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</si>
  <si>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</si>
  <si>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当事業は平成13年度から開始され、施設（合併浄化槽）及び管渠等は比較的新しく、当面、改築更新は予定していない。いずれは、老朽化への対応が必要となるが、その際には計画的、効率的に更新投資を行う必要がある。</t>
    <phoneticPr fontId="4"/>
  </si>
  <si>
    <t xml:space="preserve">  本事業は、河川等の水質保全の必要性が高い地域において実施される事業であり、公共的利益という観点から、事業費用に対して使用料収入が不足する部分を一般会計からの繰入金で補っている。
　しかしながら、公営企業にあっては独立採算が基本原則であり、今後も継続して経営状況の改善のための取り組みに努める必要がある。
</t>
    <phoneticPr fontId="4"/>
  </si>
  <si>
    <t xml:space="preserve">　収益的収支比率については企業債元金償還金の増加のため減少傾向で推移し、経費回収率は概ね同水準で推移している。本事業は現在整備途中であり、今後も毎年度新規整備（5～10基程度）を予定しており、当面の間、数値は概ね同水準で推移するものと見込まれる。汚水処理原価については類似団体平均を上回っており、継続的に経費節減に取り組み低減を図り、また必要に応じて使用料の見直しを検討する必要がある。
　企業債残高対事業規模比率は、類似団体平均値を上回っているが、企業債残高の減少に伴い徐々に減少している。毎年度の借入額を償還額以内となるよう計画的に投資を行い、健全な水準を保つ必要がある。
　施設利用率と水洗化率は、全国平均及び類似団体を上回り概ね良好な状態と言える。
</t>
    <rPh sb="123" eb="125">
      <t>オスイ</t>
    </rPh>
    <rPh sb="125" eb="127">
      <t>ショリ</t>
    </rPh>
    <rPh sb="127" eb="129">
      <t>ゲンカ</t>
    </rPh>
    <rPh sb="134" eb="136">
      <t>ルイジ</t>
    </rPh>
    <rPh sb="136" eb="138">
      <t>ダンタイ</t>
    </rPh>
    <rPh sb="138" eb="140">
      <t>ヘイキン</t>
    </rPh>
    <rPh sb="141" eb="143">
      <t>ウワマワ</t>
    </rPh>
    <rPh sb="209" eb="211">
      <t>ルイジ</t>
    </rPh>
    <rPh sb="211" eb="213">
      <t>ダンタイ</t>
    </rPh>
    <rPh sb="213" eb="216">
      <t>ヘイキンチ</t>
    </rPh>
    <rPh sb="217" eb="219">
      <t>ウワマワ</t>
    </rPh>
    <rPh sb="239" eb="241">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</si>
</sst>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2104960"/>
        <c:axId val="9398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92104960"/>
        <c:axId val="93987200"/>
      </c:lineChart>
      <c:dateAx>
        <c:axId val="92104960"/>
        <c:scaling>
          <c:orientation val="minMax"/>
        </c:scaling>
        <c:delete val="1"/>
        <c:axPos val="b"/>
        <c:numFmt formatCode="ge" sourceLinked="1"/>
        <c:majorTickMark val="none"/>
        <c:minorTickMark val="none"/>
        <c:tickLblPos val="none"/>
        <c:crossAx val="93987200"/>
        <c:crosses val="autoZero"/>
        <c:auto val="1"/>
        <c:lblOffset val="100"/>
        <c:baseTimeUnit val="years"/>
      </c:dateAx>
      <c:valAx>
        <c:axId val="9398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0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93.86</c:v>
                </c:pt>
                <c:pt idx="1">
                  <c:v>94.06</c:v>
                </c:pt>
                <c:pt idx="2">
                  <c:v>96.05</c:v>
                </c:pt>
                <c:pt idx="3">
                  <c:v>96.76</c:v>
                </c:pt>
                <c:pt idx="4">
                  <c:v>95.87</c:v>
                </c:pt>
              </c:numCache>
            </c:numRef>
          </c:val>
        </c:ser>
        <c:dLbls>
          <c:showLegendKey val="0"/>
          <c:showVal val="0"/>
          <c:showCatName val="0"/>
          <c:showSerName val="0"/>
          <c:showPercent val="0"/>
          <c:showBubbleSize val="0"/>
        </c:dLbls>
        <c:gapWidth val="150"/>
        <c:axId val="94272128"/>
        <c:axId val="9428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61.93</c:v>
                </c:pt>
                <c:pt idx="2">
                  <c:v>58.06</c:v>
                </c:pt>
                <c:pt idx="3">
                  <c:v>59.08</c:v>
                </c:pt>
                <c:pt idx="4">
                  <c:v>58.25</c:v>
                </c:pt>
              </c:numCache>
            </c:numRef>
          </c:val>
          <c:smooth val="0"/>
        </c:ser>
        <c:dLbls>
          <c:showLegendKey val="0"/>
          <c:showVal val="0"/>
          <c:showCatName val="0"/>
          <c:showSerName val="0"/>
          <c:showPercent val="0"/>
          <c:showBubbleSize val="0"/>
        </c:dLbls>
        <c:marker val="1"/>
        <c:smooth val="0"/>
        <c:axId val="94272128"/>
        <c:axId val="94286592"/>
      </c:lineChart>
      <c:dateAx>
        <c:axId val="94272128"/>
        <c:scaling>
          <c:orientation val="minMax"/>
        </c:scaling>
        <c:delete val="1"/>
        <c:axPos val="b"/>
        <c:numFmt formatCode="ge" sourceLinked="1"/>
        <c:majorTickMark val="none"/>
        <c:minorTickMark val="none"/>
        <c:tickLblPos val="none"/>
        <c:crossAx val="94286592"/>
        <c:crosses val="autoZero"/>
        <c:auto val="1"/>
        <c:lblOffset val="100"/>
        <c:baseTimeUnit val="years"/>
      </c:dateAx>
      <c:valAx>
        <c:axId val="9428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27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93.4</c:v>
                </c:pt>
                <c:pt idx="1">
                  <c:v>91.67</c:v>
                </c:pt>
                <c:pt idx="2">
                  <c:v>92.42</c:v>
                </c:pt>
                <c:pt idx="3">
                  <c:v>97.45</c:v>
                </c:pt>
                <c:pt idx="4">
                  <c:v>97.05</c:v>
                </c:pt>
              </c:numCache>
            </c:numRef>
          </c:val>
        </c:ser>
        <c:dLbls>
          <c:showLegendKey val="0"/>
          <c:showVal val="0"/>
          <c:showCatName val="0"/>
          <c:showSerName val="0"/>
          <c:showPercent val="0"/>
          <c:showBubbleSize val="0"/>
        </c:dLbls>
        <c:gapWidth val="150"/>
        <c:axId val="94304512"/>
        <c:axId val="9990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c:v>
                </c:pt>
                <c:pt idx="1">
                  <c:v>77.25</c:v>
                </c:pt>
                <c:pt idx="2">
                  <c:v>75.790000000000006</c:v>
                </c:pt>
                <c:pt idx="3">
                  <c:v>77.12</c:v>
                </c:pt>
                <c:pt idx="4">
                  <c:v>68.150000000000006</c:v>
                </c:pt>
              </c:numCache>
            </c:numRef>
          </c:val>
          <c:smooth val="0"/>
        </c:ser>
        <c:dLbls>
          <c:showLegendKey val="0"/>
          <c:showVal val="0"/>
          <c:showCatName val="0"/>
          <c:showSerName val="0"/>
          <c:showPercent val="0"/>
          <c:showBubbleSize val="0"/>
        </c:dLbls>
        <c:marker val="1"/>
        <c:smooth val="0"/>
        <c:axId val="94304512"/>
        <c:axId val="99905920"/>
      </c:lineChart>
      <c:dateAx>
        <c:axId val="94304512"/>
        <c:scaling>
          <c:orientation val="minMax"/>
        </c:scaling>
        <c:delete val="1"/>
        <c:axPos val="b"/>
        <c:numFmt formatCode="ge" sourceLinked="1"/>
        <c:majorTickMark val="none"/>
        <c:minorTickMark val="none"/>
        <c:tickLblPos val="none"/>
        <c:crossAx val="99905920"/>
        <c:crosses val="autoZero"/>
        <c:auto val="1"/>
        <c:lblOffset val="100"/>
        <c:baseTimeUnit val="years"/>
      </c:dateAx>
      <c:valAx>
        <c:axId val="9990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0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370168884887795"/>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86.48</c:v>
                </c:pt>
                <c:pt idx="1">
                  <c:v>86.44</c:v>
                </c:pt>
                <c:pt idx="2">
                  <c:v>85.85</c:v>
                </c:pt>
                <c:pt idx="3">
                  <c:v>85.64</c:v>
                </c:pt>
                <c:pt idx="4">
                  <c:v>84.79</c:v>
                </c:pt>
              </c:numCache>
            </c:numRef>
          </c:val>
        </c:ser>
        <c:dLbls>
          <c:showLegendKey val="0"/>
          <c:showVal val="0"/>
          <c:showCatName val="0"/>
          <c:showSerName val="0"/>
          <c:showPercent val="0"/>
          <c:showBubbleSize val="0"/>
        </c:dLbls>
        <c:gapWidth val="150"/>
        <c:axId val="94034560"/>
        <c:axId val="93847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034560"/>
        <c:axId val="93847936"/>
      </c:lineChart>
      <c:dateAx>
        <c:axId val="94034560"/>
        <c:scaling>
          <c:orientation val="minMax"/>
        </c:scaling>
        <c:delete val="1"/>
        <c:axPos val="b"/>
        <c:numFmt formatCode="ge" sourceLinked="1"/>
        <c:majorTickMark val="none"/>
        <c:minorTickMark val="none"/>
        <c:tickLblPos val="none"/>
        <c:crossAx val="93847936"/>
        <c:crosses val="autoZero"/>
        <c:auto val="1"/>
        <c:lblOffset val="100"/>
        <c:baseTimeUnit val="years"/>
      </c:dateAx>
      <c:valAx>
        <c:axId val="9384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3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877760"/>
        <c:axId val="9387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877760"/>
        <c:axId val="93879680"/>
      </c:lineChart>
      <c:dateAx>
        <c:axId val="93877760"/>
        <c:scaling>
          <c:orientation val="minMax"/>
        </c:scaling>
        <c:delete val="1"/>
        <c:axPos val="b"/>
        <c:numFmt formatCode="ge" sourceLinked="1"/>
        <c:majorTickMark val="none"/>
        <c:minorTickMark val="none"/>
        <c:tickLblPos val="none"/>
        <c:crossAx val="93879680"/>
        <c:crosses val="autoZero"/>
        <c:auto val="1"/>
        <c:lblOffset val="100"/>
        <c:baseTimeUnit val="years"/>
      </c:dateAx>
      <c:valAx>
        <c:axId val="9387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87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319744"/>
        <c:axId val="9432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319744"/>
        <c:axId val="94321664"/>
      </c:lineChart>
      <c:dateAx>
        <c:axId val="94319744"/>
        <c:scaling>
          <c:orientation val="minMax"/>
        </c:scaling>
        <c:delete val="1"/>
        <c:axPos val="b"/>
        <c:numFmt formatCode="ge" sourceLinked="1"/>
        <c:majorTickMark val="none"/>
        <c:minorTickMark val="none"/>
        <c:tickLblPos val="none"/>
        <c:crossAx val="94321664"/>
        <c:crosses val="autoZero"/>
        <c:auto val="1"/>
        <c:lblOffset val="100"/>
        <c:baseTimeUnit val="years"/>
      </c:dateAx>
      <c:valAx>
        <c:axId val="9432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1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360704"/>
        <c:axId val="9436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360704"/>
        <c:axId val="94362624"/>
      </c:lineChart>
      <c:dateAx>
        <c:axId val="94360704"/>
        <c:scaling>
          <c:orientation val="minMax"/>
        </c:scaling>
        <c:delete val="1"/>
        <c:axPos val="b"/>
        <c:numFmt formatCode="ge" sourceLinked="1"/>
        <c:majorTickMark val="none"/>
        <c:minorTickMark val="none"/>
        <c:tickLblPos val="none"/>
        <c:crossAx val="94362624"/>
        <c:crosses val="autoZero"/>
        <c:auto val="1"/>
        <c:lblOffset val="100"/>
        <c:baseTimeUnit val="years"/>
      </c:dateAx>
      <c:valAx>
        <c:axId val="9436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6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065408"/>
        <c:axId val="9406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065408"/>
        <c:axId val="94067328"/>
      </c:lineChart>
      <c:dateAx>
        <c:axId val="94065408"/>
        <c:scaling>
          <c:orientation val="minMax"/>
        </c:scaling>
        <c:delete val="1"/>
        <c:axPos val="b"/>
        <c:numFmt formatCode="ge" sourceLinked="1"/>
        <c:majorTickMark val="none"/>
        <c:minorTickMark val="none"/>
        <c:tickLblPos val="none"/>
        <c:crossAx val="94067328"/>
        <c:crosses val="autoZero"/>
        <c:auto val="1"/>
        <c:lblOffset val="100"/>
        <c:baseTimeUnit val="years"/>
      </c:dateAx>
      <c:valAx>
        <c:axId val="9406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6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571.91</c:v>
                </c:pt>
                <c:pt idx="1">
                  <c:v>559.75</c:v>
                </c:pt>
                <c:pt idx="2">
                  <c:v>538.16999999999996</c:v>
                </c:pt>
                <c:pt idx="3">
                  <c:v>480.42</c:v>
                </c:pt>
                <c:pt idx="4">
                  <c:v>467.59</c:v>
                </c:pt>
              </c:numCache>
            </c:numRef>
          </c:val>
        </c:ser>
        <c:dLbls>
          <c:showLegendKey val="0"/>
          <c:showVal val="0"/>
          <c:showCatName val="0"/>
          <c:showSerName val="0"/>
          <c:showPercent val="0"/>
          <c:showBubbleSize val="0"/>
        </c:dLbls>
        <c:gapWidth val="150"/>
        <c:axId val="94110080"/>
        <c:axId val="9411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421.01</c:v>
                </c:pt>
                <c:pt idx="1">
                  <c:v>430.64</c:v>
                </c:pt>
                <c:pt idx="2">
                  <c:v>446.63</c:v>
                </c:pt>
                <c:pt idx="3">
                  <c:v>416.91</c:v>
                </c:pt>
                <c:pt idx="4">
                  <c:v>392.19</c:v>
                </c:pt>
              </c:numCache>
            </c:numRef>
          </c:val>
          <c:smooth val="0"/>
        </c:ser>
        <c:dLbls>
          <c:showLegendKey val="0"/>
          <c:showVal val="0"/>
          <c:showCatName val="0"/>
          <c:showSerName val="0"/>
          <c:showPercent val="0"/>
          <c:showBubbleSize val="0"/>
        </c:dLbls>
        <c:marker val="1"/>
        <c:smooth val="0"/>
        <c:axId val="94110080"/>
        <c:axId val="94112000"/>
      </c:lineChart>
      <c:dateAx>
        <c:axId val="94110080"/>
        <c:scaling>
          <c:orientation val="minMax"/>
        </c:scaling>
        <c:delete val="1"/>
        <c:axPos val="b"/>
        <c:numFmt formatCode="ge" sourceLinked="1"/>
        <c:majorTickMark val="none"/>
        <c:minorTickMark val="none"/>
        <c:tickLblPos val="none"/>
        <c:crossAx val="94112000"/>
        <c:crosses val="autoZero"/>
        <c:auto val="1"/>
        <c:lblOffset val="100"/>
        <c:baseTimeUnit val="years"/>
      </c:dateAx>
      <c:valAx>
        <c:axId val="9411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11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33.21</c:v>
                </c:pt>
                <c:pt idx="1">
                  <c:v>32.44</c:v>
                </c:pt>
                <c:pt idx="2">
                  <c:v>33.15</c:v>
                </c:pt>
                <c:pt idx="3">
                  <c:v>35.21</c:v>
                </c:pt>
                <c:pt idx="4">
                  <c:v>35.119999999999997</c:v>
                </c:pt>
              </c:numCache>
            </c:numRef>
          </c:val>
        </c:ser>
        <c:dLbls>
          <c:showLegendKey val="0"/>
          <c:showVal val="0"/>
          <c:showCatName val="0"/>
          <c:showSerName val="0"/>
          <c:showPercent val="0"/>
          <c:showBubbleSize val="0"/>
        </c:dLbls>
        <c:gapWidth val="150"/>
        <c:axId val="94146560"/>
        <c:axId val="9414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58.98</c:v>
                </c:pt>
                <c:pt idx="1">
                  <c:v>58.78</c:v>
                </c:pt>
                <c:pt idx="2">
                  <c:v>58.53</c:v>
                </c:pt>
                <c:pt idx="3">
                  <c:v>57.93</c:v>
                </c:pt>
                <c:pt idx="4">
                  <c:v>57.03</c:v>
                </c:pt>
              </c:numCache>
            </c:numRef>
          </c:val>
          <c:smooth val="0"/>
        </c:ser>
        <c:dLbls>
          <c:showLegendKey val="0"/>
          <c:showVal val="0"/>
          <c:showCatName val="0"/>
          <c:showSerName val="0"/>
          <c:showPercent val="0"/>
          <c:showBubbleSize val="0"/>
        </c:dLbls>
        <c:marker val="1"/>
        <c:smooth val="0"/>
        <c:axId val="94146560"/>
        <c:axId val="94148480"/>
      </c:lineChart>
      <c:dateAx>
        <c:axId val="94146560"/>
        <c:scaling>
          <c:orientation val="minMax"/>
        </c:scaling>
        <c:delete val="1"/>
        <c:axPos val="b"/>
        <c:numFmt formatCode="ge" sourceLinked="1"/>
        <c:majorTickMark val="none"/>
        <c:minorTickMark val="none"/>
        <c:tickLblPos val="none"/>
        <c:crossAx val="94148480"/>
        <c:crosses val="autoZero"/>
        <c:auto val="1"/>
        <c:lblOffset val="100"/>
        <c:baseTimeUnit val="years"/>
      </c:dateAx>
      <c:valAx>
        <c:axId val="9414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14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430.21</c:v>
                </c:pt>
                <c:pt idx="1">
                  <c:v>440.45</c:v>
                </c:pt>
                <c:pt idx="2">
                  <c:v>428.86</c:v>
                </c:pt>
                <c:pt idx="3">
                  <c:v>433.41</c:v>
                </c:pt>
                <c:pt idx="4">
                  <c:v>437.29</c:v>
                </c:pt>
              </c:numCache>
            </c:numRef>
          </c:val>
        </c:ser>
        <c:dLbls>
          <c:showLegendKey val="0"/>
          <c:showVal val="0"/>
          <c:showCatName val="0"/>
          <c:showSerName val="0"/>
          <c:showPercent val="0"/>
          <c:showBubbleSize val="0"/>
        </c:dLbls>
        <c:gapWidth val="150"/>
        <c:axId val="94252032"/>
        <c:axId val="9425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253.84</c:v>
                </c:pt>
                <c:pt idx="1">
                  <c:v>257.02999999999997</c:v>
                </c:pt>
                <c:pt idx="2">
                  <c:v>266.57</c:v>
                </c:pt>
                <c:pt idx="3">
                  <c:v>276.93</c:v>
                </c:pt>
                <c:pt idx="4">
                  <c:v>283.73</c:v>
                </c:pt>
              </c:numCache>
            </c:numRef>
          </c:val>
          <c:smooth val="0"/>
        </c:ser>
        <c:dLbls>
          <c:showLegendKey val="0"/>
          <c:showVal val="0"/>
          <c:showCatName val="0"/>
          <c:showSerName val="0"/>
          <c:showPercent val="0"/>
          <c:showBubbleSize val="0"/>
        </c:dLbls>
        <c:marker val="1"/>
        <c:smooth val="0"/>
        <c:axId val="94252032"/>
        <c:axId val="94254208"/>
      </c:lineChart>
      <c:dateAx>
        <c:axId val="94252032"/>
        <c:scaling>
          <c:orientation val="minMax"/>
        </c:scaling>
        <c:delete val="1"/>
        <c:axPos val="b"/>
        <c:numFmt formatCode="ge" sourceLinked="1"/>
        <c:majorTickMark val="none"/>
        <c:minorTickMark val="none"/>
        <c:tickLblPos val="none"/>
        <c:crossAx val="94254208"/>
        <c:crosses val="autoZero"/>
        <c:auto val="1"/>
        <c:lblOffset val="100"/>
        <c:baseTimeUnit val="years"/>
      </c:dateAx>
      <c:valAx>
        <c:axId val="9425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25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山口県　岩国市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特定地域生活排水処理</v>
      </c>
      <c r="Q8" s="46"/>
      <c r="R8" s="46"/>
      <c r="S8" s="46"/>
      <c r="T8" s="46"/>
      <c r="U8" s="46"/>
      <c r="V8" s="46"/>
      <c r="W8" s="46" t="str">
        <f>データ!L6</f>
        <v>K3</v>
      </c>
      <c r="X8" s="46"/>
      <c r="Y8" s="46"/>
      <c r="Z8" s="46"/>
      <c r="AA8" s="46"/>
      <c r="AB8" s="46"/>
      <c r="AC8" s="46"/>
      <c r="AD8" s="3"/>
      <c r="AE8" s="3"/>
      <c r="AF8" s="3"/>
      <c r="AG8" s="3"/>
      <c r="AH8" s="3"/>
      <c r="AI8" s="3"/>
      <c r="AJ8" s="3"/>
      <c r="AK8" s="3"/>
      <c r="AL8" s="47">
        <f>データ!R6</f>
        <v>139986</v>
      </c>
      <c r="AM8" s="47"/>
      <c r="AN8" s="47"/>
      <c r="AO8" s="47"/>
      <c r="AP8" s="47"/>
      <c r="AQ8" s="47"/>
      <c r="AR8" s="47"/>
      <c r="AS8" s="47"/>
      <c r="AT8" s="43">
        <f>データ!S6</f>
        <v>873.72</v>
      </c>
      <c r="AU8" s="43"/>
      <c r="AV8" s="43"/>
      <c r="AW8" s="43"/>
      <c r="AX8" s="43"/>
      <c r="AY8" s="43"/>
      <c r="AZ8" s="43"/>
      <c r="BA8" s="43"/>
      <c r="BB8" s="43">
        <f>データ!T6</f>
        <v>160.22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0.78</v>
      </c>
      <c r="Q10" s="43"/>
      <c r="R10" s="43"/>
      <c r="S10" s="43"/>
      <c r="T10" s="43"/>
      <c r="U10" s="43"/>
      <c r="V10" s="43"/>
      <c r="W10" s="43">
        <f>データ!P6</f>
        <v>100</v>
      </c>
      <c r="X10" s="43"/>
      <c r="Y10" s="43"/>
      <c r="Z10" s="43"/>
      <c r="AA10" s="43"/>
      <c r="AB10" s="43"/>
      <c r="AC10" s="43"/>
      <c r="AD10" s="47">
        <f>データ!Q6</f>
        <v>3078</v>
      </c>
      <c r="AE10" s="47"/>
      <c r="AF10" s="47"/>
      <c r="AG10" s="47"/>
      <c r="AH10" s="47"/>
      <c r="AI10" s="47"/>
      <c r="AJ10" s="47"/>
      <c r="AK10" s="2"/>
      <c r="AL10" s="47">
        <f>データ!U6</f>
        <v>1086</v>
      </c>
      <c r="AM10" s="47"/>
      <c r="AN10" s="47"/>
      <c r="AO10" s="47"/>
      <c r="AP10" s="47"/>
      <c r="AQ10" s="47"/>
      <c r="AR10" s="47"/>
      <c r="AS10" s="47"/>
      <c r="AT10" s="43">
        <f>データ!V6</f>
        <v>32.630000000000003</v>
      </c>
      <c r="AU10" s="43"/>
      <c r="AV10" s="43"/>
      <c r="AW10" s="43"/>
      <c r="AX10" s="43"/>
      <c r="AY10" s="43"/>
      <c r="AZ10" s="43"/>
      <c r="BA10" s="43"/>
      <c r="BB10" s="43">
        <f>データ!W6</f>
        <v>33.28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352080</v>
      </c>
      <c r="D6" s="31">
        <f t="shared" si="3"/>
        <v>47</v>
      </c>
      <c r="E6" s="31">
        <f t="shared" si="3"/>
        <v>18</v>
      </c>
      <c r="F6" s="31">
        <f t="shared" si="3"/>
        <v>0</v>
      </c>
      <c r="G6" s="31">
        <f t="shared" si="3"/>
        <v>0</v>
      </c>
      <c r="H6" s="31" t="str">
        <f t="shared" si="3"/>
        <v>山口県　岩国市</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0.78</v>
      </c>
      <c r="P6" s="32">
        <f t="shared" si="3"/>
        <v>100</v>
      </c>
      <c r="Q6" s="32">
        <f t="shared" si="3"/>
        <v>3078</v>
      </c>
      <c r="R6" s="32">
        <f t="shared" si="3"/>
        <v>139986</v>
      </c>
      <c r="S6" s="32">
        <f t="shared" si="3"/>
        <v>873.72</v>
      </c>
      <c r="T6" s="32">
        <f t="shared" si="3"/>
        <v>160.22</v>
      </c>
      <c r="U6" s="32">
        <f t="shared" si="3"/>
        <v>1086</v>
      </c>
      <c r="V6" s="32">
        <f t="shared" si="3"/>
        <v>32.630000000000003</v>
      </c>
      <c r="W6" s="32">
        <f t="shared" si="3"/>
        <v>33.28</v>
      </c>
      <c r="X6" s="33">
        <f>IF(X7="",NA(),X7)</f>
        <v>86.48</v>
      </c>
      <c r="Y6" s="33">
        <f t="shared" ref="Y6:AG6" si="4">IF(Y7="",NA(),Y7)</f>
        <v>86.44</v>
      </c>
      <c r="Z6" s="33">
        <f t="shared" si="4"/>
        <v>85.85</v>
      </c>
      <c r="AA6" s="33">
        <f t="shared" si="4"/>
        <v>85.64</v>
      </c>
      <c r="AB6" s="33">
        <f t="shared" si="4"/>
        <v>84.79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571.91</v>
      </c>
      <c r="BF6" s="33">
        <f t="shared" ref="BF6:BN6" si="7">IF(BF7="",NA(),BF7)</f>
        <v>559.75</v>
      </c>
      <c r="BG6" s="33">
        <f t="shared" si="7"/>
        <v>538.16999999999996</v>
      </c>
      <c r="BH6" s="33">
        <f t="shared" si="7"/>
        <v>480.42</v>
      </c>
      <c r="BI6" s="33">
        <f t="shared" si="7"/>
        <v>467.59</v>
      </c>
      <c r="BJ6" s="33">
        <f t="shared" si="7"/>
        <v>421.01</v>
      </c>
      <c r="BK6" s="33">
        <f t="shared" si="7"/>
        <v>430.64</v>
      </c>
      <c r="BL6" s="33">
        <f t="shared" si="7"/>
        <v>446.63</v>
      </c>
      <c r="BM6" s="33">
        <f t="shared" si="7"/>
        <v>416.91</v>
      </c>
      <c r="BN6" s="33">
        <f t="shared" si="7"/>
        <v>392.19</v>
      </c>
      <c r="BO6" s="32" t="str">
        <f>IF(BO7="","",IF(BO7="-","【-】","【"&amp;SUBSTITUTE(TEXT(BO7,"#,##0.00"),"-","△")&amp;"】"))</f>
        <v>【345.93】</v>
      </c>
      <c r="BP6" s="33">
        <f>IF(BP7="",NA(),BP7)</f>
        <v>33.21</v>
      </c>
      <c r="BQ6" s="33">
        <f t="shared" ref="BQ6:BY6" si="8">IF(BQ7="",NA(),BQ7)</f>
        <v>32.44</v>
      </c>
      <c r="BR6" s="33">
        <f t="shared" si="8"/>
        <v>33.15</v>
      </c>
      <c r="BS6" s="33">
        <f t="shared" si="8"/>
        <v>35.21</v>
      </c>
      <c r="BT6" s="33">
        <f t="shared" si="8"/>
        <v>35.119999999999997</v>
      </c>
      <c r="BU6" s="33">
        <f t="shared" si="8"/>
        <v>58.98</v>
      </c>
      <c r="BV6" s="33">
        <f t="shared" si="8"/>
        <v>58.78</v>
      </c>
      <c r="BW6" s="33">
        <f t="shared" si="8"/>
        <v>58.53</v>
      </c>
      <c r="BX6" s="33">
        <f t="shared" si="8"/>
        <v>57.93</v>
      </c>
      <c r="BY6" s="33">
        <f t="shared" si="8"/>
        <v>57.03</v>
      </c>
      <c r="BZ6" s="32" t="str">
        <f>IF(BZ7="","",IF(BZ7="-","【-】","【"&amp;SUBSTITUTE(TEXT(BZ7,"#,##0.00"),"-","△")&amp;"】"))</f>
        <v>【59.44】</v>
      </c>
      <c r="CA6" s="33">
        <f>IF(CA7="",NA(),CA7)</f>
        <v>430.21</v>
      </c>
      <c r="CB6" s="33">
        <f t="shared" ref="CB6:CJ6" si="9">IF(CB7="",NA(),CB7)</f>
        <v>440.45</v>
      </c>
      <c r="CC6" s="33">
        <f t="shared" si="9"/>
        <v>428.86</v>
      </c>
      <c r="CD6" s="33">
        <f t="shared" si="9"/>
        <v>433.41</v>
      </c>
      <c r="CE6" s="33">
        <f t="shared" si="9"/>
        <v>437.29</v>
      </c>
      <c r="CF6" s="33">
        <f t="shared" si="9"/>
        <v>253.84</v>
      </c>
      <c r="CG6" s="33">
        <f t="shared" si="9"/>
        <v>257.02999999999997</v>
      </c>
      <c r="CH6" s="33">
        <f t="shared" si="9"/>
        <v>266.57</v>
      </c>
      <c r="CI6" s="33">
        <f t="shared" si="9"/>
        <v>276.93</v>
      </c>
      <c r="CJ6" s="33">
        <f t="shared" si="9"/>
        <v>283.73</v>
      </c>
      <c r="CK6" s="32" t="str">
        <f>IF(CK7="","",IF(CK7="-","【-】","【"&amp;SUBSTITUTE(TEXT(CK7,"#,##0.00"),"-","△")&amp;"】"))</f>
        <v>【272.79】</v>
      </c>
      <c r="CL6" s="33">
        <f>IF(CL7="",NA(),CL7)</f>
        <v>93.86</v>
      </c>
      <c r="CM6" s="33">
        <f t="shared" ref="CM6:CU6" si="10">IF(CM7="",NA(),CM7)</f>
        <v>94.06</v>
      </c>
      <c r="CN6" s="33">
        <f t="shared" si="10"/>
        <v>96.05</v>
      </c>
      <c r="CO6" s="33">
        <f t="shared" si="10"/>
        <v>96.76</v>
      </c>
      <c r="CP6" s="33">
        <f t="shared" si="10"/>
        <v>95.87</v>
      </c>
      <c r="CQ6" s="33">
        <f t="shared" si="10"/>
        <v>60.03</v>
      </c>
      <c r="CR6" s="33">
        <f t="shared" si="10"/>
        <v>61.93</v>
      </c>
      <c r="CS6" s="33">
        <f t="shared" si="10"/>
        <v>58.06</v>
      </c>
      <c r="CT6" s="33">
        <f t="shared" si="10"/>
        <v>59.08</v>
      </c>
      <c r="CU6" s="33">
        <f t="shared" si="10"/>
        <v>58.25</v>
      </c>
      <c r="CV6" s="32" t="str">
        <f>IF(CV7="","",IF(CV7="-","【-】","【"&amp;SUBSTITUTE(TEXT(CV7,"#,##0.00"),"-","△")&amp;"】"))</f>
        <v>【58.84】</v>
      </c>
      <c r="CW6" s="33">
        <f>IF(CW7="",NA(),CW7)</f>
        <v>93.4</v>
      </c>
      <c r="CX6" s="33">
        <f t="shared" ref="CX6:DF6" si="11">IF(CX7="",NA(),CX7)</f>
        <v>91.67</v>
      </c>
      <c r="CY6" s="33">
        <f t="shared" si="11"/>
        <v>92.42</v>
      </c>
      <c r="CZ6" s="33">
        <f t="shared" si="11"/>
        <v>97.45</v>
      </c>
      <c r="DA6" s="33">
        <f t="shared" si="11"/>
        <v>97.05</v>
      </c>
      <c r="DB6" s="33">
        <f t="shared" si="11"/>
        <v>76.8</v>
      </c>
      <c r="DC6" s="33">
        <f t="shared" si="11"/>
        <v>77.25</v>
      </c>
      <c r="DD6" s="33">
        <f t="shared" si="11"/>
        <v>75.790000000000006</v>
      </c>
      <c r="DE6" s="33">
        <f t="shared" si="11"/>
        <v>77.12</v>
      </c>
      <c r="DF6" s="33">
        <f t="shared" si="11"/>
        <v>68.150000000000006</v>
      </c>
      <c r="DG6" s="32" t="str">
        <f>IF(DG7="","",IF(DG7="-","【-】","【"&amp;SUBSTITUTE(TEXT(DG7,"#,##0.00"),"-","△")&amp;"】"))</f>
        <v>【74.35】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352080</v>
      </c>
      <c r="D7" s="35">
        <v>47</v>
      </c>
      <c r="E7" s="35">
        <v>18</v>
      </c>
      <c r="F7" s="35">
        <v>0</v>
      </c>
      <c r="G7" s="35">
        <v>0</v>
      </c>
      <c r="H7" s="35" t="s">
        <v>96</v>
      </c>
      <c r="I7" s="35" t="s">
        <v>97</v>
      </c>
      <c r="J7" s="35" t="s">
        <v>98</v>
      </c>
      <c r="K7" s="35" t="s">
        <v>99</v>
      </c>
      <c r="L7" s="35" t="s">
        <v>100</v>
      </c>
      <c r="M7" s="36" t="s">
        <v>101</v>
      </c>
      <c r="N7" s="36" t="s">
        <v>102</v>
      </c>
      <c r="O7" s="36">
        <v>0.78</v>
      </c>
      <c r="P7" s="36">
        <v>100</v>
      </c>
      <c r="Q7" s="36">
        <v>3078</v>
      </c>
      <c r="R7" s="36">
        <v>139986</v>
      </c>
      <c r="S7" s="36">
        <v>873.72</v>
      </c>
      <c r="T7" s="36">
        <v>160.22</v>
      </c>
      <c r="U7" s="36">
        <v>1086</v>
      </c>
      <c r="V7" s="36">
        <v>32.630000000000003</v>
      </c>
      <c r="W7" s="36">
        <v>33.28</v>
      </c>
      <c r="X7" s="36">
        <v>86.48</v>
      </c>
      <c r="Y7" s="36">
        <v>86.44</v>
      </c>
      <c r="Z7" s="36">
        <v>85.85</v>
      </c>
      <c r="AA7" s="36">
        <v>85.64</v>
      </c>
      <c r="AB7" s="36">
        <v>84.79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571.91</v>
      </c>
      <c r="BF7" s="36">
        <v>559.75</v>
      </c>
      <c r="BG7" s="36">
        <v>538.16999999999996</v>
      </c>
      <c r="BH7" s="36">
        <v>480.42</v>
      </c>
      <c r="BI7" s="36">
        <v>467.59</v>
      </c>
      <c r="BJ7" s="36">
        <v>421.01</v>
      </c>
      <c r="BK7" s="36">
        <v>430.64</v>
      </c>
      <c r="BL7" s="36">
        <v>446.63</v>
      </c>
      <c r="BM7" s="36">
        <v>416.91</v>
      </c>
      <c r="BN7" s="36">
        <v>392.19</v>
      </c>
      <c r="BO7" s="36">
        <v>345.93</v>
      </c>
      <c r="BP7" s="36">
        <v>33.21</v>
      </c>
      <c r="BQ7" s="36">
        <v>32.44</v>
      </c>
      <c r="BR7" s="36">
        <v>33.15</v>
      </c>
      <c r="BS7" s="36">
        <v>35.21</v>
      </c>
      <c r="BT7" s="36">
        <v>35.119999999999997</v>
      </c>
      <c r="BU7" s="36">
        <v>58.98</v>
      </c>
      <c r="BV7" s="36">
        <v>58.78</v>
      </c>
      <c r="BW7" s="36">
        <v>58.53</v>
      </c>
      <c r="BX7" s="36">
        <v>57.93</v>
      </c>
      <c r="BY7" s="36">
        <v>57.03</v>
      </c>
      <c r="BZ7" s="36">
        <v>59.44</v>
      </c>
      <c r="CA7" s="36">
        <v>430.21</v>
      </c>
      <c r="CB7" s="36">
        <v>440.45</v>
      </c>
      <c r="CC7" s="36">
        <v>428.86</v>
      </c>
      <c r="CD7" s="36">
        <v>433.41</v>
      </c>
      <c r="CE7" s="36">
        <v>437.29</v>
      </c>
      <c r="CF7" s="36">
        <v>253.84</v>
      </c>
      <c r="CG7" s="36">
        <v>257.02999999999997</v>
      </c>
      <c r="CH7" s="36">
        <v>266.57</v>
      </c>
      <c r="CI7" s="36">
        <v>276.93</v>
      </c>
      <c r="CJ7" s="36">
        <v>283.73</v>
      </c>
      <c r="CK7" s="36">
        <v>272.79000000000002</v>
      </c>
      <c r="CL7" s="36">
        <v>93.86</v>
      </c>
      <c r="CM7" s="36">
        <v>94.06</v>
      </c>
      <c r="CN7" s="36">
        <v>96.05</v>
      </c>
      <c r="CO7" s="36">
        <v>96.76</v>
      </c>
      <c r="CP7" s="36">
        <v>95.87</v>
      </c>
      <c r="CQ7" s="36">
        <v>60.03</v>
      </c>
      <c r="CR7" s="36">
        <v>61.93</v>
      </c>
      <c r="CS7" s="36">
        <v>58.06</v>
      </c>
      <c r="CT7" s="36">
        <v>59.08</v>
      </c>
      <c r="CU7" s="36">
        <v>58.25</v>
      </c>
      <c r="CV7" s="36">
        <v>58.84</v>
      </c>
      <c r="CW7" s="36">
        <v>93.4</v>
      </c>
      <c r="CX7" s="36">
        <v>91.67</v>
      </c>
      <c r="CY7" s="36">
        <v>92.42</v>
      </c>
      <c r="CZ7" s="36">
        <v>97.45</v>
      </c>
      <c r="DA7" s="36">
        <v>97.05</v>
      </c>
      <c r="DB7" s="36">
        <v>76.8</v>
      </c>
      <c r="DC7" s="36">
        <v>77.25</v>
      </c>
      <c r="DD7" s="36">
        <v>75.790000000000006</v>
      </c>
      <c r="DE7" s="36">
        <v>77.12</v>
      </c>
      <c r="DF7" s="36">
        <v>68.150000000000006</v>
      </c>
      <c r="DG7" s="36">
        <v>74.349999999999994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重枝　良知</cp:lastModifiedBy>
  <cp:lastPrinted>2017-02-21T02:20:42Z</cp:lastPrinted>
  <dcterms:created xsi:type="dcterms:W3CDTF">2017-02-08T03:24:03Z</dcterms:created>
  <dcterms:modified xsi:type="dcterms:W3CDTF">2017-02-21T02:20:49Z</dcterms:modified>
  <cp:category/>
</cp:coreProperties>
</file>