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<sst xmlns="http://schemas.openxmlformats.org/spreadsheetml/2006/main" count="221" uniqueCount="111">
  <si>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</si>
  <si>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</si>
  <si>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</si>
  <si>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</si>
  <si>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</si>
  <si>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</si>
  <si>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</si>
  <si>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</si>
  <si>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</si>
  <si>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</si>
  <si>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</si>
  <si>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</si>
  <si>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</si>
  <si>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</si>
  <si>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</si>
  <si>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</si>
  <si>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</si>
  <si>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</si>
  <si>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</si>
  <si>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</si>
  <si>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</si>
  <si>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</si>
  <si>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</si>
  <si>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</si>
  <si>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</si>
  <si>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</si>
  <si>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</si>
  <si>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</si>
  <si>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</si>
  <si>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</si>
  <si>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</si>
  <si>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</si>
  <si>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</si>
  <si>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</si>
  <si>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</si>
  <si>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</si>
  <si>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</si>
  <si>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</si>
  <si>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</si>
  <si>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</si>
  <si>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</si>
  <si>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</si>
  <si>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</si>
  <si>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</si>
  <si>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</si>
  <si>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</si>
  <si>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</si>
  <si>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</si>
  <si>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</si>
  <si>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</si>
  <si>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</si>
  <si>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</si>
  <si>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</si>
  <si>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</si>
  <si>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</si>
  <si>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</si>
  <si>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</si>
  <si>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</si>
  <si>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</si>
  <si>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</si>
  <si>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</si>
  <si>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</si>
  <si>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</si>
  <si>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</si>
  <si>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</si>
  <si>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</si>
  <si>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</si>
  <si>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</si>
  <si>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</si>
  <si>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</si>
  <si>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</si>
  <si>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</si>
  <si>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</si>
  <si>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</si>
  <si>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</si>
  <si>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</si>
  <si>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</si>
  <si>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</si>
  <si>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</si>
  <si>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</si>
  <si>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</si>
  <si>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</si>
  <si>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</si>
  <si>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</si>
  <si>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</si>
  <si>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</si>
  <si>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</si>
  <si>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</si>
  <si>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</si>
  <si>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</si>
  <si>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</si>
  <si>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</si>
  <si>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</si>
  <si>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</si>
  <si>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</si>
  <si>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</si>
  <si>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</si>
  <si>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</si>
  <si>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</si>
  <si>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</si>
  <si>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</si>
  <si>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</si>
  <si>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</si>
  <si>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</si>
  <si>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</si>
  <si>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</si>
  <si>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</si>
  <si>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</si>
  <si>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過去３か年、収益的収支比率は62％台で、経費回収率は27～28％台で推移している。行政人口の減少に伴い、水洗化人口も減少し、使用料収入が減少傾向にある。
　新規起債がないため、起債残高は毎年度約１億円づつ減少しており、企業債残高対策事業規模比率も減少傾向にある。
　汚水処理原価は、年間有収水量が減少傾向にあることから、類似団体の２倍程度の水準に高止まりしている。今後とも有収水量の減少傾向は続くと思われるため、維持管理費の削減に取り組む必要がある。
　施設利用率は、過去３か年56～57％台で推移している。また水洗化率は上昇傾向にあったが、平成27年度については、水洗化人口の減少が処理区域内人口の減少を上回ったため、若干低下した。
　</t>
  </si>
  <si>
    <t>　平成５年度末の供用開始から23年目に入り、施設の老朽化対策が大きな課題となっている。平成27年度に各処理施設及び管路施設を対象として機能診断調査を行い、その調査結果に基づき、本年度最適整備構想を策定中である。同構想に基づき、平成30年度以降に機能強化対策事業を行う予定としている。</t>
    <rPh sb="113" eb="115">
      <t>ヘイセイ</t>
    </rPh>
    <phoneticPr fontId="4"/>
  </si>
  <si>
    <t>　平成32年度からの公営企業会計への移行を進めるとともに、公営企業会計に基づく経営状況の把握に努めたうえで、使用料収入の見通し及び見直しについても検討する。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</si>
</sst>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24768"/>
        <c:axId val="895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24768"/>
        <c:axId val="89592192"/>
      </c:lineChart>
      <c:dateAx>
        <c:axId val="8902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92192"/>
        <c:crosses val="autoZero"/>
        <c:auto val="1"/>
        <c:lblOffset val="100"/>
        <c:baseTimeUnit val="years"/>
      </c:dateAx>
      <c:valAx>
        <c:axId val="895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2476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39.950000000000003</c:v>
                </c:pt>
                <c:pt idx="1">
                  <c:v>39.33</c:v>
                </c:pt>
                <c:pt idx="2">
                  <c:v>57.16</c:v>
                </c:pt>
                <c:pt idx="3">
                  <c:v>57.26</c:v>
                </c:pt>
                <c:pt idx="4">
                  <c:v>56.22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44608"/>
        <c:axId val="9225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44608"/>
        <c:axId val="92254976"/>
      </c:lineChart>
      <c:dateAx>
        <c:axId val="9224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54976"/>
        <c:crosses val="autoZero"/>
        <c:auto val="1"/>
        <c:lblOffset val="100"/>
        <c:baseTimeUnit val="years"/>
      </c:dateAx>
      <c:valAx>
        <c:axId val="9225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4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79.069999999999993</c:v>
                </c:pt>
                <c:pt idx="1">
                  <c:v>80.16</c:v>
                </c:pt>
                <c:pt idx="2">
                  <c:v>81.099999999999994</c:v>
                </c:pt>
                <c:pt idx="3">
                  <c:v>82.36</c:v>
                </c:pt>
                <c:pt idx="4">
                  <c:v>81.81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72896"/>
        <c:axId val="926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2896"/>
        <c:axId val="92627328"/>
      </c:lineChart>
      <c:dateAx>
        <c:axId val="922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27328"/>
        <c:crosses val="autoZero"/>
        <c:auto val="1"/>
        <c:lblOffset val="100"/>
        <c:baseTimeUnit val="years"/>
      </c:dateAx>
      <c:valAx>
        <c:axId val="926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55.29</c:v>
                </c:pt>
                <c:pt idx="1">
                  <c:v>57.47</c:v>
                </c:pt>
                <c:pt idx="2">
                  <c:v>62.52</c:v>
                </c:pt>
                <c:pt idx="3">
                  <c:v>62.52</c:v>
                </c:pt>
                <c:pt idx="4">
                  <c:v>62.91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42880"/>
        <c:axId val="9188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42880"/>
        <c:axId val="91881472"/>
      </c:lineChart>
      <c:dateAx>
        <c:axId val="896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81472"/>
        <c:crosses val="autoZero"/>
        <c:auto val="1"/>
        <c:lblOffset val="100"/>
        <c:baseTimeUnit val="years"/>
      </c:dateAx>
      <c:valAx>
        <c:axId val="9188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11680"/>
        <c:axId val="9191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11680"/>
        <c:axId val="91913600"/>
      </c:lineChart>
      <c:dateAx>
        <c:axId val="9191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13600"/>
        <c:crosses val="autoZero"/>
        <c:auto val="1"/>
        <c:lblOffset val="100"/>
        <c:baseTimeUnit val="years"/>
      </c:dateAx>
      <c:valAx>
        <c:axId val="9191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1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88128"/>
        <c:axId val="9229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88128"/>
        <c:axId val="92290048"/>
      </c:lineChart>
      <c:dateAx>
        <c:axId val="922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90048"/>
        <c:crosses val="autoZero"/>
        <c:auto val="1"/>
        <c:lblOffset val="100"/>
        <c:baseTimeUnit val="years"/>
      </c:dateAx>
      <c:valAx>
        <c:axId val="9229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29088"/>
        <c:axId val="923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9088"/>
        <c:axId val="92331008"/>
      </c:lineChart>
      <c:dateAx>
        <c:axId val="923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31008"/>
        <c:crosses val="autoZero"/>
        <c:auto val="1"/>
        <c:lblOffset val="100"/>
        <c:baseTimeUnit val="years"/>
      </c:dateAx>
      <c:valAx>
        <c:axId val="923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2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33792"/>
        <c:axId val="920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3792"/>
        <c:axId val="92035712"/>
      </c:lineChart>
      <c:dateAx>
        <c:axId val="920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35712"/>
        <c:crosses val="autoZero"/>
        <c:auto val="1"/>
        <c:lblOffset val="100"/>
        <c:baseTimeUnit val="years"/>
      </c:dateAx>
      <c:valAx>
        <c:axId val="920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3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1084.96</c:v>
                </c:pt>
                <c:pt idx="1">
                  <c:v>1117.8800000000001</c:v>
                </c:pt>
                <c:pt idx="2">
                  <c:v>1101.99</c:v>
                </c:pt>
                <c:pt idx="3">
                  <c:v>1033.6600000000001</c:v>
                </c:pt>
                <c:pt idx="4">
                  <c:v>960.26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74368"/>
        <c:axId val="920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4368"/>
        <c:axId val="92076288"/>
      </c:lineChart>
      <c:dateAx>
        <c:axId val="9207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76288"/>
        <c:crosses val="autoZero"/>
        <c:auto val="1"/>
        <c:lblOffset val="100"/>
        <c:baseTimeUnit val="years"/>
      </c:dateAx>
      <c:valAx>
        <c:axId val="920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7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30.78</c:v>
                </c:pt>
                <c:pt idx="1">
                  <c:v>32.81</c:v>
                </c:pt>
                <c:pt idx="2">
                  <c:v>27.74</c:v>
                </c:pt>
                <c:pt idx="3">
                  <c:v>28.46</c:v>
                </c:pt>
                <c:pt idx="4">
                  <c:v>27.82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4944"/>
        <c:axId val="9211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4944"/>
        <c:axId val="92116864"/>
      </c:lineChart>
      <c:dateAx>
        <c:axId val="9211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16864"/>
        <c:crosses val="autoZero"/>
        <c:auto val="1"/>
        <c:lblOffset val="100"/>
        <c:baseTimeUnit val="years"/>
      </c:dateAx>
      <c:valAx>
        <c:axId val="9211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1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534.30999999999995</c:v>
                </c:pt>
                <c:pt idx="1">
                  <c:v>504.91</c:v>
                </c:pt>
                <c:pt idx="2">
                  <c:v>598.67999999999995</c:v>
                </c:pt>
                <c:pt idx="3">
                  <c:v>595.58000000000004</c:v>
                </c:pt>
                <c:pt idx="4">
                  <c:v>614.94000000000005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16320"/>
        <c:axId val="922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16320"/>
        <c:axId val="92218496"/>
      </c:lineChart>
      <c:dateAx>
        <c:axId val="922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18496"/>
        <c:crosses val="autoZero"/>
        <c:auto val="1"/>
        <c:lblOffset val="100"/>
        <c:baseTimeUnit val="years"/>
      </c:dateAx>
      <c:valAx>
        <c:axId val="922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山口県　柳井市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33338</v>
      </c>
      <c r="AM8" s="64"/>
      <c r="AN8" s="64"/>
      <c r="AO8" s="64"/>
      <c r="AP8" s="64"/>
      <c r="AQ8" s="64"/>
      <c r="AR8" s="64"/>
      <c r="AS8" s="64"/>
      <c r="AT8" s="63">
        <f>データ!S6</f>
        <v>140.05000000000001</v>
      </c>
      <c r="AU8" s="63"/>
      <c r="AV8" s="63"/>
      <c r="AW8" s="63"/>
      <c r="AX8" s="63"/>
      <c r="AY8" s="63"/>
      <c r="AZ8" s="63"/>
      <c r="BA8" s="63"/>
      <c r="BB8" s="63">
        <f>データ!T6</f>
        <v>238.04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13.78</v>
      </c>
      <c r="Q10" s="63"/>
      <c r="R10" s="63"/>
      <c r="S10" s="63"/>
      <c r="T10" s="63"/>
      <c r="U10" s="63"/>
      <c r="V10" s="63"/>
      <c r="W10" s="63">
        <f>データ!P6</f>
        <v>75.17</v>
      </c>
      <c r="X10" s="63"/>
      <c r="Y10" s="63"/>
      <c r="Z10" s="63"/>
      <c r="AA10" s="63"/>
      <c r="AB10" s="63"/>
      <c r="AC10" s="63"/>
      <c r="AD10" s="64">
        <f>データ!Q6</f>
        <v>3132</v>
      </c>
      <c r="AE10" s="64"/>
      <c r="AF10" s="64"/>
      <c r="AG10" s="64"/>
      <c r="AH10" s="64"/>
      <c r="AI10" s="64"/>
      <c r="AJ10" s="64"/>
      <c r="AK10" s="2"/>
      <c r="AL10" s="64">
        <f>データ!U6</f>
        <v>4574</v>
      </c>
      <c r="AM10" s="64"/>
      <c r="AN10" s="64"/>
      <c r="AO10" s="64"/>
      <c r="AP10" s="64"/>
      <c r="AQ10" s="64"/>
      <c r="AR10" s="64"/>
      <c r="AS10" s="64"/>
      <c r="AT10" s="63">
        <f>データ!V6</f>
        <v>1.84</v>
      </c>
      <c r="AU10" s="63"/>
      <c r="AV10" s="63"/>
      <c r="AW10" s="63"/>
      <c r="AX10" s="63"/>
      <c r="AY10" s="63"/>
      <c r="AZ10" s="63"/>
      <c r="BA10" s="63"/>
      <c r="BB10" s="63">
        <f>データ!W6</f>
        <v>2485.87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352128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柳井市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13.78</v>
      </c>
      <c r="P6" s="32">
        <f t="shared" si="3"/>
        <v>75.17</v>
      </c>
      <c r="Q6" s="32">
        <f t="shared" si="3"/>
        <v>3132</v>
      </c>
      <c r="R6" s="32">
        <f t="shared" si="3"/>
        <v>33338</v>
      </c>
      <c r="S6" s="32">
        <f t="shared" si="3"/>
        <v>140.05000000000001</v>
      </c>
      <c r="T6" s="32">
        <f t="shared" si="3"/>
        <v>238.04</v>
      </c>
      <c r="U6" s="32">
        <f t="shared" si="3"/>
        <v>4574</v>
      </c>
      <c r="V6" s="32">
        <f t="shared" si="3"/>
        <v>1.84</v>
      </c>
      <c r="W6" s="32">
        <f t="shared" si="3"/>
        <v>2485.87</v>
      </c>
      <c r="X6" s="33">
        <f>IF(X7="",NA(),X7)</f>
        <v>55.29</v>
      </c>
      <c r="Y6" s="33">
        <f t="shared" ref="Y6:AG6" si="4">IF(Y7="",NA(),Y7)</f>
        <v>57.47</v>
      </c>
      <c r="Z6" s="33">
        <f t="shared" si="4"/>
        <v>62.52</v>
      </c>
      <c r="AA6" s="33">
        <f t="shared" si="4"/>
        <v>62.52</v>
      </c>
      <c r="AB6" s="33">
        <f t="shared" si="4"/>
        <v>62.91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1084.96</v>
      </c>
      <c r="BF6" s="33">
        <f t="shared" ref="BF6:BN6" si="7">IF(BF7="",NA(),BF7)</f>
        <v>1117.8800000000001</v>
      </c>
      <c r="BG6" s="33">
        <f t="shared" si="7"/>
        <v>1101.99</v>
      </c>
      <c r="BH6" s="33">
        <f t="shared" si="7"/>
        <v>1033.6600000000001</v>
      </c>
      <c r="BI6" s="33">
        <f t="shared" si="7"/>
        <v>960.26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30.78</v>
      </c>
      <c r="BQ6" s="33">
        <f t="shared" ref="BQ6:BY6" si="8">IF(BQ7="",NA(),BQ7)</f>
        <v>32.81</v>
      </c>
      <c r="BR6" s="33">
        <f t="shared" si="8"/>
        <v>27.74</v>
      </c>
      <c r="BS6" s="33">
        <f t="shared" si="8"/>
        <v>28.46</v>
      </c>
      <c r="BT6" s="33">
        <f t="shared" si="8"/>
        <v>27.82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534.30999999999995</v>
      </c>
      <c r="CB6" s="33">
        <f t="shared" ref="CB6:CJ6" si="9">IF(CB7="",NA(),CB7)</f>
        <v>504.91</v>
      </c>
      <c r="CC6" s="33">
        <f t="shared" si="9"/>
        <v>598.67999999999995</v>
      </c>
      <c r="CD6" s="33">
        <f t="shared" si="9"/>
        <v>595.58000000000004</v>
      </c>
      <c r="CE6" s="33">
        <f t="shared" si="9"/>
        <v>614.94000000000005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39.950000000000003</v>
      </c>
      <c r="CM6" s="33">
        <f t="shared" ref="CM6:CU6" si="10">IF(CM7="",NA(),CM7)</f>
        <v>39.33</v>
      </c>
      <c r="CN6" s="33">
        <f t="shared" si="10"/>
        <v>57.16</v>
      </c>
      <c r="CO6" s="33">
        <f t="shared" si="10"/>
        <v>57.26</v>
      </c>
      <c r="CP6" s="33">
        <f t="shared" si="10"/>
        <v>56.22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79.069999999999993</v>
      </c>
      <c r="CX6" s="33">
        <f t="shared" ref="CX6:DF6" si="11">IF(CX7="",NA(),CX7)</f>
        <v>80.16</v>
      </c>
      <c r="CY6" s="33">
        <f t="shared" si="11"/>
        <v>81.099999999999994</v>
      </c>
      <c r="CZ6" s="33">
        <f t="shared" si="11"/>
        <v>82.36</v>
      </c>
      <c r="DA6" s="33">
        <f t="shared" si="11"/>
        <v>81.81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352128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13.78</v>
      </c>
      <c r="P7" s="36">
        <v>75.17</v>
      </c>
      <c r="Q7" s="36">
        <v>3132</v>
      </c>
      <c r="R7" s="36">
        <v>33338</v>
      </c>
      <c r="S7" s="36">
        <v>140.05000000000001</v>
      </c>
      <c r="T7" s="36">
        <v>238.04</v>
      </c>
      <c r="U7" s="36">
        <v>4574</v>
      </c>
      <c r="V7" s="36">
        <v>1.84</v>
      </c>
      <c r="W7" s="36">
        <v>2485.87</v>
      </c>
      <c r="X7" s="36">
        <v>55.29</v>
      </c>
      <c r="Y7" s="36">
        <v>57.47</v>
      </c>
      <c r="Z7" s="36">
        <v>62.52</v>
      </c>
      <c r="AA7" s="36">
        <v>62.52</v>
      </c>
      <c r="AB7" s="36">
        <v>62.91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1084.96</v>
      </c>
      <c r="BF7" s="36">
        <v>1117.8800000000001</v>
      </c>
      <c r="BG7" s="36">
        <v>1101.99</v>
      </c>
      <c r="BH7" s="36">
        <v>1033.6600000000001</v>
      </c>
      <c r="BI7" s="36">
        <v>960.26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30.78</v>
      </c>
      <c r="BQ7" s="36">
        <v>32.81</v>
      </c>
      <c r="BR7" s="36">
        <v>27.74</v>
      </c>
      <c r="BS7" s="36">
        <v>28.46</v>
      </c>
      <c r="BT7" s="36">
        <v>27.82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534.30999999999995</v>
      </c>
      <c r="CB7" s="36">
        <v>504.91</v>
      </c>
      <c r="CC7" s="36">
        <v>598.67999999999995</v>
      </c>
      <c r="CD7" s="36">
        <v>595.58000000000004</v>
      </c>
      <c r="CE7" s="36">
        <v>614.94000000000005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39.950000000000003</v>
      </c>
      <c r="CM7" s="36">
        <v>39.33</v>
      </c>
      <c r="CN7" s="36">
        <v>57.16</v>
      </c>
      <c r="CO7" s="36">
        <v>57.26</v>
      </c>
      <c r="CP7" s="36">
        <v>56.22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79.069999999999993</v>
      </c>
      <c r="CX7" s="36">
        <v>80.16</v>
      </c>
      <c r="CY7" s="36">
        <v>81.099999999999994</v>
      </c>
      <c r="CZ7" s="36">
        <v>82.36</v>
      </c>
      <c r="DA7" s="36">
        <v>81.81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重枝　良知</cp:lastModifiedBy>
  <cp:lastPrinted>2017-02-21T02:24:51Z</cp:lastPrinted>
  <dcterms:created xsi:type="dcterms:W3CDTF">2017-02-08T03:14:31Z</dcterms:created>
  <dcterms:modified xsi:type="dcterms:W3CDTF">2017-02-21T02:24:56Z</dcterms:modified>
  <cp:category/>
</cp:coreProperties>
</file>