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P6" i="5"/>
  <c r="W10" i="4" s="1"/>
  <c r="O6" i="5"/>
  <c r="P10" i="4" s="1"/>
  <c r="N6" i="5"/>
  <c r="M6" i="5"/>
  <c r="L6" i="5"/>
  <c r="K6" i="5"/>
  <c r="P8" i="4" s="1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I10" i="4"/>
  <c r="B10" i="4"/>
  <c r="AL8" i="4"/>
  <c r="W8" i="4"/>
  <c r="I8" i="4"/>
  <c r="B8" i="4"/>
  <c r="B6" i="4"/>
  <c r="D10" i="5" l="1"/>
  <c r="C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<sst xmlns="http://schemas.openxmlformats.org/spreadsheetml/2006/main" count="221" uniqueCount="111">
  <si>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</si>
  <si>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</si>
  <si>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</si>
  <si>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</si>
  <si>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</si>
  <si>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</si>
  <si>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</si>
  <si>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</si>
  <si>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</si>
  <si>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</si>
  <si>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</si>
  <si>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</si>
  <si>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</si>
  <si>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</si>
  <si>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</si>
  <si>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</si>
  <si>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</si>
  <si>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</si>
  <si>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</si>
  <si>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</si>
  <si>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</si>
  <si>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</si>
  <si>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</si>
  <si>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</si>
  <si>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</si>
  <si>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</si>
  <si>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</si>
  <si>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</si>
  <si>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</si>
  <si>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</si>
  <si>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</si>
  <si>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</si>
  <si>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</si>
  <si>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</si>
  <si>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</si>
  <si>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</si>
  <si>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</si>
  <si>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</si>
  <si>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</si>
  <si>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</si>
  <si>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</si>
  <si>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</si>
  <si>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</si>
  <si>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</si>
  <si>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</si>
  <si>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</si>
  <si>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</si>
  <si>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</si>
  <si>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</si>
  <si>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</si>
  <si>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</si>
  <si>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</si>
  <si>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</si>
  <si>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</si>
  <si>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</si>
  <si>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</si>
  <si>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</si>
  <si>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</si>
  <si>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</si>
  <si>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</si>
  <si>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</si>
  <si>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</si>
  <si>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</si>
  <si>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</si>
  <si>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</si>
  <si>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</si>
  <si>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</si>
  <si>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</si>
  <si>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</si>
  <si>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</si>
  <si>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</si>
  <si>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</si>
  <si>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</si>
  <si>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</si>
  <si>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</si>
  <si>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</si>
  <si>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</si>
  <si>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</si>
  <si>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</si>
  <si>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</si>
  <si>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</si>
  <si>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</si>
  <si>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</si>
  <si>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</si>
  <si>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</si>
  <si>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</si>
  <si>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</si>
  <si>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</si>
  <si>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</si>
  <si>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</si>
  <si>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</si>
  <si>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</si>
  <si>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</si>
  <si>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</si>
  <si>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</si>
  <si>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</si>
  <si>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山口県　柳井市</t>
  </si>
  <si>
    <t>法非適用</t>
  </si>
  <si>
    <t>下水道事業</t>
  </si>
  <si>
    <t>農業集落排水</t>
  </si>
  <si>
    <t>F2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</si>
  <si>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</si>
  <si>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</si>
  <si>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</si>
  <si>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</si>
  <si>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</si>
  <si>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</si>
  <si>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</si>
  <si>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過去３か年、収益的収支比率は62％台で、経費回収率は27～28％台で推移している。行政人口の減少に伴い、水洗化人口も減少し、使用料収入が減少傾向にある。
　新規起債がないため、起債残高は毎年度約１億円づつ減少しており、企業債残高対策事業規模比率も減少傾向にある。
　汚水処理原価は、年間有収水量が減少傾向にあることから、類似団体の２倍程度の水準に高止まりしている。今後とも有収水量の減少傾向は続くと思われるため、維持管理費の削減に取り組む必要がある。
　施設利用率は、過去３か年56～57％台で推移している。また水洗化率は上昇傾向にあったが、平成27年度については、水洗化人口の減少が処理区域内人口の減少を上回ったため、若干低下した。
　</t>
  </si>
  <si>
    <t>　平成５年度末の供用開始から23年目に入り、施設の老朽化対策が大きな課題となっている。平成27年度に各処理施設及び管路施設を対象として機能診断調査を行い、その調査結果に基づき、本年度最適整備構想を策定中である。同構想に基づき、平成30年度以降に機能強化対策事業を行う予定としている。</t>
    <rPh sb="113" eb="115">
      <t>ヘイセイ</t>
    </rPh>
    <phoneticPr fontId="4"/>
  </si>
  <si>
    <t>　平成32年度からの公営企業会計への移行を進めるとともに、公営企業会計に基づく経営状況の把握に努めたうえで、使用料収入の見通し及び見直しについても検討する。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</si>
</sst>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024768"/>
        <c:axId val="89592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0.03</c:v>
                </c:pt>
                <c:pt idx="1">
                  <c:v>0.04</c:v>
                </c:pt>
                <c:pt idx="2">
                  <c:v>0.03</c:v>
                </c:pt>
                <c:pt idx="3">
                  <c:v>0.02</c:v>
                </c:pt>
                <c:pt idx="4">
                  <c:v>0.01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024768"/>
        <c:axId val="89592192"/>
      </c:lineChart>
      <c:dateAx>
        <c:axId val="89024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592192"/>
        <c:crosses val="autoZero"/>
        <c:auto val="1"/>
        <c:lblOffset val="100"/>
        <c:baseTimeUnit val="years"/>
      </c:dateAx>
      <c:valAx>
        <c:axId val="89592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024768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55.29</c:v>
                </c:pt>
                <c:pt idx="1">
                  <c:v>57.47</c:v>
                </c:pt>
                <c:pt idx="2">
                  <c:v>62.52</c:v>
                </c:pt>
                <c:pt idx="3">
                  <c:v>62.52</c:v>
                </c:pt>
                <c:pt idx="4">
                  <c:v>62.91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642880"/>
        <c:axId val="91881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642880"/>
        <c:axId val="91881472"/>
      </c:lineChart>
      <c:dateAx>
        <c:axId val="89642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881472"/>
        <c:crosses val="autoZero"/>
        <c:auto val="1"/>
        <c:lblOffset val="100"/>
        <c:baseTimeUnit val="years"/>
      </c:dateAx>
      <c:valAx>
        <c:axId val="91881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642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911680"/>
        <c:axId val="91913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911680"/>
        <c:axId val="91913600"/>
      </c:lineChart>
      <c:dateAx>
        <c:axId val="919116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913600"/>
        <c:crosses val="autoZero"/>
        <c:auto val="1"/>
        <c:lblOffset val="100"/>
        <c:baseTimeUnit val="years"/>
      </c:dateAx>
      <c:valAx>
        <c:axId val="91913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9116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288128"/>
        <c:axId val="92290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288128"/>
        <c:axId val="92290048"/>
      </c:lineChart>
      <c:dateAx>
        <c:axId val="922881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290048"/>
        <c:crosses val="autoZero"/>
        <c:auto val="1"/>
        <c:lblOffset val="100"/>
        <c:baseTimeUnit val="years"/>
      </c:dateAx>
      <c:valAx>
        <c:axId val="92290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2881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329088"/>
        <c:axId val="92331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329088"/>
        <c:axId val="92331008"/>
      </c:lineChart>
      <c:dateAx>
        <c:axId val="923290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331008"/>
        <c:crosses val="autoZero"/>
        <c:auto val="1"/>
        <c:lblOffset val="100"/>
        <c:baseTimeUnit val="years"/>
      </c:dateAx>
      <c:valAx>
        <c:axId val="92331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3290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033792"/>
        <c:axId val="92035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033792"/>
        <c:axId val="92035712"/>
      </c:lineChart>
      <c:dateAx>
        <c:axId val="92033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035712"/>
        <c:crosses val="autoZero"/>
        <c:auto val="1"/>
        <c:lblOffset val="100"/>
        <c:baseTimeUnit val="years"/>
      </c:dateAx>
      <c:valAx>
        <c:axId val="92035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033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1084.96</c:v>
                </c:pt>
                <c:pt idx="1">
                  <c:v>1117.8800000000001</c:v>
                </c:pt>
                <c:pt idx="2">
                  <c:v>1101.99</c:v>
                </c:pt>
                <c:pt idx="3">
                  <c:v>1033.6600000000001</c:v>
                </c:pt>
                <c:pt idx="4">
                  <c:v>960.26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074368"/>
        <c:axId val="92076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1239.2</c:v>
                </c:pt>
                <c:pt idx="1">
                  <c:v>1197.82</c:v>
                </c:pt>
                <c:pt idx="2">
                  <c:v>1126.77</c:v>
                </c:pt>
                <c:pt idx="3">
                  <c:v>1044.8</c:v>
                </c:pt>
                <c:pt idx="4">
                  <c:v>1081.8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074368"/>
        <c:axId val="92076288"/>
      </c:lineChart>
      <c:dateAx>
        <c:axId val="920743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076288"/>
        <c:crosses val="autoZero"/>
        <c:auto val="1"/>
        <c:lblOffset val="100"/>
        <c:baseTimeUnit val="years"/>
      </c:dateAx>
      <c:valAx>
        <c:axId val="92076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0743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30.78</c:v>
                </c:pt>
                <c:pt idx="1">
                  <c:v>32.81</c:v>
                </c:pt>
                <c:pt idx="2">
                  <c:v>27.74</c:v>
                </c:pt>
                <c:pt idx="3">
                  <c:v>28.46</c:v>
                </c:pt>
                <c:pt idx="4">
                  <c:v>27.82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114944"/>
        <c:axId val="92116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51.56</c:v>
                </c:pt>
                <c:pt idx="1">
                  <c:v>51.03</c:v>
                </c:pt>
                <c:pt idx="2">
                  <c:v>50.9</c:v>
                </c:pt>
                <c:pt idx="3">
                  <c:v>50.82</c:v>
                </c:pt>
                <c:pt idx="4">
                  <c:v>52.19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114944"/>
        <c:axId val="92116864"/>
      </c:lineChart>
      <c:dateAx>
        <c:axId val="921149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116864"/>
        <c:crosses val="autoZero"/>
        <c:auto val="1"/>
        <c:lblOffset val="100"/>
        <c:baseTimeUnit val="years"/>
      </c:dateAx>
      <c:valAx>
        <c:axId val="92116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1149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534.30999999999995</c:v>
                </c:pt>
                <c:pt idx="1">
                  <c:v>504.91</c:v>
                </c:pt>
                <c:pt idx="2">
                  <c:v>598.67999999999995</c:v>
                </c:pt>
                <c:pt idx="3">
                  <c:v>595.58000000000004</c:v>
                </c:pt>
                <c:pt idx="4">
                  <c:v>614.94000000000005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216320"/>
        <c:axId val="9221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283.26</c:v>
                </c:pt>
                <c:pt idx="1">
                  <c:v>289.60000000000002</c:v>
                </c:pt>
                <c:pt idx="2">
                  <c:v>293.27</c:v>
                </c:pt>
                <c:pt idx="3">
                  <c:v>300.52</c:v>
                </c:pt>
                <c:pt idx="4">
                  <c:v>296.14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216320"/>
        <c:axId val="92218496"/>
      </c:lineChart>
      <c:dateAx>
        <c:axId val="92216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218496"/>
        <c:crosses val="autoZero"/>
        <c:auto val="1"/>
        <c:lblOffset val="100"/>
        <c:baseTimeUnit val="years"/>
      </c:dateAx>
      <c:valAx>
        <c:axId val="9221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21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39.950000000000003</c:v>
                </c:pt>
                <c:pt idx="1">
                  <c:v>39.33</c:v>
                </c:pt>
                <c:pt idx="2">
                  <c:v>57.16</c:v>
                </c:pt>
                <c:pt idx="3">
                  <c:v>57.26</c:v>
                </c:pt>
                <c:pt idx="4">
                  <c:v>56.22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244608"/>
        <c:axId val="92254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55.2</c:v>
                </c:pt>
                <c:pt idx="1">
                  <c:v>54.74</c:v>
                </c:pt>
                <c:pt idx="2">
                  <c:v>53.78</c:v>
                </c:pt>
                <c:pt idx="3">
                  <c:v>53.24</c:v>
                </c:pt>
                <c:pt idx="4">
                  <c:v>52.31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244608"/>
        <c:axId val="92254976"/>
      </c:lineChart>
      <c:dateAx>
        <c:axId val="922446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254976"/>
        <c:crosses val="autoZero"/>
        <c:auto val="1"/>
        <c:lblOffset val="100"/>
        <c:baseTimeUnit val="years"/>
      </c:dateAx>
      <c:valAx>
        <c:axId val="92254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2446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79.069999999999993</c:v>
                </c:pt>
                <c:pt idx="1">
                  <c:v>80.16</c:v>
                </c:pt>
                <c:pt idx="2">
                  <c:v>81.099999999999994</c:v>
                </c:pt>
                <c:pt idx="3">
                  <c:v>82.36</c:v>
                </c:pt>
                <c:pt idx="4">
                  <c:v>81.81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272896"/>
        <c:axId val="92627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83.73</c:v>
                </c:pt>
                <c:pt idx="1">
                  <c:v>83.88</c:v>
                </c:pt>
                <c:pt idx="2">
                  <c:v>84.06</c:v>
                </c:pt>
                <c:pt idx="3">
                  <c:v>84.07</c:v>
                </c:pt>
                <c:pt idx="4">
                  <c:v>84.32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272896"/>
        <c:axId val="92627328"/>
      </c:lineChart>
      <c:dateAx>
        <c:axId val="922728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627328"/>
        <c:crosses val="autoZero"/>
        <c:auto val="1"/>
        <c:lblOffset val="100"/>
        <c:baseTimeUnit val="years"/>
      </c:dateAx>
      <c:valAx>
        <c:axId val="92627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272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【1,015.77】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【84.50】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【289.81】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Normal="100" workbookViewId="0"/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山口県　柳井市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農業集落排水</v>
      </c>
      <c r="Q8" s="70"/>
      <c r="R8" s="70"/>
      <c r="S8" s="70"/>
      <c r="T8" s="70"/>
      <c r="U8" s="70"/>
      <c r="V8" s="70"/>
      <c r="W8" s="70" t="str">
        <f>データ!L6</f>
        <v>F2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33338</v>
      </c>
      <c r="AM8" s="64"/>
      <c r="AN8" s="64"/>
      <c r="AO8" s="64"/>
      <c r="AP8" s="64"/>
      <c r="AQ8" s="64"/>
      <c r="AR8" s="64"/>
      <c r="AS8" s="64"/>
      <c r="AT8" s="63">
        <f>データ!S6</f>
        <v>140.05000000000001</v>
      </c>
      <c r="AU8" s="63"/>
      <c r="AV8" s="63"/>
      <c r="AW8" s="63"/>
      <c r="AX8" s="63"/>
      <c r="AY8" s="63"/>
      <c r="AZ8" s="63"/>
      <c r="BA8" s="63"/>
      <c r="BB8" s="63">
        <f>データ!T6</f>
        <v>238.04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13.78</v>
      </c>
      <c r="Q10" s="63"/>
      <c r="R10" s="63"/>
      <c r="S10" s="63"/>
      <c r="T10" s="63"/>
      <c r="U10" s="63"/>
      <c r="V10" s="63"/>
      <c r="W10" s="63">
        <f>データ!P6</f>
        <v>75.17</v>
      </c>
      <c r="X10" s="63"/>
      <c r="Y10" s="63"/>
      <c r="Z10" s="63"/>
      <c r="AA10" s="63"/>
      <c r="AB10" s="63"/>
      <c r="AC10" s="63"/>
      <c r="AD10" s="64">
        <f>データ!Q6</f>
        <v>3132</v>
      </c>
      <c r="AE10" s="64"/>
      <c r="AF10" s="64"/>
      <c r="AG10" s="64"/>
      <c r="AH10" s="64"/>
      <c r="AI10" s="64"/>
      <c r="AJ10" s="64"/>
      <c r="AK10" s="2"/>
      <c r="AL10" s="64">
        <f>データ!U6</f>
        <v>4574</v>
      </c>
      <c r="AM10" s="64"/>
      <c r="AN10" s="64"/>
      <c r="AO10" s="64"/>
      <c r="AP10" s="64"/>
      <c r="AQ10" s="64"/>
      <c r="AR10" s="64"/>
      <c r="AS10" s="64"/>
      <c r="AT10" s="63">
        <f>データ!V6</f>
        <v>1.84</v>
      </c>
      <c r="AU10" s="63"/>
      <c r="AV10" s="63"/>
      <c r="AW10" s="63"/>
      <c r="AX10" s="63"/>
      <c r="AY10" s="63"/>
      <c r="AZ10" s="63"/>
      <c r="BA10" s="63"/>
      <c r="BB10" s="63">
        <f>データ!W6</f>
        <v>2485.87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108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109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110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352128</v>
      </c>
      <c r="D6" s="31">
        <f t="shared" si="3"/>
        <v>47</v>
      </c>
      <c r="E6" s="31">
        <f t="shared" si="3"/>
        <v>17</v>
      </c>
      <c r="F6" s="31">
        <f t="shared" si="3"/>
        <v>5</v>
      </c>
      <c r="G6" s="31">
        <f t="shared" si="3"/>
        <v>0</v>
      </c>
      <c r="H6" s="31" t="str">
        <f t="shared" si="3"/>
        <v>山口県　柳井市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農業集落排水</v>
      </c>
      <c r="L6" s="31" t="str">
        <f t="shared" si="3"/>
        <v>F2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13.78</v>
      </c>
      <c r="P6" s="32">
        <f t="shared" si="3"/>
        <v>75.17</v>
      </c>
      <c r="Q6" s="32">
        <f t="shared" si="3"/>
        <v>3132</v>
      </c>
      <c r="R6" s="32">
        <f t="shared" si="3"/>
        <v>33338</v>
      </c>
      <c r="S6" s="32">
        <f t="shared" si="3"/>
        <v>140.05000000000001</v>
      </c>
      <c r="T6" s="32">
        <f t="shared" si="3"/>
        <v>238.04</v>
      </c>
      <c r="U6" s="32">
        <f t="shared" si="3"/>
        <v>4574</v>
      </c>
      <c r="V6" s="32">
        <f t="shared" si="3"/>
        <v>1.84</v>
      </c>
      <c r="W6" s="32">
        <f t="shared" si="3"/>
        <v>2485.87</v>
      </c>
      <c r="X6" s="33">
        <f>IF(X7="",NA(),X7)</f>
        <v>55.29</v>
      </c>
      <c r="Y6" s="33">
        <f t="shared" ref="Y6:AG6" si="4">IF(Y7="",NA(),Y7)</f>
        <v>57.47</v>
      </c>
      <c r="Z6" s="33">
        <f t="shared" si="4"/>
        <v>62.52</v>
      </c>
      <c r="AA6" s="33">
        <f t="shared" si="4"/>
        <v>62.52</v>
      </c>
      <c r="AB6" s="33">
        <f t="shared" si="4"/>
        <v>62.91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1084.96</v>
      </c>
      <c r="BF6" s="33">
        <f t="shared" ref="BF6:BN6" si="7">IF(BF7="",NA(),BF7)</f>
        <v>1117.8800000000001</v>
      </c>
      <c r="BG6" s="33">
        <f t="shared" si="7"/>
        <v>1101.99</v>
      </c>
      <c r="BH6" s="33">
        <f t="shared" si="7"/>
        <v>1033.6600000000001</v>
      </c>
      <c r="BI6" s="33">
        <f t="shared" si="7"/>
        <v>960.26</v>
      </c>
      <c r="BJ6" s="33">
        <f t="shared" si="7"/>
        <v>1239.2</v>
      </c>
      <c r="BK6" s="33">
        <f t="shared" si="7"/>
        <v>1197.82</v>
      </c>
      <c r="BL6" s="33">
        <f t="shared" si="7"/>
        <v>1126.77</v>
      </c>
      <c r="BM6" s="33">
        <f t="shared" si="7"/>
        <v>1044.8</v>
      </c>
      <c r="BN6" s="33">
        <f t="shared" si="7"/>
        <v>1081.8</v>
      </c>
      <c r="BO6" s="32" t="str">
        <f>IF(BO7="","",IF(BO7="-","【-】","【"&amp;SUBSTITUTE(TEXT(BO7,"#,##0.00"),"-","△")&amp;"】"))</f>
        <v>【1,015.77】</v>
      </c>
      <c r="BP6" s="33">
        <f>IF(BP7="",NA(),BP7)</f>
        <v>30.78</v>
      </c>
      <c r="BQ6" s="33">
        <f t="shared" ref="BQ6:BY6" si="8">IF(BQ7="",NA(),BQ7)</f>
        <v>32.81</v>
      </c>
      <c r="BR6" s="33">
        <f t="shared" si="8"/>
        <v>27.74</v>
      </c>
      <c r="BS6" s="33">
        <f t="shared" si="8"/>
        <v>28.46</v>
      </c>
      <c r="BT6" s="33">
        <f t="shared" si="8"/>
        <v>27.82</v>
      </c>
      <c r="BU6" s="33">
        <f t="shared" si="8"/>
        <v>51.56</v>
      </c>
      <c r="BV6" s="33">
        <f t="shared" si="8"/>
        <v>51.03</v>
      </c>
      <c r="BW6" s="33">
        <f t="shared" si="8"/>
        <v>50.9</v>
      </c>
      <c r="BX6" s="33">
        <f t="shared" si="8"/>
        <v>50.82</v>
      </c>
      <c r="BY6" s="33">
        <f t="shared" si="8"/>
        <v>52.19</v>
      </c>
      <c r="BZ6" s="32" t="str">
        <f>IF(BZ7="","",IF(BZ7="-","【-】","【"&amp;SUBSTITUTE(TEXT(BZ7,"#,##0.00"),"-","△")&amp;"】"))</f>
        <v>【52.78】</v>
      </c>
      <c r="CA6" s="33">
        <f>IF(CA7="",NA(),CA7)</f>
        <v>534.30999999999995</v>
      </c>
      <c r="CB6" s="33">
        <f t="shared" ref="CB6:CJ6" si="9">IF(CB7="",NA(),CB7)</f>
        <v>504.91</v>
      </c>
      <c r="CC6" s="33">
        <f t="shared" si="9"/>
        <v>598.67999999999995</v>
      </c>
      <c r="CD6" s="33">
        <f t="shared" si="9"/>
        <v>595.58000000000004</v>
      </c>
      <c r="CE6" s="33">
        <f t="shared" si="9"/>
        <v>614.94000000000005</v>
      </c>
      <c r="CF6" s="33">
        <f t="shared" si="9"/>
        <v>283.26</v>
      </c>
      <c r="CG6" s="33">
        <f t="shared" si="9"/>
        <v>289.60000000000002</v>
      </c>
      <c r="CH6" s="33">
        <f t="shared" si="9"/>
        <v>293.27</v>
      </c>
      <c r="CI6" s="33">
        <f t="shared" si="9"/>
        <v>300.52</v>
      </c>
      <c r="CJ6" s="33">
        <f t="shared" si="9"/>
        <v>296.14</v>
      </c>
      <c r="CK6" s="32" t="str">
        <f>IF(CK7="","",IF(CK7="-","【-】","【"&amp;SUBSTITUTE(TEXT(CK7,"#,##0.00"),"-","△")&amp;"】"))</f>
        <v>【289.81】</v>
      </c>
      <c r="CL6" s="33">
        <f>IF(CL7="",NA(),CL7)</f>
        <v>39.950000000000003</v>
      </c>
      <c r="CM6" s="33">
        <f t="shared" ref="CM6:CU6" si="10">IF(CM7="",NA(),CM7)</f>
        <v>39.33</v>
      </c>
      <c r="CN6" s="33">
        <f t="shared" si="10"/>
        <v>57.16</v>
      </c>
      <c r="CO6" s="33">
        <f t="shared" si="10"/>
        <v>57.26</v>
      </c>
      <c r="CP6" s="33">
        <f t="shared" si="10"/>
        <v>56.22</v>
      </c>
      <c r="CQ6" s="33">
        <f t="shared" si="10"/>
        <v>55.2</v>
      </c>
      <c r="CR6" s="33">
        <f t="shared" si="10"/>
        <v>54.74</v>
      </c>
      <c r="CS6" s="33">
        <f t="shared" si="10"/>
        <v>53.78</v>
      </c>
      <c r="CT6" s="33">
        <f t="shared" si="10"/>
        <v>53.24</v>
      </c>
      <c r="CU6" s="33">
        <f t="shared" si="10"/>
        <v>52.31</v>
      </c>
      <c r="CV6" s="32" t="str">
        <f>IF(CV7="","",IF(CV7="-","【-】","【"&amp;SUBSTITUTE(TEXT(CV7,"#,##0.00"),"-","△")&amp;"】"))</f>
        <v>【52.74】</v>
      </c>
      <c r="CW6" s="33">
        <f>IF(CW7="",NA(),CW7)</f>
        <v>79.069999999999993</v>
      </c>
      <c r="CX6" s="33">
        <f t="shared" ref="CX6:DF6" si="11">IF(CX7="",NA(),CX7)</f>
        <v>80.16</v>
      </c>
      <c r="CY6" s="33">
        <f t="shared" si="11"/>
        <v>81.099999999999994</v>
      </c>
      <c r="CZ6" s="33">
        <f t="shared" si="11"/>
        <v>82.36</v>
      </c>
      <c r="DA6" s="33">
        <f t="shared" si="11"/>
        <v>81.81</v>
      </c>
      <c r="DB6" s="33">
        <f t="shared" si="11"/>
        <v>83.73</v>
      </c>
      <c r="DC6" s="33">
        <f t="shared" si="11"/>
        <v>83.88</v>
      </c>
      <c r="DD6" s="33">
        <f t="shared" si="11"/>
        <v>84.06</v>
      </c>
      <c r="DE6" s="33">
        <f t="shared" si="11"/>
        <v>84.07</v>
      </c>
      <c r="DF6" s="33">
        <f t="shared" si="11"/>
        <v>84.32</v>
      </c>
      <c r="DG6" s="32" t="str">
        <f>IF(DG7="","",IF(DG7="-","【-】","【"&amp;SUBSTITUTE(TEXT(DG7,"#,##0.00"),"-","△")&amp;"】"))</f>
        <v>【84.50】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0.03</v>
      </c>
      <c r="EJ6" s="33">
        <f t="shared" si="14"/>
        <v>0.04</v>
      </c>
      <c r="EK6" s="33">
        <f t="shared" si="14"/>
        <v>0.03</v>
      </c>
      <c r="EL6" s="33">
        <f t="shared" si="14"/>
        <v>0.02</v>
      </c>
      <c r="EM6" s="33">
        <f t="shared" si="14"/>
        <v>0.01</v>
      </c>
      <c r="EN6" s="32" t="str">
        <f>IF(EN7="","",IF(EN7="-","【-】","【"&amp;SUBSTITUTE(TEXT(EN7,"#,##0.00"),"-","△")&amp;"】"))</f>
        <v>【0.03】</v>
      </c>
    </row>
    <row r="7" spans="1:144" s="34" customFormat="1">
      <c r="A7" s="26"/>
      <c r="B7" s="35">
        <v>2015</v>
      </c>
      <c r="C7" s="35">
        <v>352128</v>
      </c>
      <c r="D7" s="35">
        <v>47</v>
      </c>
      <c r="E7" s="35">
        <v>17</v>
      </c>
      <c r="F7" s="35">
        <v>5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13.78</v>
      </c>
      <c r="P7" s="36">
        <v>75.17</v>
      </c>
      <c r="Q7" s="36">
        <v>3132</v>
      </c>
      <c r="R7" s="36">
        <v>33338</v>
      </c>
      <c r="S7" s="36">
        <v>140.05000000000001</v>
      </c>
      <c r="T7" s="36">
        <v>238.04</v>
      </c>
      <c r="U7" s="36">
        <v>4574</v>
      </c>
      <c r="V7" s="36">
        <v>1.84</v>
      </c>
      <c r="W7" s="36">
        <v>2485.87</v>
      </c>
      <c r="X7" s="36">
        <v>55.29</v>
      </c>
      <c r="Y7" s="36">
        <v>57.47</v>
      </c>
      <c r="Z7" s="36">
        <v>62.52</v>
      </c>
      <c r="AA7" s="36">
        <v>62.52</v>
      </c>
      <c r="AB7" s="36">
        <v>62.91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1084.96</v>
      </c>
      <c r="BF7" s="36">
        <v>1117.8800000000001</v>
      </c>
      <c r="BG7" s="36">
        <v>1101.99</v>
      </c>
      <c r="BH7" s="36">
        <v>1033.6600000000001</v>
      </c>
      <c r="BI7" s="36">
        <v>960.26</v>
      </c>
      <c r="BJ7" s="36">
        <v>1239.2</v>
      </c>
      <c r="BK7" s="36">
        <v>1197.82</v>
      </c>
      <c r="BL7" s="36">
        <v>1126.77</v>
      </c>
      <c r="BM7" s="36">
        <v>1044.8</v>
      </c>
      <c r="BN7" s="36">
        <v>1081.8</v>
      </c>
      <c r="BO7" s="36">
        <v>1015.77</v>
      </c>
      <c r="BP7" s="36">
        <v>30.78</v>
      </c>
      <c r="BQ7" s="36">
        <v>32.81</v>
      </c>
      <c r="BR7" s="36">
        <v>27.74</v>
      </c>
      <c r="BS7" s="36">
        <v>28.46</v>
      </c>
      <c r="BT7" s="36">
        <v>27.82</v>
      </c>
      <c r="BU7" s="36">
        <v>51.56</v>
      </c>
      <c r="BV7" s="36">
        <v>51.03</v>
      </c>
      <c r="BW7" s="36">
        <v>50.9</v>
      </c>
      <c r="BX7" s="36">
        <v>50.82</v>
      </c>
      <c r="BY7" s="36">
        <v>52.19</v>
      </c>
      <c r="BZ7" s="36">
        <v>52.78</v>
      </c>
      <c r="CA7" s="36">
        <v>534.30999999999995</v>
      </c>
      <c r="CB7" s="36">
        <v>504.91</v>
      </c>
      <c r="CC7" s="36">
        <v>598.67999999999995</v>
      </c>
      <c r="CD7" s="36">
        <v>595.58000000000004</v>
      </c>
      <c r="CE7" s="36">
        <v>614.94000000000005</v>
      </c>
      <c r="CF7" s="36">
        <v>283.26</v>
      </c>
      <c r="CG7" s="36">
        <v>289.60000000000002</v>
      </c>
      <c r="CH7" s="36">
        <v>293.27</v>
      </c>
      <c r="CI7" s="36">
        <v>300.52</v>
      </c>
      <c r="CJ7" s="36">
        <v>296.14</v>
      </c>
      <c r="CK7" s="36">
        <v>289.81</v>
      </c>
      <c r="CL7" s="36">
        <v>39.950000000000003</v>
      </c>
      <c r="CM7" s="36">
        <v>39.33</v>
      </c>
      <c r="CN7" s="36">
        <v>57.16</v>
      </c>
      <c r="CO7" s="36">
        <v>57.26</v>
      </c>
      <c r="CP7" s="36">
        <v>56.22</v>
      </c>
      <c r="CQ7" s="36">
        <v>55.2</v>
      </c>
      <c r="CR7" s="36">
        <v>54.74</v>
      </c>
      <c r="CS7" s="36">
        <v>53.78</v>
      </c>
      <c r="CT7" s="36">
        <v>53.24</v>
      </c>
      <c r="CU7" s="36">
        <v>52.31</v>
      </c>
      <c r="CV7" s="36">
        <v>52.74</v>
      </c>
      <c r="CW7" s="36">
        <v>79.069999999999993</v>
      </c>
      <c r="CX7" s="36">
        <v>80.16</v>
      </c>
      <c r="CY7" s="36">
        <v>81.099999999999994</v>
      </c>
      <c r="CZ7" s="36">
        <v>82.36</v>
      </c>
      <c r="DA7" s="36">
        <v>81.81</v>
      </c>
      <c r="DB7" s="36">
        <v>83.73</v>
      </c>
      <c r="DC7" s="36">
        <v>83.88</v>
      </c>
      <c r="DD7" s="36">
        <v>84.06</v>
      </c>
      <c r="DE7" s="36">
        <v>84.07</v>
      </c>
      <c r="DF7" s="36">
        <v>84.32</v>
      </c>
      <c r="DG7" s="36">
        <v>84.5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0.03</v>
      </c>
      <c r="EJ7" s="36">
        <v>0.04</v>
      </c>
      <c r="EK7" s="36">
        <v>0.03</v>
      </c>
      <c r="EL7" s="36">
        <v>0.02</v>
      </c>
      <c r="EM7" s="36">
        <v>0.01</v>
      </c>
      <c r="EN7" s="36">
        <v>0.03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重枝　良知</cp:lastModifiedBy>
  <cp:lastPrinted>2017-02-21T02:24:51Z</cp:lastPrinted>
  <dcterms:created xsi:type="dcterms:W3CDTF">2017-02-08T03:14:31Z</dcterms:created>
  <dcterms:modified xsi:type="dcterms:W3CDTF">2017-02-21T02:24:56Z</dcterms:modified>
  <cp:category/>
</cp:coreProperties>
</file>