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<sst xmlns="http://schemas.openxmlformats.org/spreadsheetml/2006/main" count="217" uniqueCount="107">
  <si>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</si>
  <si>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</si>
  <si>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</si>
  <si>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</si>
  <si>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</si>
  <si>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</si>
  <si>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</si>
  <si>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</si>
  <si>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</si>
  <si>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</si>
  <si>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</si>
  <si>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</si>
  <si>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</si>
  <si>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</si>
  <si>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</si>
  <si>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</si>
  <si>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</si>
  <si>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</si>
  <si>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</si>
  <si>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</si>
  <si>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</si>
  <si>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</si>
  <si>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</si>
  <si>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</si>
  <si>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</si>
  <si>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</si>
  <si>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</si>
  <si>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</si>
  <si>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</si>
  <si>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</si>
  <si>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</si>
  <si>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</si>
  <si>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</si>
  <si>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</si>
  <si>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</si>
  <si>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</si>
  <si>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</si>
  <si>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</si>
  <si>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</si>
  <si>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</si>
  <si>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</si>
  <si>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</si>
  <si>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</si>
  <si>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</si>
  <si>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</si>
  <si>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</si>
  <si>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</si>
  <si>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</si>
  <si>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</si>
  <si>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</si>
  <si>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</si>
  <si>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</si>
  <si>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</si>
  <si>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</si>
  <si>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</si>
  <si>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</si>
  <si>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</si>
  <si>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</si>
  <si>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</si>
  <si>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</si>
  <si>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</si>
  <si>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</si>
  <si>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</si>
  <si>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</si>
  <si>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</si>
  <si>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</si>
  <si>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</si>
  <si>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</si>
  <si>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</si>
  <si>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</si>
  <si>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</si>
  <si>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</si>
  <si>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</si>
  <si>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</si>
  <si>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</si>
  <si>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</si>
  <si>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</si>
  <si>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</si>
  <si>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</si>
  <si>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</si>
  <si>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</si>
  <si>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</si>
  <si>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</si>
  <si>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</si>
  <si>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</si>
  <si>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</si>
  <si>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</si>
  <si>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</si>
  <si>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</si>
  <si>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</si>
  <si>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</si>
  <si>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</si>
  <si>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</si>
  <si>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</si>
  <si>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</si>
  <si>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</si>
  <si>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</si>
  <si>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</si>
  <si>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</si>
  <si>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</si>
  <si>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</si>
  <si>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</si>
  <si>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</si>
  <si>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</si>
  <si>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毎事業年度黒字計上により経常収支比率は100％を超えている。流動比率は、平成26年度の会計制度見直しにより大きく下がったものの、217.99％となっており、十分な支払い能力を確保している。したがって、現時点において、本市の水道事業は経営の健全性を保っていると言える。今後は、老朽化施設の維持費や、施設更新に伴う減価償却費の増加が見込まれる一方で、主な事業収益である給水収益が減少していくと考えられることから、これらの指標は、徐々に下降していくと考えられる。なお、企業債残高対給水収益比率は減少傾向にあるが、今後は老朽化施設の更新を控えており、上昇すると考えられる。施設更新の際には、規模の適正化を図り事業費を圧縮することにより、企業債発行額を抑制する必要がある。</t>
    <phoneticPr fontId="4"/>
  </si>
  <si>
    <t>有形固定資産減価償却率は、類似団体を若干上回っている。浄水場をはじめ老朽施設が数多く存在しており、施設更新は喫緊の課題である。更新にあたっては、施設ごとに更新時期や規模について検討し、更新費用の抑制に努めるとともに、計画的に実施する必要がある。</t>
    <phoneticPr fontId="4"/>
  </si>
  <si>
    <t>現在、経常収支比率が高く単年度で黒字を計上しているが、施設利用率は低く、企業債残高対給水収益比率も類似団体と比べ高くなっているなど課題もある。今後、水需要の減少に伴い水道料金収入の減少が見込まれる中、老朽施設の更新のための財源確保に向けて、より一層経費削減に努める必要がある。また、施設更新に際しては、近隣事業体との広域化も視野に入れ、施設規模の適正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</si>
</sst>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0.84</c:v>
                </c:pt>
                <c:pt idx="1">
                  <c:v>0.8</c:v>
                </c:pt>
                <c:pt idx="2">
                  <c:v>0.98</c:v>
                </c:pt>
                <c:pt idx="3">
                  <c:v>1.0900000000000001</c:v>
                </c:pt>
                <c:pt idx="4">
                  <c:v>0.94</c:v>
                </c:pt>
              </c:numCache>
            </c:numRef>
          </c:val>
        </c:ser>
        <c:dLbls>
          <c:showLegendKey val="0"/>
          <c:showVal val="0"/>
          <c:showCatName val="0"/>
          <c:showSerName val="0"/>
          <c:showPercent val="0"/>
          <c:showBubbleSize val="0"/>
        </c:dLbls>
        <c:gapWidth val="150"/>
        <c:axId val="162428800"/>
        <c:axId val="1624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62428800"/>
        <c:axId val="162447360"/>
      </c:lineChart>
      <c:dateAx>
        <c:axId val="162428800"/>
        <c:scaling>
          <c:orientation val="minMax"/>
        </c:scaling>
        <c:delete val="1"/>
        <c:axPos val="b"/>
        <c:numFmt formatCode="ge" sourceLinked="1"/>
        <c:majorTickMark val="none"/>
        <c:minorTickMark val="none"/>
        <c:tickLblPos val="none"/>
        <c:crossAx val="162447360"/>
        <c:crosses val="autoZero"/>
        <c:auto val="1"/>
        <c:lblOffset val="100"/>
        <c:baseTimeUnit val="years"/>
      </c:dateAx>
      <c:valAx>
        <c:axId val="162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48.81</c:v>
                </c:pt>
                <c:pt idx="1">
                  <c:v>48.12</c:v>
                </c:pt>
                <c:pt idx="2">
                  <c:v>48.11</c:v>
                </c:pt>
                <c:pt idx="3">
                  <c:v>47.29</c:v>
                </c:pt>
                <c:pt idx="4">
                  <c:v>46.85</c:v>
                </c:pt>
              </c:numCache>
            </c:numRef>
          </c:val>
        </c:ser>
        <c:dLbls>
          <c:showLegendKey val="0"/>
          <c:showVal val="0"/>
          <c:showCatName val="0"/>
          <c:showSerName val="0"/>
          <c:showPercent val="0"/>
          <c:showBubbleSize val="0"/>
        </c:dLbls>
        <c:gapWidth val="150"/>
        <c:axId val="163588352"/>
        <c:axId val="163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63588352"/>
        <c:axId val="163619200"/>
      </c:lineChart>
      <c:dateAx>
        <c:axId val="163588352"/>
        <c:scaling>
          <c:orientation val="minMax"/>
        </c:scaling>
        <c:delete val="1"/>
        <c:axPos val="b"/>
        <c:numFmt formatCode="ge" sourceLinked="1"/>
        <c:majorTickMark val="none"/>
        <c:minorTickMark val="none"/>
        <c:tickLblPos val="none"/>
        <c:crossAx val="163619200"/>
        <c:crosses val="autoZero"/>
        <c:auto val="1"/>
        <c:lblOffset val="100"/>
        <c:baseTimeUnit val="years"/>
      </c:dateAx>
      <c:valAx>
        <c:axId val="163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91.34</c:v>
                </c:pt>
                <c:pt idx="1">
                  <c:v>91.54</c:v>
                </c:pt>
                <c:pt idx="2">
                  <c:v>91.26</c:v>
                </c:pt>
                <c:pt idx="3">
                  <c:v>89.88</c:v>
                </c:pt>
                <c:pt idx="4">
                  <c:v>90.84</c:v>
                </c:pt>
              </c:numCache>
            </c:numRef>
          </c:val>
        </c:ser>
        <c:dLbls>
          <c:showLegendKey val="0"/>
          <c:showVal val="0"/>
          <c:showCatName val="0"/>
          <c:showSerName val="0"/>
          <c:showPercent val="0"/>
          <c:showBubbleSize val="0"/>
        </c:dLbls>
        <c:gapWidth val="150"/>
        <c:axId val="163645312"/>
        <c:axId val="163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63645312"/>
        <c:axId val="163651584"/>
      </c:lineChart>
      <c:dateAx>
        <c:axId val="163645312"/>
        <c:scaling>
          <c:orientation val="minMax"/>
        </c:scaling>
        <c:delete val="1"/>
        <c:axPos val="b"/>
        <c:numFmt formatCode="ge" sourceLinked="1"/>
        <c:majorTickMark val="none"/>
        <c:minorTickMark val="none"/>
        <c:tickLblPos val="none"/>
        <c:crossAx val="163651584"/>
        <c:crosses val="autoZero"/>
        <c:auto val="1"/>
        <c:lblOffset val="100"/>
        <c:baseTimeUnit val="years"/>
      </c:dateAx>
      <c:valAx>
        <c:axId val="163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119.4</c:v>
                </c:pt>
                <c:pt idx="1">
                  <c:v>119.82</c:v>
                </c:pt>
                <c:pt idx="2">
                  <c:v>123.18</c:v>
                </c:pt>
                <c:pt idx="3">
                  <c:v>116.54</c:v>
                </c:pt>
                <c:pt idx="4">
                  <c:v>119.5</c:v>
                </c:pt>
              </c:numCache>
            </c:numRef>
          </c:val>
        </c:ser>
        <c:dLbls>
          <c:showLegendKey val="0"/>
          <c:showVal val="0"/>
          <c:showCatName val="0"/>
          <c:showSerName val="0"/>
          <c:showPercent val="0"/>
          <c:showBubbleSize val="0"/>
        </c:dLbls>
        <c:gapWidth val="150"/>
        <c:axId val="162481664"/>
        <c:axId val="1624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62481664"/>
        <c:axId val="162483584"/>
      </c:lineChart>
      <c:dateAx>
        <c:axId val="162481664"/>
        <c:scaling>
          <c:orientation val="minMax"/>
        </c:scaling>
        <c:delete val="1"/>
        <c:axPos val="b"/>
        <c:numFmt formatCode="ge" sourceLinked="1"/>
        <c:majorTickMark val="none"/>
        <c:minorTickMark val="none"/>
        <c:tickLblPos val="none"/>
        <c:crossAx val="162483584"/>
        <c:crosses val="autoZero"/>
        <c:auto val="1"/>
        <c:lblOffset val="100"/>
        <c:baseTimeUnit val="years"/>
      </c:dateAx>
      <c:valAx>
        <c:axId val="1624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4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40.22</c:v>
                </c:pt>
                <c:pt idx="1">
                  <c:v>41.32</c:v>
                </c:pt>
                <c:pt idx="2">
                  <c:v>41.93</c:v>
                </c:pt>
                <c:pt idx="3">
                  <c:v>46.83</c:v>
                </c:pt>
                <c:pt idx="4">
                  <c:v>47.97</c:v>
                </c:pt>
              </c:numCache>
            </c:numRef>
          </c:val>
        </c:ser>
        <c:dLbls>
          <c:showLegendKey val="0"/>
          <c:showVal val="0"/>
          <c:showCatName val="0"/>
          <c:showSerName val="0"/>
          <c:showPercent val="0"/>
          <c:showBubbleSize val="0"/>
        </c:dLbls>
        <c:gapWidth val="150"/>
        <c:axId val="163198080"/>
        <c:axId val="1632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63198080"/>
        <c:axId val="163200000"/>
      </c:lineChart>
      <c:dateAx>
        <c:axId val="163198080"/>
        <c:scaling>
          <c:orientation val="minMax"/>
        </c:scaling>
        <c:delete val="1"/>
        <c:axPos val="b"/>
        <c:numFmt formatCode="ge" sourceLinked="1"/>
        <c:majorTickMark val="none"/>
        <c:minorTickMark val="none"/>
        <c:tickLblPos val="none"/>
        <c:crossAx val="163200000"/>
        <c:crosses val="autoZero"/>
        <c:auto val="1"/>
        <c:lblOffset val="100"/>
        <c:baseTimeUnit val="years"/>
      </c:dateAx>
      <c:valAx>
        <c:axId val="163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9.06</c:v>
                </c:pt>
                <c:pt idx="1">
                  <c:v>10.52</c:v>
                </c:pt>
                <c:pt idx="2">
                  <c:v>12.68</c:v>
                </c:pt>
                <c:pt idx="3">
                  <c:v>13.54</c:v>
                </c:pt>
                <c:pt idx="4">
                  <c:v>14.28</c:v>
                </c:pt>
              </c:numCache>
            </c:numRef>
          </c:val>
        </c:ser>
        <c:dLbls>
          <c:showLegendKey val="0"/>
          <c:showVal val="0"/>
          <c:showCatName val="0"/>
          <c:showSerName val="0"/>
          <c:showPercent val="0"/>
          <c:showBubbleSize val="0"/>
        </c:dLbls>
        <c:gapWidth val="150"/>
        <c:axId val="163244288"/>
        <c:axId val="1632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63244288"/>
        <c:axId val="163250560"/>
      </c:lineChart>
      <c:dateAx>
        <c:axId val="163244288"/>
        <c:scaling>
          <c:orientation val="minMax"/>
        </c:scaling>
        <c:delete val="1"/>
        <c:axPos val="b"/>
        <c:numFmt formatCode="ge" sourceLinked="1"/>
        <c:majorTickMark val="none"/>
        <c:minorTickMark val="none"/>
        <c:tickLblPos val="none"/>
        <c:crossAx val="163250560"/>
        <c:crosses val="autoZero"/>
        <c:auto val="1"/>
        <c:lblOffset val="100"/>
        <c:baseTimeUnit val="years"/>
      </c:dateAx>
      <c:valAx>
        <c:axId val="163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289344"/>
        <c:axId val="1632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63289344"/>
        <c:axId val="163295616"/>
      </c:lineChart>
      <c:dateAx>
        <c:axId val="163289344"/>
        <c:scaling>
          <c:orientation val="minMax"/>
        </c:scaling>
        <c:delete val="1"/>
        <c:axPos val="b"/>
        <c:numFmt formatCode="ge" sourceLinked="1"/>
        <c:majorTickMark val="none"/>
        <c:minorTickMark val="none"/>
        <c:tickLblPos val="none"/>
        <c:crossAx val="163295616"/>
        <c:crosses val="autoZero"/>
        <c:auto val="1"/>
        <c:lblOffset val="100"/>
        <c:baseTimeUnit val="years"/>
      </c:dateAx>
      <c:valAx>
        <c:axId val="16329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466.9</c:v>
                </c:pt>
                <c:pt idx="1">
                  <c:v>544.66</c:v>
                </c:pt>
                <c:pt idx="2">
                  <c:v>548.45000000000005</c:v>
                </c:pt>
                <c:pt idx="3">
                  <c:v>189.56</c:v>
                </c:pt>
                <c:pt idx="4">
                  <c:v>217.99</c:v>
                </c:pt>
              </c:numCache>
            </c:numRef>
          </c:val>
        </c:ser>
        <c:dLbls>
          <c:showLegendKey val="0"/>
          <c:showVal val="0"/>
          <c:showCatName val="0"/>
          <c:showSerName val="0"/>
          <c:showPercent val="0"/>
          <c:showBubbleSize val="0"/>
        </c:dLbls>
        <c:gapWidth val="150"/>
        <c:axId val="163330304"/>
        <c:axId val="163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63330304"/>
        <c:axId val="163336576"/>
      </c:lineChart>
      <c:dateAx>
        <c:axId val="163330304"/>
        <c:scaling>
          <c:orientation val="minMax"/>
        </c:scaling>
        <c:delete val="1"/>
        <c:axPos val="b"/>
        <c:numFmt formatCode="ge" sourceLinked="1"/>
        <c:majorTickMark val="none"/>
        <c:minorTickMark val="none"/>
        <c:tickLblPos val="none"/>
        <c:crossAx val="163336576"/>
        <c:crosses val="autoZero"/>
        <c:auto val="1"/>
        <c:lblOffset val="100"/>
        <c:baseTimeUnit val="years"/>
      </c:dateAx>
      <c:valAx>
        <c:axId val="16333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376.35</c:v>
                </c:pt>
                <c:pt idx="1">
                  <c:v>358.69</c:v>
                </c:pt>
                <c:pt idx="2">
                  <c:v>340.22</c:v>
                </c:pt>
                <c:pt idx="3">
                  <c:v>337.86</c:v>
                </c:pt>
                <c:pt idx="4">
                  <c:v>318.47000000000003</c:v>
                </c:pt>
              </c:numCache>
            </c:numRef>
          </c:val>
        </c:ser>
        <c:dLbls>
          <c:showLegendKey val="0"/>
          <c:showVal val="0"/>
          <c:showCatName val="0"/>
          <c:showSerName val="0"/>
          <c:showPercent val="0"/>
          <c:showBubbleSize val="0"/>
        </c:dLbls>
        <c:gapWidth val="150"/>
        <c:axId val="163366784"/>
        <c:axId val="163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63366784"/>
        <c:axId val="163373056"/>
      </c:lineChart>
      <c:dateAx>
        <c:axId val="163366784"/>
        <c:scaling>
          <c:orientation val="minMax"/>
        </c:scaling>
        <c:delete val="1"/>
        <c:axPos val="b"/>
        <c:numFmt formatCode="ge" sourceLinked="1"/>
        <c:majorTickMark val="none"/>
        <c:minorTickMark val="none"/>
        <c:tickLblPos val="none"/>
        <c:crossAx val="163373056"/>
        <c:crosses val="autoZero"/>
        <c:auto val="1"/>
        <c:lblOffset val="100"/>
        <c:baseTimeUnit val="years"/>
      </c:dateAx>
      <c:valAx>
        <c:axId val="16337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111.71</c:v>
                </c:pt>
                <c:pt idx="1">
                  <c:v>113.1</c:v>
                </c:pt>
                <c:pt idx="2">
                  <c:v>115.68</c:v>
                </c:pt>
                <c:pt idx="3">
                  <c:v>109.38</c:v>
                </c:pt>
                <c:pt idx="4">
                  <c:v>111.59</c:v>
                </c:pt>
              </c:numCache>
            </c:numRef>
          </c:val>
        </c:ser>
        <c:dLbls>
          <c:showLegendKey val="0"/>
          <c:showVal val="0"/>
          <c:showCatName val="0"/>
          <c:showSerName val="0"/>
          <c:showPercent val="0"/>
          <c:showBubbleSize val="0"/>
        </c:dLbls>
        <c:gapWidth val="150"/>
        <c:axId val="163419648"/>
        <c:axId val="1634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63419648"/>
        <c:axId val="163421568"/>
      </c:lineChart>
      <c:dateAx>
        <c:axId val="163419648"/>
        <c:scaling>
          <c:orientation val="minMax"/>
        </c:scaling>
        <c:delete val="1"/>
        <c:axPos val="b"/>
        <c:numFmt formatCode="ge" sourceLinked="1"/>
        <c:majorTickMark val="none"/>
        <c:minorTickMark val="none"/>
        <c:tickLblPos val="none"/>
        <c:crossAx val="163421568"/>
        <c:crosses val="autoZero"/>
        <c:auto val="1"/>
        <c:lblOffset val="100"/>
        <c:baseTimeUnit val="years"/>
      </c:dateAx>
      <c:valAx>
        <c:axId val="163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165.75</c:v>
                </c:pt>
                <c:pt idx="1">
                  <c:v>164.39</c:v>
                </c:pt>
                <c:pt idx="2">
                  <c:v>160.97999999999999</c:v>
                </c:pt>
                <c:pt idx="3">
                  <c:v>170.04</c:v>
                </c:pt>
                <c:pt idx="4">
                  <c:v>167.11</c:v>
                </c:pt>
              </c:numCache>
            </c:numRef>
          </c:val>
        </c:ser>
        <c:dLbls>
          <c:showLegendKey val="0"/>
          <c:showVal val="0"/>
          <c:showCatName val="0"/>
          <c:showSerName val="0"/>
          <c:showPercent val="0"/>
          <c:showBubbleSize val="0"/>
        </c:dLbls>
        <c:gapWidth val="150"/>
        <c:axId val="163428992"/>
        <c:axId val="1635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63428992"/>
        <c:axId val="163578624"/>
      </c:lineChart>
      <c:dateAx>
        <c:axId val="163428992"/>
        <c:scaling>
          <c:orientation val="minMax"/>
        </c:scaling>
        <c:delete val="1"/>
        <c:axPos val="b"/>
        <c:numFmt formatCode="ge" sourceLinked="1"/>
        <c:majorTickMark val="none"/>
        <c:minorTickMark val="none"/>
        <c:tickLblPos val="none"/>
        <c:crossAx val="163578624"/>
        <c:crosses val="autoZero"/>
        <c:auto val="1"/>
        <c:lblOffset val="100"/>
        <c:baseTimeUnit val="years"/>
      </c:dateAx>
      <c:valAx>
        <c:axId val="1635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K87" sqref="BK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宇部市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169349</v>
      </c>
      <c r="AJ8" s="56"/>
      <c r="AK8" s="56"/>
      <c r="AL8" s="56"/>
      <c r="AM8" s="56"/>
      <c r="AN8" s="56"/>
      <c r="AO8" s="56"/>
      <c r="AP8" s="57"/>
      <c r="AQ8" s="47">
        <f>データ!R6</f>
        <v>286.64999999999998</v>
      </c>
      <c r="AR8" s="47"/>
      <c r="AS8" s="47"/>
      <c r="AT8" s="47"/>
      <c r="AU8" s="47"/>
      <c r="AV8" s="47"/>
      <c r="AW8" s="47"/>
      <c r="AX8" s="47"/>
      <c r="AY8" s="47">
        <f>データ!S6</f>
        <v>590.79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63.23</v>
      </c>
      <c r="K10" s="47"/>
      <c r="L10" s="47"/>
      <c r="M10" s="47"/>
      <c r="N10" s="47"/>
      <c r="O10" s="47"/>
      <c r="P10" s="47"/>
      <c r="Q10" s="47"/>
      <c r="R10" s="47">
        <f>データ!O6</f>
        <v>99.36</v>
      </c>
      <c r="S10" s="47"/>
      <c r="T10" s="47"/>
      <c r="U10" s="47"/>
      <c r="V10" s="47"/>
      <c r="W10" s="47"/>
      <c r="X10" s="47"/>
      <c r="Y10" s="47"/>
      <c r="Z10" s="78">
        <f>データ!P6</f>
        <v>3034</v>
      </c>
      <c r="AA10" s="78"/>
      <c r="AB10" s="78"/>
      <c r="AC10" s="78"/>
      <c r="AD10" s="78"/>
      <c r="AE10" s="78"/>
      <c r="AF10" s="78"/>
      <c r="AG10" s="78"/>
      <c r="AH10" s="2"/>
      <c r="AI10" s="78">
        <f>データ!T6</f>
        <v>167721</v>
      </c>
      <c r="AJ10" s="78"/>
      <c r="AK10" s="78"/>
      <c r="AL10" s="78"/>
      <c r="AM10" s="78"/>
      <c r="AN10" s="78"/>
      <c r="AO10" s="78"/>
      <c r="AP10" s="78"/>
      <c r="AQ10" s="47">
        <f>データ!U6</f>
        <v>135.71</v>
      </c>
      <c r="AR10" s="47"/>
      <c r="AS10" s="47"/>
      <c r="AT10" s="47"/>
      <c r="AU10" s="47"/>
      <c r="AV10" s="47"/>
      <c r="AW10" s="47"/>
      <c r="AX10" s="47"/>
      <c r="AY10" s="47">
        <f>データ!V6</f>
        <v>1235.8800000000001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352021</v>
      </c>
      <c r="D6" s="31">
        <f t="shared" si="3"/>
        <v>46</v>
      </c>
      <c r="E6" s="31">
        <f t="shared" si="3"/>
        <v>1</v>
      </c>
      <c r="F6" s="31">
        <f t="shared" si="3"/>
        <v>0</v>
      </c>
      <c r="G6" s="31">
        <f t="shared" si="3"/>
        <v>1</v>
      </c>
      <c r="H6" s="31" t="str">
        <f t="shared" si="3"/>
        <v>山口県　宇部市</v>
      </c>
      <c r="I6" s="31" t="str">
        <f t="shared" si="3"/>
        <v>法適用</v>
      </c>
      <c r="J6" s="31" t="str">
        <f t="shared" si="3"/>
        <v>水道事業</v>
      </c>
      <c r="K6" s="31" t="str">
        <f t="shared" si="3"/>
        <v>末端給水事業</v>
      </c>
      <c r="L6" s="31" t="str">
        <f t="shared" si="3"/>
        <v>A2</v>
      </c>
      <c r="M6" s="32" t="str">
        <f t="shared" si="3"/>
        <v>-</v>
      </c>
      <c r="N6" s="32">
        <f t="shared" si="3"/>
        <v>63.23</v>
      </c>
      <c r="O6" s="32">
        <f t="shared" si="3"/>
        <v>99.36</v>
      </c>
      <c r="P6" s="32">
        <f t="shared" si="3"/>
        <v>3034</v>
      </c>
      <c r="Q6" s="32">
        <f t="shared" si="3"/>
        <v>169349</v>
      </c>
      <c r="R6" s="32">
        <f t="shared" si="3"/>
        <v>286.64999999999998</v>
      </c>
      <c r="S6" s="32">
        <f t="shared" si="3"/>
        <v>590.79</v>
      </c>
      <c r="T6" s="32">
        <f t="shared" si="3"/>
        <v>167721</v>
      </c>
      <c r="U6" s="32">
        <f t="shared" si="3"/>
        <v>135.71</v>
      </c>
      <c r="V6" s="32">
        <f t="shared" si="3"/>
        <v>1235.8800000000001</v>
      </c>
      <c r="W6" s="33">
        <f>IF(W7="",NA(),W7)</f>
        <v>119.4</v>
      </c>
      <c r="X6" s="33">
        <f t="shared" ref="X6:AF6" si="4">IF(X7="",NA(),X7)</f>
        <v>119.82</v>
      </c>
      <c r="Y6" s="33">
        <f t="shared" si="4"/>
        <v>123.18</v>
      </c>
      <c r="Z6" s="33">
        <f t="shared" si="4"/>
        <v>116.54</v>
      </c>
      <c r="AA6" s="33">
        <f t="shared" si="4"/>
        <v>119.5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466.9</v>
      </c>
      <c r="AT6" s="33">
        <f t="shared" ref="AT6:BB6" si="6">IF(AT7="",NA(),AT7)</f>
        <v>544.66</v>
      </c>
      <c r="AU6" s="33">
        <f t="shared" si="6"/>
        <v>548.45000000000005</v>
      </c>
      <c r="AV6" s="33">
        <f t="shared" si="6"/>
        <v>189.56</v>
      </c>
      <c r="AW6" s="33">
        <f t="shared" si="6"/>
        <v>217.99</v>
      </c>
      <c r="AX6" s="33">
        <f t="shared" si="6"/>
        <v>602.73</v>
      </c>
      <c r="AY6" s="33">
        <f t="shared" si="6"/>
        <v>590.46</v>
      </c>
      <c r="AZ6" s="33">
        <f t="shared" si="6"/>
        <v>628.34</v>
      </c>
      <c r="BA6" s="33">
        <f t="shared" si="6"/>
        <v>289.8</v>
      </c>
      <c r="BB6" s="33">
        <f t="shared" si="6"/>
        <v>299.44</v>
      </c>
      <c r="BC6" s="32" t="str">
        <f>IF(BC7="","",IF(BC7="-","【-】","【"&amp;SUBSTITUTE(TEXT(BC7,"#,##0.00"),"-","△")&amp;"】"))</f>
        <v>【262.74】</v>
      </c>
      <c r="BD6" s="33">
        <f>IF(BD7="",NA(),BD7)</f>
        <v>376.35</v>
      </c>
      <c r="BE6" s="33">
        <f t="shared" ref="BE6:BM6" si="7">IF(BE7="",NA(),BE7)</f>
        <v>358.69</v>
      </c>
      <c r="BF6" s="33">
        <f t="shared" si="7"/>
        <v>340.22</v>
      </c>
      <c r="BG6" s="33">
        <f t="shared" si="7"/>
        <v>337.86</v>
      </c>
      <c r="BH6" s="33">
        <f t="shared" si="7"/>
        <v>318.47000000000003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111.71</v>
      </c>
      <c r="BP6" s="33">
        <f t="shared" ref="BP6:BX6" si="8">IF(BP7="",NA(),BP7)</f>
        <v>113.1</v>
      </c>
      <c r="BQ6" s="33">
        <f t="shared" si="8"/>
        <v>115.68</v>
      </c>
      <c r="BR6" s="33">
        <f t="shared" si="8"/>
        <v>109.38</v>
      </c>
      <c r="BS6" s="33">
        <f t="shared" si="8"/>
        <v>111.59</v>
      </c>
      <c r="BT6" s="33">
        <f t="shared" si="8"/>
        <v>99</v>
      </c>
      <c r="BU6" s="33">
        <f t="shared" si="8"/>
        <v>99.91</v>
      </c>
      <c r="BV6" s="33">
        <f t="shared" si="8"/>
        <v>99.89</v>
      </c>
      <c r="BW6" s="33">
        <f t="shared" si="8"/>
        <v>107.05</v>
      </c>
      <c r="BX6" s="33">
        <f t="shared" si="8"/>
        <v>106.4</v>
      </c>
      <c r="BY6" s="32" t="str">
        <f>IF(BY7="","",IF(BY7="-","【-】","【"&amp;SUBSTITUTE(TEXT(BY7,"#,##0.00"),"-","△")&amp;"】"))</f>
        <v>【104.99】</v>
      </c>
      <c r="BZ6" s="33">
        <f>IF(BZ7="",NA(),BZ7)</f>
        <v>165.75</v>
      </c>
      <c r="CA6" s="33">
        <f t="shared" ref="CA6:CI6" si="9">IF(CA7="",NA(),CA7)</f>
        <v>164.39</v>
      </c>
      <c r="CB6" s="33">
        <f t="shared" si="9"/>
        <v>160.97999999999999</v>
      </c>
      <c r="CC6" s="33">
        <f t="shared" si="9"/>
        <v>170.04</v>
      </c>
      <c r="CD6" s="33">
        <f t="shared" si="9"/>
        <v>167.11</v>
      </c>
      <c r="CE6" s="33">
        <f t="shared" si="9"/>
        <v>164.03</v>
      </c>
      <c r="CF6" s="33">
        <f t="shared" si="9"/>
        <v>164.25</v>
      </c>
      <c r="CG6" s="33">
        <f t="shared" si="9"/>
        <v>165.34</v>
      </c>
      <c r="CH6" s="33">
        <f t="shared" si="9"/>
        <v>155.09</v>
      </c>
      <c r="CI6" s="33">
        <f t="shared" si="9"/>
        <v>156.29</v>
      </c>
      <c r="CJ6" s="32" t="str">
        <f>IF(CJ7="","",IF(CJ7="-","【-】","【"&amp;SUBSTITUTE(TEXT(CJ7,"#,##0.00"),"-","△")&amp;"】"))</f>
        <v>【163.72】</v>
      </c>
      <c r="CK6" s="33">
        <f>IF(CK7="",NA(),CK7)</f>
        <v>48.81</v>
      </c>
      <c r="CL6" s="33">
        <f t="shared" ref="CL6:CT6" si="10">IF(CL7="",NA(),CL7)</f>
        <v>48.12</v>
      </c>
      <c r="CM6" s="33">
        <f t="shared" si="10"/>
        <v>48.11</v>
      </c>
      <c r="CN6" s="33">
        <f t="shared" si="10"/>
        <v>47.29</v>
      </c>
      <c r="CO6" s="33">
        <f t="shared" si="10"/>
        <v>46.85</v>
      </c>
      <c r="CP6" s="33">
        <f t="shared" si="10"/>
        <v>63.07</v>
      </c>
      <c r="CQ6" s="33">
        <f t="shared" si="10"/>
        <v>62.71</v>
      </c>
      <c r="CR6" s="33">
        <f t="shared" si="10"/>
        <v>62.15</v>
      </c>
      <c r="CS6" s="33">
        <f t="shared" si="10"/>
        <v>61.61</v>
      </c>
      <c r="CT6" s="33">
        <f t="shared" si="10"/>
        <v>62.34</v>
      </c>
      <c r="CU6" s="32" t="str">
        <f>IF(CU7="","",IF(CU7="-","【-】","【"&amp;SUBSTITUTE(TEXT(CU7,"#,##0.00"),"-","△")&amp;"】"))</f>
        <v>【59.76】</v>
      </c>
      <c r="CV6" s="33">
        <f>IF(CV7="",NA(),CV7)</f>
        <v>91.34</v>
      </c>
      <c r="CW6" s="33">
        <f t="shared" ref="CW6:DE6" si="11">IF(CW7="",NA(),CW7)</f>
        <v>91.54</v>
      </c>
      <c r="CX6" s="33">
        <f t="shared" si="11"/>
        <v>91.26</v>
      </c>
      <c r="CY6" s="33">
        <f t="shared" si="11"/>
        <v>89.88</v>
      </c>
      <c r="CZ6" s="33">
        <f t="shared" si="11"/>
        <v>90.84</v>
      </c>
      <c r="DA6" s="33">
        <f t="shared" si="11"/>
        <v>89.96</v>
      </c>
      <c r="DB6" s="33">
        <f t="shared" si="11"/>
        <v>90.54</v>
      </c>
      <c r="DC6" s="33">
        <f t="shared" si="11"/>
        <v>90.64</v>
      </c>
      <c r="DD6" s="33">
        <f t="shared" si="11"/>
        <v>90.23</v>
      </c>
      <c r="DE6" s="33">
        <f t="shared" si="11"/>
        <v>90.15</v>
      </c>
      <c r="DF6" s="32" t="str">
        <f>IF(DF7="","",IF(DF7="-","【-】","【"&amp;SUBSTITUTE(TEXT(DF7,"#,##0.00"),"-","△")&amp;"】"))</f>
        <v>【89.95】</v>
      </c>
      <c r="DG6" s="33">
        <f>IF(DG7="",NA(),DG7)</f>
        <v>40.22</v>
      </c>
      <c r="DH6" s="33">
        <f t="shared" ref="DH6:DP6" si="12">IF(DH7="",NA(),DH7)</f>
        <v>41.32</v>
      </c>
      <c r="DI6" s="33">
        <f t="shared" si="12"/>
        <v>41.93</v>
      </c>
      <c r="DJ6" s="33">
        <f t="shared" si="12"/>
        <v>46.83</v>
      </c>
      <c r="DK6" s="33">
        <f t="shared" si="12"/>
        <v>47.97</v>
      </c>
      <c r="DL6" s="33">
        <f t="shared" si="12"/>
        <v>41.47</v>
      </c>
      <c r="DM6" s="33">
        <f t="shared" si="12"/>
        <v>42.43</v>
      </c>
      <c r="DN6" s="33">
        <f t="shared" si="12"/>
        <v>43.24</v>
      </c>
      <c r="DO6" s="33">
        <f t="shared" si="12"/>
        <v>46.36</v>
      </c>
      <c r="DP6" s="33">
        <f t="shared" si="12"/>
        <v>47.37</v>
      </c>
      <c r="DQ6" s="32" t="str">
        <f>IF(DQ7="","",IF(DQ7="-","【-】","【"&amp;SUBSTITUTE(TEXT(DQ7,"#,##0.00"),"-","△")&amp;"】"))</f>
        <v>【47.18】</v>
      </c>
      <c r="DR6" s="33">
        <f>IF(DR7="",NA(),DR7)</f>
        <v>9.06</v>
      </c>
      <c r="DS6" s="33">
        <f t="shared" ref="DS6:EA6" si="13">IF(DS7="",NA(),DS7)</f>
        <v>10.52</v>
      </c>
      <c r="DT6" s="33">
        <f t="shared" si="13"/>
        <v>12.68</v>
      </c>
      <c r="DU6" s="33">
        <f t="shared" si="13"/>
        <v>13.54</v>
      </c>
      <c r="DV6" s="33">
        <f t="shared" si="13"/>
        <v>14.28</v>
      </c>
      <c r="DW6" s="33">
        <f t="shared" si="13"/>
        <v>9.92</v>
      </c>
      <c r="DX6" s="33">
        <f t="shared" si="13"/>
        <v>11.07</v>
      </c>
      <c r="DY6" s="33">
        <f t="shared" si="13"/>
        <v>12.21</v>
      </c>
      <c r="DZ6" s="33">
        <f t="shared" si="13"/>
        <v>13.57</v>
      </c>
      <c r="EA6" s="33">
        <f t="shared" si="13"/>
        <v>14.27</v>
      </c>
      <c r="EB6" s="32" t="str">
        <f>IF(EB7="","",IF(EB7="-","【-】","【"&amp;SUBSTITUTE(TEXT(EB7,"#,##0.00"),"-","△")&amp;"】"))</f>
        <v>【13.18】</v>
      </c>
      <c r="EC6" s="33">
        <f>IF(EC7="",NA(),EC7)</f>
        <v>0.84</v>
      </c>
      <c r="ED6" s="33">
        <f t="shared" ref="ED6:EL6" si="14">IF(ED7="",NA(),ED7)</f>
        <v>0.8</v>
      </c>
      <c r="EE6" s="33">
        <f t="shared" si="14"/>
        <v>0.98</v>
      </c>
      <c r="EF6" s="33">
        <f t="shared" si="14"/>
        <v>1.0900000000000001</v>
      </c>
      <c r="EG6" s="33">
        <f t="shared" si="14"/>
        <v>0.94</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352021</v>
      </c>
      <c r="D7" s="35">
        <v>46</v>
      </c>
      <c r="E7" s="35">
        <v>1</v>
      </c>
      <c r="F7" s="35">
        <v>0</v>
      </c>
      <c r="G7" s="35">
        <v>1</v>
      </c>
      <c r="H7" s="35" t="s">
        <v>93</v>
      </c>
      <c r="I7" s="35" t="s">
        <v>94</v>
      </c>
      <c r="J7" s="35" t="s">
        <v>95</v>
      </c>
      <c r="K7" s="35" t="s">
        <v>96</v>
      </c>
      <c r="L7" s="35" t="s">
        <v>97</v>
      </c>
      <c r="M7" s="36" t="s">
        <v>98</v>
      </c>
      <c r="N7" s="36">
        <v>63.23</v>
      </c>
      <c r="O7" s="36">
        <v>99.36</v>
      </c>
      <c r="P7" s="36">
        <v>3034</v>
      </c>
      <c r="Q7" s="36">
        <v>169349</v>
      </c>
      <c r="R7" s="36">
        <v>286.64999999999998</v>
      </c>
      <c r="S7" s="36">
        <v>590.79</v>
      </c>
      <c r="T7" s="36">
        <v>167721</v>
      </c>
      <c r="U7" s="36">
        <v>135.71</v>
      </c>
      <c r="V7" s="36">
        <v>1235.8800000000001</v>
      </c>
      <c r="W7" s="36">
        <v>119.4</v>
      </c>
      <c r="X7" s="36">
        <v>119.82</v>
      </c>
      <c r="Y7" s="36">
        <v>123.18</v>
      </c>
      <c r="Z7" s="36">
        <v>116.54</v>
      </c>
      <c r="AA7" s="36">
        <v>119.5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466.9</v>
      </c>
      <c r="AT7" s="36">
        <v>544.66</v>
      </c>
      <c r="AU7" s="36">
        <v>548.45000000000005</v>
      </c>
      <c r="AV7" s="36">
        <v>189.56</v>
      </c>
      <c r="AW7" s="36">
        <v>217.99</v>
      </c>
      <c r="AX7" s="36">
        <v>602.73</v>
      </c>
      <c r="AY7" s="36">
        <v>590.46</v>
      </c>
      <c r="AZ7" s="36">
        <v>628.34</v>
      </c>
      <c r="BA7" s="36">
        <v>289.8</v>
      </c>
      <c r="BB7" s="36">
        <v>299.44</v>
      </c>
      <c r="BC7" s="36">
        <v>262.74</v>
      </c>
      <c r="BD7" s="36">
        <v>376.35</v>
      </c>
      <c r="BE7" s="36">
        <v>358.69</v>
      </c>
      <c r="BF7" s="36">
        <v>340.22</v>
      </c>
      <c r="BG7" s="36">
        <v>337.86</v>
      </c>
      <c r="BH7" s="36">
        <v>318.47000000000003</v>
      </c>
      <c r="BI7" s="36">
        <v>310.79000000000002</v>
      </c>
      <c r="BJ7" s="36">
        <v>299.16000000000003</v>
      </c>
      <c r="BK7" s="36">
        <v>297.13</v>
      </c>
      <c r="BL7" s="36">
        <v>301.99</v>
      </c>
      <c r="BM7" s="36">
        <v>298.08999999999997</v>
      </c>
      <c r="BN7" s="36">
        <v>276.38</v>
      </c>
      <c r="BO7" s="36">
        <v>111.71</v>
      </c>
      <c r="BP7" s="36">
        <v>113.1</v>
      </c>
      <c r="BQ7" s="36">
        <v>115.68</v>
      </c>
      <c r="BR7" s="36">
        <v>109.38</v>
      </c>
      <c r="BS7" s="36">
        <v>111.59</v>
      </c>
      <c r="BT7" s="36">
        <v>99</v>
      </c>
      <c r="BU7" s="36">
        <v>99.91</v>
      </c>
      <c r="BV7" s="36">
        <v>99.89</v>
      </c>
      <c r="BW7" s="36">
        <v>107.05</v>
      </c>
      <c r="BX7" s="36">
        <v>106.4</v>
      </c>
      <c r="BY7" s="36">
        <v>104.99</v>
      </c>
      <c r="BZ7" s="36">
        <v>165.75</v>
      </c>
      <c r="CA7" s="36">
        <v>164.39</v>
      </c>
      <c r="CB7" s="36">
        <v>160.97999999999999</v>
      </c>
      <c r="CC7" s="36">
        <v>170.04</v>
      </c>
      <c r="CD7" s="36">
        <v>167.11</v>
      </c>
      <c r="CE7" s="36">
        <v>164.03</v>
      </c>
      <c r="CF7" s="36">
        <v>164.25</v>
      </c>
      <c r="CG7" s="36">
        <v>165.34</v>
      </c>
      <c r="CH7" s="36">
        <v>155.09</v>
      </c>
      <c r="CI7" s="36">
        <v>156.29</v>
      </c>
      <c r="CJ7" s="36">
        <v>163.72</v>
      </c>
      <c r="CK7" s="36">
        <v>48.81</v>
      </c>
      <c r="CL7" s="36">
        <v>48.12</v>
      </c>
      <c r="CM7" s="36">
        <v>48.11</v>
      </c>
      <c r="CN7" s="36">
        <v>47.29</v>
      </c>
      <c r="CO7" s="36">
        <v>46.85</v>
      </c>
      <c r="CP7" s="36">
        <v>63.07</v>
      </c>
      <c r="CQ7" s="36">
        <v>62.71</v>
      </c>
      <c r="CR7" s="36">
        <v>62.15</v>
      </c>
      <c r="CS7" s="36">
        <v>61.61</v>
      </c>
      <c r="CT7" s="36">
        <v>62.34</v>
      </c>
      <c r="CU7" s="36">
        <v>59.76</v>
      </c>
      <c r="CV7" s="36">
        <v>91.34</v>
      </c>
      <c r="CW7" s="36">
        <v>91.54</v>
      </c>
      <c r="CX7" s="36">
        <v>91.26</v>
      </c>
      <c r="CY7" s="36">
        <v>89.88</v>
      </c>
      <c r="CZ7" s="36">
        <v>90.84</v>
      </c>
      <c r="DA7" s="36">
        <v>89.96</v>
      </c>
      <c r="DB7" s="36">
        <v>90.54</v>
      </c>
      <c r="DC7" s="36">
        <v>90.64</v>
      </c>
      <c r="DD7" s="36">
        <v>90.23</v>
      </c>
      <c r="DE7" s="36">
        <v>90.15</v>
      </c>
      <c r="DF7" s="36">
        <v>89.95</v>
      </c>
      <c r="DG7" s="36">
        <v>40.22</v>
      </c>
      <c r="DH7" s="36">
        <v>41.32</v>
      </c>
      <c r="DI7" s="36">
        <v>41.93</v>
      </c>
      <c r="DJ7" s="36">
        <v>46.83</v>
      </c>
      <c r="DK7" s="36">
        <v>47.97</v>
      </c>
      <c r="DL7" s="36">
        <v>41.47</v>
      </c>
      <c r="DM7" s="36">
        <v>42.43</v>
      </c>
      <c r="DN7" s="36">
        <v>43.24</v>
      </c>
      <c r="DO7" s="36">
        <v>46.36</v>
      </c>
      <c r="DP7" s="36">
        <v>47.37</v>
      </c>
      <c r="DQ7" s="36">
        <v>47.18</v>
      </c>
      <c r="DR7" s="36">
        <v>9.06</v>
      </c>
      <c r="DS7" s="36">
        <v>10.52</v>
      </c>
      <c r="DT7" s="36">
        <v>12.68</v>
      </c>
      <c r="DU7" s="36">
        <v>13.54</v>
      </c>
      <c r="DV7" s="36">
        <v>14.28</v>
      </c>
      <c r="DW7" s="36">
        <v>9.92</v>
      </c>
      <c r="DX7" s="36">
        <v>11.07</v>
      </c>
      <c r="DY7" s="36">
        <v>12.21</v>
      </c>
      <c r="DZ7" s="36">
        <v>13.57</v>
      </c>
      <c r="EA7" s="36">
        <v>14.27</v>
      </c>
      <c r="EB7" s="36">
        <v>13.18</v>
      </c>
      <c r="EC7" s="36">
        <v>0.84</v>
      </c>
      <c r="ED7" s="36">
        <v>0.8</v>
      </c>
      <c r="EE7" s="36">
        <v>0.98</v>
      </c>
      <c r="EF7" s="36">
        <v>1.0900000000000001</v>
      </c>
      <c r="EG7" s="36">
        <v>0.94</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則之</cp:lastModifiedBy>
  <cp:lastPrinted>2017-02-05T23:54:31Z</cp:lastPrinted>
  <dcterms:created xsi:type="dcterms:W3CDTF">2017-02-01T08:47:33Z</dcterms:created>
  <dcterms:modified xsi:type="dcterms:W3CDTF">2017-02-06T00:00:09Z</dcterms:modified>
  <cp:category/>
</cp:coreProperties>
</file>