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<sst xmlns="http://schemas.openxmlformats.org/spreadsheetml/2006/main" count="217" uniqueCount="107">
  <si>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</si>
  <si>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</si>
  <si>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</si>
  <si>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</si>
  <si>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</si>
  <si>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</si>
  <si>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</si>
  <si>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</si>
  <si>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</si>
  <si>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</si>
  <si>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</si>
  <si>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</si>
  <si>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</si>
  <si>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</si>
  <si>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</si>
  <si>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</si>
  <si>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</si>
  <si>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</si>
  <si>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</si>
  <si>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</si>
  <si>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</si>
  <si>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</si>
  <si>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</si>
  <si>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</si>
  <si>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</si>
  <si>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</si>
  <si>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</si>
  <si>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</si>
  <si>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</si>
  <si>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</si>
  <si>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</si>
  <si>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</si>
  <si>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</si>
  <si>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</si>
  <si>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</si>
  <si>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</si>
  <si>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</si>
  <si>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</si>
  <si>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</si>
  <si>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</si>
  <si>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</si>
  <si>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</si>
  <si>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</si>
  <si>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</si>
  <si>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</si>
  <si>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</si>
  <si>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</si>
  <si>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</si>
  <si>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</si>
  <si>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</si>
  <si>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</si>
  <si>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</si>
  <si>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</si>
  <si>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</si>
  <si>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</si>
  <si>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</si>
  <si>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</si>
  <si>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</si>
  <si>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</si>
  <si>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</si>
  <si>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</si>
  <si>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</si>
  <si>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</si>
  <si>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</si>
  <si>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</si>
  <si>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</si>
  <si>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</si>
  <si>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</si>
  <si>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</si>
  <si>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</si>
  <si>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</si>
  <si>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</si>
  <si>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</si>
  <si>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</si>
  <si>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</si>
  <si>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</si>
  <si>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</si>
  <si>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</si>
  <si>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</si>
  <si>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</si>
  <si>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</si>
  <si>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</si>
  <si>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</si>
  <si>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</si>
  <si>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</si>
  <si>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</si>
  <si>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</si>
  <si>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</si>
  <si>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</si>
  <si>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</si>
  <si>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</si>
  <si>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</si>
  <si>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</si>
  <si>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</si>
  <si>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</si>
  <si>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</si>
  <si>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</si>
  <si>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</si>
  <si>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</si>
  <si>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</si>
  <si>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</si>
  <si>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</si>
  <si>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</si>
  <si>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</si>
  <si>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本市の経常収支は黒字で推移しており、累積欠損金も発生しておらず、流動比率も２００％を超えており経営は良好である。
　また、給水原価は類似団体平均値よりも低く、料金回収率も１００％を超えているため給水に係る費用を給水収益で賄えている状況である。
　企業債残高対給水収益比率は類似団体平均値よりも高い数値となっている。今後の更新需要の増大に備え、必要な資金は確保できるようにしながらも、将来の利子負担を考え、企業債残高を増やしすぎないよう財政状況を見ながら適切な借入額を決めていく必要がある。
　施設利用率は類似団体よりも低い水準となっているが、災害などの非常時に備え、施設能力に余力を持たせている。
　また、有収率は寒波による漏水の影響等により前年度よりも低くなっているものの、高い有収率を維持しており、施設から給水した水量が収益に結びついているといえる。</t>
    <rPh sb="1" eb="2">
      <t>ホン</t>
    </rPh>
    <rPh sb="2" eb="3">
      <t>シ</t>
    </rPh>
    <rPh sb="4" eb="6">
      <t>ケイジョウ</t>
    </rPh>
    <rPh sb="6" eb="8">
      <t>シュウシ</t>
    </rPh>
    <rPh sb="9" eb="11">
      <t>クロジ</t>
    </rPh>
    <rPh sb="12" eb="14">
      <t>スイイ</t>
    </rPh>
    <rPh sb="19" eb="21">
      <t>ルイセキ</t>
    </rPh>
    <rPh sb="21" eb="24">
      <t>ケッソンキン</t>
    </rPh>
    <rPh sb="25" eb="27">
      <t>ハッセイ</t>
    </rPh>
    <rPh sb="33" eb="35">
      <t>リュウドウ</t>
    </rPh>
    <rPh sb="35" eb="37">
      <t>ヒリツ</t>
    </rPh>
    <rPh sb="43" eb="44">
      <t>コ</t>
    </rPh>
    <rPh sb="48" eb="50">
      <t>ケイエイ</t>
    </rPh>
    <rPh sb="51" eb="53">
      <t>リョウコウ</t>
    </rPh>
    <rPh sb="62" eb="64">
      <t>キュウスイ</t>
    </rPh>
    <rPh sb="64" eb="66">
      <t>ゲンカ</t>
    </rPh>
    <rPh sb="67" eb="69">
      <t>ルイジ</t>
    </rPh>
    <rPh sb="69" eb="71">
      <t>ダンタイ</t>
    </rPh>
    <rPh sb="71" eb="73">
      <t>ヘイキン</t>
    </rPh>
    <rPh sb="73" eb="74">
      <t>チ</t>
    </rPh>
    <rPh sb="77" eb="78">
      <t>ヒク</t>
    </rPh>
    <rPh sb="80" eb="82">
      <t>リョウキン</t>
    </rPh>
    <rPh sb="82" eb="84">
      <t>カイシュウ</t>
    </rPh>
    <rPh sb="84" eb="85">
      <t>リツ</t>
    </rPh>
    <rPh sb="91" eb="92">
      <t>コ</t>
    </rPh>
    <rPh sb="98" eb="100">
      <t>キュウスイ</t>
    </rPh>
    <rPh sb="101" eb="102">
      <t>カカ</t>
    </rPh>
    <rPh sb="103" eb="105">
      <t>ヒヨウ</t>
    </rPh>
    <rPh sb="106" eb="108">
      <t>キュウスイ</t>
    </rPh>
    <rPh sb="108" eb="110">
      <t>シュウエキ</t>
    </rPh>
    <rPh sb="111" eb="112">
      <t>マカナ</t>
    </rPh>
    <rPh sb="116" eb="118">
      <t>ジョウキョウ</t>
    </rPh>
    <rPh sb="124" eb="126">
      <t>キギョウ</t>
    </rPh>
    <rPh sb="126" eb="127">
      <t>サイ</t>
    </rPh>
    <rPh sb="127" eb="128">
      <t>ザン</t>
    </rPh>
    <rPh sb="128" eb="129">
      <t>ダカ</t>
    </rPh>
    <rPh sb="129" eb="130">
      <t>タイ</t>
    </rPh>
    <rPh sb="130" eb="132">
      <t>キュウスイ</t>
    </rPh>
    <rPh sb="132" eb="134">
      <t>シュウエキ</t>
    </rPh>
    <rPh sb="134" eb="136">
      <t>ヒリツ</t>
    </rPh>
    <rPh sb="137" eb="139">
      <t>ルイジ</t>
    </rPh>
    <rPh sb="139" eb="141">
      <t>ダンタイ</t>
    </rPh>
    <rPh sb="141" eb="143">
      <t>ヘイキン</t>
    </rPh>
    <rPh sb="143" eb="144">
      <t>チ</t>
    </rPh>
    <rPh sb="147" eb="148">
      <t>タカ</t>
    </rPh>
    <rPh sb="149" eb="151">
      <t>スウチ</t>
    </rPh>
    <rPh sb="158" eb="160">
      <t>コンゴ</t>
    </rPh>
    <rPh sb="161" eb="163">
      <t>コウシン</t>
    </rPh>
    <rPh sb="163" eb="165">
      <t>ジュヨウ</t>
    </rPh>
    <rPh sb="166" eb="168">
      <t>ゾウダイ</t>
    </rPh>
    <rPh sb="169" eb="170">
      <t>ソナ</t>
    </rPh>
    <rPh sb="172" eb="174">
      <t>ヒツヨウ</t>
    </rPh>
    <rPh sb="175" eb="177">
      <t>シキン</t>
    </rPh>
    <rPh sb="178" eb="180">
      <t>カクホ</t>
    </rPh>
    <rPh sb="192" eb="194">
      <t>ショウライ</t>
    </rPh>
    <rPh sb="195" eb="197">
      <t>リシ</t>
    </rPh>
    <rPh sb="197" eb="199">
      <t>フタン</t>
    </rPh>
    <rPh sb="200" eb="201">
      <t>カンガ</t>
    </rPh>
    <rPh sb="203" eb="205">
      <t>キギョウ</t>
    </rPh>
    <rPh sb="205" eb="206">
      <t>サイ</t>
    </rPh>
    <rPh sb="206" eb="208">
      <t>ザンダカ</t>
    </rPh>
    <rPh sb="209" eb="210">
      <t>フ</t>
    </rPh>
    <rPh sb="218" eb="220">
      <t>ザイセイ</t>
    </rPh>
    <rPh sb="220" eb="222">
      <t>ジョウキョウ</t>
    </rPh>
    <rPh sb="223" eb="224">
      <t>ミ</t>
    </rPh>
    <rPh sb="227" eb="229">
      <t>テキセツ</t>
    </rPh>
    <rPh sb="230" eb="232">
      <t>カリイレ</t>
    </rPh>
    <rPh sb="232" eb="233">
      <t>ガク</t>
    </rPh>
    <rPh sb="234" eb="235">
      <t>キ</t>
    </rPh>
    <rPh sb="239" eb="241">
      <t>ヒツヨウ</t>
    </rPh>
    <rPh sb="247" eb="249">
      <t>シセツ</t>
    </rPh>
    <rPh sb="249" eb="252">
      <t>リヨウリツ</t>
    </rPh>
    <rPh sb="253" eb="255">
      <t>ルイジ</t>
    </rPh>
    <rPh sb="255" eb="257">
      <t>ダンタイ</t>
    </rPh>
    <rPh sb="260" eb="261">
      <t>ヒク</t>
    </rPh>
    <rPh sb="262" eb="264">
      <t>スイジュン</t>
    </rPh>
    <rPh sb="272" eb="274">
      <t>サイガイ</t>
    </rPh>
    <rPh sb="277" eb="279">
      <t>ヒジョウ</t>
    </rPh>
    <rPh sb="279" eb="280">
      <t>ジ</t>
    </rPh>
    <rPh sb="281" eb="282">
      <t>ソナ</t>
    </rPh>
    <rPh sb="284" eb="286">
      <t>シセツ</t>
    </rPh>
    <rPh sb="286" eb="288">
      <t>ノウリョク</t>
    </rPh>
    <rPh sb="289" eb="291">
      <t>ヨリョク</t>
    </rPh>
    <rPh sb="292" eb="293">
      <t>モ</t>
    </rPh>
    <rPh sb="306" eb="307">
      <t>リツ</t>
    </rPh>
    <rPh sb="308" eb="310">
      <t>カンパ</t>
    </rPh>
    <rPh sb="313" eb="315">
      <t>ロウスイ</t>
    </rPh>
    <rPh sb="316" eb="318">
      <t>エイキョウ</t>
    </rPh>
    <rPh sb="318" eb="319">
      <t>トウ</t>
    </rPh>
    <rPh sb="322" eb="325">
      <t>ゼンネンド</t>
    </rPh>
    <rPh sb="328" eb="329">
      <t>ヒク</t>
    </rPh>
    <rPh sb="339" eb="340">
      <t>タカ</t>
    </rPh>
    <rPh sb="341" eb="342">
      <t>ユウ</t>
    </rPh>
    <rPh sb="342" eb="343">
      <t>シュウ</t>
    </rPh>
    <rPh sb="343" eb="344">
      <t>リツ</t>
    </rPh>
    <rPh sb="345" eb="347">
      <t>イジ</t>
    </rPh>
    <rPh sb="352" eb="354">
      <t>シセツ</t>
    </rPh>
    <rPh sb="356" eb="358">
      <t>キュウスイ</t>
    </rPh>
    <rPh sb="360" eb="362">
      <t>スイリョウ</t>
    </rPh>
    <rPh sb="363" eb="365">
      <t>シュウエキ</t>
    </rPh>
    <rPh sb="366" eb="367">
      <t>ムス</t>
    </rPh>
    <phoneticPr fontId="4"/>
  </si>
  <si>
    <t>　有形固定資産減価償却率や管路経年化率は類似団体平均値よりも低くなっており、施設の老朽化度合いは類似団体よりも進んでいないといえるが、数年後には施設の大量更新時代を迎えることから、今後も着実に計画的な更新を進めていく必要があ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0" eb="22">
      <t>ルイジ</t>
    </rPh>
    <rPh sb="22" eb="24">
      <t>ダンタイ</t>
    </rPh>
    <rPh sb="24" eb="26">
      <t>ヘイキン</t>
    </rPh>
    <rPh sb="26" eb="27">
      <t>チ</t>
    </rPh>
    <rPh sb="30" eb="31">
      <t>ヒク</t>
    </rPh>
    <rPh sb="38" eb="40">
      <t>シセツ</t>
    </rPh>
    <rPh sb="41" eb="43">
      <t>ロウキュウ</t>
    </rPh>
    <rPh sb="43" eb="44">
      <t>カ</t>
    </rPh>
    <rPh sb="44" eb="46">
      <t>ドア</t>
    </rPh>
    <rPh sb="48" eb="50">
      <t>ルイジ</t>
    </rPh>
    <rPh sb="50" eb="52">
      <t>ダンタイ</t>
    </rPh>
    <rPh sb="55" eb="56">
      <t>スス</t>
    </rPh>
    <rPh sb="67" eb="70">
      <t>スウネンゴ</t>
    </rPh>
    <rPh sb="72" eb="74">
      <t>シセツ</t>
    </rPh>
    <rPh sb="75" eb="77">
      <t>タイリョウ</t>
    </rPh>
    <rPh sb="77" eb="79">
      <t>コウシン</t>
    </rPh>
    <rPh sb="79" eb="81">
      <t>ジダイ</t>
    </rPh>
    <rPh sb="82" eb="83">
      <t>ムカ</t>
    </rPh>
    <rPh sb="90" eb="92">
      <t>コンゴ</t>
    </rPh>
    <rPh sb="93" eb="95">
      <t>チャクジツ</t>
    </rPh>
    <rPh sb="96" eb="99">
      <t>ケイカクテキ</t>
    </rPh>
    <rPh sb="100" eb="102">
      <t>コウシン</t>
    </rPh>
    <rPh sb="103" eb="104">
      <t>スス</t>
    </rPh>
    <rPh sb="108" eb="110">
      <t>ヒツヨウ</t>
    </rPh>
    <phoneticPr fontId="4"/>
  </si>
  <si>
    <t>　現時点では健全な事業運営がなされているといえるが、今後は老朽化した資産の大量更新時期が訪れ更新需要が増大するとともに、災害に強い施設の整備等が望まれる一方で、人口減少等により給水収益の減少が見込まれている。これまで、山口市水道ビジョンに基づき着実に事業を進めているところであるが、こういった水道事業を取り巻く環境の変化に対応するため、平成２９年度には水道ビジョンの見直しを含めた経営戦略の策定を予定しており、優先度、重要度等を考慮したより詳細な更新基準の検討や、料金体系・水準の見直し等、収支両面における対策について検討し、経営基盤のさらなる強化に努めることとしている。</t>
    <rPh sb="1" eb="4">
      <t>ゲンジテン</t>
    </rPh>
    <rPh sb="6" eb="8">
      <t>ケンゼン</t>
    </rPh>
    <rPh sb="9" eb="11">
      <t>ジギョウ</t>
    </rPh>
    <rPh sb="11" eb="13">
      <t>ウンエイ</t>
    </rPh>
    <rPh sb="26" eb="28">
      <t>コンゴ</t>
    </rPh>
    <rPh sb="29" eb="32">
      <t>ロウキュウカ</t>
    </rPh>
    <rPh sb="34" eb="36">
      <t>シサン</t>
    </rPh>
    <rPh sb="37" eb="39">
      <t>タイリョウ</t>
    </rPh>
    <rPh sb="39" eb="41">
      <t>コウシン</t>
    </rPh>
    <rPh sb="41" eb="43">
      <t>ジキ</t>
    </rPh>
    <rPh sb="44" eb="45">
      <t>オトズ</t>
    </rPh>
    <rPh sb="46" eb="48">
      <t>コウシン</t>
    </rPh>
    <rPh sb="48" eb="50">
      <t>ジュヨウ</t>
    </rPh>
    <rPh sb="51" eb="53">
      <t>ゾウダイ</t>
    </rPh>
    <rPh sb="60" eb="62">
      <t>サイガイ</t>
    </rPh>
    <rPh sb="63" eb="64">
      <t>ツヨ</t>
    </rPh>
    <rPh sb="65" eb="67">
      <t>シセツ</t>
    </rPh>
    <rPh sb="68" eb="70">
      <t>セイビ</t>
    </rPh>
    <rPh sb="70" eb="71">
      <t>トウ</t>
    </rPh>
    <rPh sb="72" eb="73">
      <t>ノゾ</t>
    </rPh>
    <rPh sb="76" eb="78">
      <t>イッポウ</t>
    </rPh>
    <rPh sb="80" eb="82">
      <t>ジンコウ</t>
    </rPh>
    <rPh sb="82" eb="84">
      <t>ゲンショウ</t>
    </rPh>
    <rPh sb="84" eb="85">
      <t>トウ</t>
    </rPh>
    <rPh sb="88" eb="90">
      <t>キュウスイ</t>
    </rPh>
    <rPh sb="90" eb="92">
      <t>シュウエキ</t>
    </rPh>
    <rPh sb="93" eb="95">
      <t>ゲンショウ</t>
    </rPh>
    <rPh sb="96" eb="98">
      <t>ミコ</t>
    </rPh>
    <rPh sb="146" eb="148">
      <t>スイドウ</t>
    </rPh>
    <rPh sb="148" eb="150">
      <t>ジギョウ</t>
    </rPh>
    <rPh sb="151" eb="152">
      <t>ト</t>
    </rPh>
    <rPh sb="153" eb="154">
      <t>マ</t>
    </rPh>
    <rPh sb="155" eb="157">
      <t>カンキョウ</t>
    </rPh>
    <rPh sb="158" eb="160">
      <t>ヘンカ</t>
    </rPh>
    <rPh sb="161" eb="163">
      <t>タイオウ</t>
    </rPh>
    <rPh sb="168" eb="170">
      <t>ヘイセイ</t>
    </rPh>
    <rPh sb="172" eb="174">
      <t>ネンド</t>
    </rPh>
    <rPh sb="176" eb="178">
      <t>スイドウ</t>
    </rPh>
    <rPh sb="183" eb="185">
      <t>ミナオ</t>
    </rPh>
    <rPh sb="187" eb="188">
      <t>フク</t>
    </rPh>
    <rPh sb="190" eb="192">
      <t>ケイエイ</t>
    </rPh>
    <rPh sb="192" eb="194">
      <t>センリャク</t>
    </rPh>
    <rPh sb="195" eb="197">
      <t>サクテイ</t>
    </rPh>
    <rPh sb="198" eb="200">
      <t>ヨテイ</t>
    </rPh>
    <rPh sb="205" eb="208">
      <t>ユウセンド</t>
    </rPh>
    <rPh sb="209" eb="212">
      <t>ジュウヨウド</t>
    </rPh>
    <rPh sb="212" eb="213">
      <t>トウ</t>
    </rPh>
    <rPh sb="214" eb="216">
      <t>コウリョ</t>
    </rPh>
    <rPh sb="220" eb="222">
      <t>ショウサイ</t>
    </rPh>
    <rPh sb="223" eb="225">
      <t>コウシン</t>
    </rPh>
    <rPh sb="225" eb="227">
      <t>キジュン</t>
    </rPh>
    <rPh sb="228" eb="230">
      <t>ケントウ</t>
    </rPh>
    <rPh sb="232" eb="234">
      <t>リョウキン</t>
    </rPh>
    <rPh sb="234" eb="236">
      <t>タイケイ</t>
    </rPh>
    <rPh sb="240" eb="242">
      <t>ミナオ</t>
    </rPh>
    <rPh sb="245" eb="247">
      <t>シュウシ</t>
    </rPh>
    <rPh sb="247" eb="249">
      <t>リョウメン</t>
    </rPh>
    <rPh sb="253" eb="255">
      <t>タイサク</t>
    </rPh>
    <rPh sb="259" eb="261">
      <t>ケントウ</t>
    </rPh>
    <rPh sb="263" eb="265">
      <t>ケイエイ</t>
    </rPh>
    <rPh sb="265" eb="267">
      <t>キバン</t>
    </rPh>
    <rPh sb="272" eb="274">
      <t>キョウカ</t>
    </rPh>
    <rPh sb="275" eb="27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</si>
</sst>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0.74</c:v>
                </c:pt>
                <c:pt idx="1">
                  <c:v>0.72</c:v>
                </c:pt>
                <c:pt idx="2">
                  <c:v>0.56999999999999995</c:v>
                </c:pt>
                <c:pt idx="3">
                  <c:v>0.72</c:v>
                </c:pt>
                <c:pt idx="4">
                  <c:v>0.64</c:v>
                </c:pt>
              </c:numCache>
            </c:numRef>
          </c:val>
        </c:ser>
        <c:dLbls>
          <c:showLegendKey val="0"/>
          <c:showVal val="0"/>
          <c:showCatName val="0"/>
          <c:showSerName val="0"/>
          <c:showPercent val="0"/>
          <c:showBubbleSize val="0"/>
        </c:dLbls>
        <c:gapWidth val="150"/>
        <c:axId val="88004480"/>
        <c:axId val="882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88004480"/>
        <c:axId val="88236032"/>
      </c:lineChart>
      <c:dateAx>
        <c:axId val="88004480"/>
        <c:scaling>
          <c:orientation val="minMax"/>
        </c:scaling>
        <c:delete val="1"/>
        <c:axPos val="b"/>
        <c:numFmt formatCode="ge" sourceLinked="1"/>
        <c:majorTickMark val="none"/>
        <c:minorTickMark val="none"/>
        <c:tickLblPos val="none"/>
        <c:crossAx val="88236032"/>
        <c:crosses val="autoZero"/>
        <c:auto val="1"/>
        <c:lblOffset val="100"/>
        <c:baseTimeUnit val="years"/>
      </c:dateAx>
      <c:valAx>
        <c:axId val="882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60.55</c:v>
                </c:pt>
                <c:pt idx="1">
                  <c:v>60.34</c:v>
                </c:pt>
                <c:pt idx="2">
                  <c:v>60.27</c:v>
                </c:pt>
                <c:pt idx="3">
                  <c:v>59.47</c:v>
                </c:pt>
                <c:pt idx="4">
                  <c:v>60.41</c:v>
                </c:pt>
              </c:numCache>
            </c:numRef>
          </c:val>
        </c:ser>
        <c:dLbls>
          <c:showLegendKey val="0"/>
          <c:showVal val="0"/>
          <c:showCatName val="0"/>
          <c:showSerName val="0"/>
          <c:showPercent val="0"/>
          <c:showBubbleSize val="0"/>
        </c:dLbls>
        <c:gapWidth val="150"/>
        <c:axId val="91275648"/>
        <c:axId val="912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91275648"/>
        <c:axId val="91277568"/>
      </c:lineChart>
      <c:dateAx>
        <c:axId val="91275648"/>
        <c:scaling>
          <c:orientation val="minMax"/>
        </c:scaling>
        <c:delete val="1"/>
        <c:axPos val="b"/>
        <c:numFmt formatCode="ge" sourceLinked="1"/>
        <c:majorTickMark val="none"/>
        <c:minorTickMark val="none"/>
        <c:tickLblPos val="none"/>
        <c:crossAx val="91277568"/>
        <c:crosses val="autoZero"/>
        <c:auto val="1"/>
        <c:lblOffset val="100"/>
        <c:baseTimeUnit val="years"/>
      </c:dateAx>
      <c:valAx>
        <c:axId val="912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94.55</c:v>
                </c:pt>
                <c:pt idx="1">
                  <c:v>93.9</c:v>
                </c:pt>
                <c:pt idx="2">
                  <c:v>94.14</c:v>
                </c:pt>
                <c:pt idx="3">
                  <c:v>94.67</c:v>
                </c:pt>
                <c:pt idx="4">
                  <c:v>93.74</c:v>
                </c:pt>
              </c:numCache>
            </c:numRef>
          </c:val>
        </c:ser>
        <c:dLbls>
          <c:showLegendKey val="0"/>
          <c:showVal val="0"/>
          <c:showCatName val="0"/>
          <c:showSerName val="0"/>
          <c:showPercent val="0"/>
          <c:showBubbleSize val="0"/>
        </c:dLbls>
        <c:gapWidth val="150"/>
        <c:axId val="91363968"/>
        <c:axId val="913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91363968"/>
        <c:axId val="91390720"/>
      </c:lineChart>
      <c:dateAx>
        <c:axId val="91363968"/>
        <c:scaling>
          <c:orientation val="minMax"/>
        </c:scaling>
        <c:delete val="1"/>
        <c:axPos val="b"/>
        <c:numFmt formatCode="ge" sourceLinked="1"/>
        <c:majorTickMark val="none"/>
        <c:minorTickMark val="none"/>
        <c:tickLblPos val="none"/>
        <c:crossAx val="91390720"/>
        <c:crosses val="autoZero"/>
        <c:auto val="1"/>
        <c:lblOffset val="100"/>
        <c:baseTimeUnit val="years"/>
      </c:dateAx>
      <c:valAx>
        <c:axId val="913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113.05</c:v>
                </c:pt>
                <c:pt idx="1">
                  <c:v>113.92</c:v>
                </c:pt>
                <c:pt idx="2">
                  <c:v>113.45</c:v>
                </c:pt>
                <c:pt idx="3">
                  <c:v>115.6</c:v>
                </c:pt>
                <c:pt idx="4">
                  <c:v>115.6</c:v>
                </c:pt>
              </c:numCache>
            </c:numRef>
          </c:val>
        </c:ser>
        <c:dLbls>
          <c:showLegendKey val="0"/>
          <c:showVal val="0"/>
          <c:showCatName val="0"/>
          <c:showSerName val="0"/>
          <c:showPercent val="0"/>
          <c:showBubbleSize val="0"/>
        </c:dLbls>
        <c:gapWidth val="150"/>
        <c:axId val="88147456"/>
        <c:axId val="881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88147456"/>
        <c:axId val="88149376"/>
      </c:lineChart>
      <c:dateAx>
        <c:axId val="88147456"/>
        <c:scaling>
          <c:orientation val="minMax"/>
        </c:scaling>
        <c:delete val="1"/>
        <c:axPos val="b"/>
        <c:numFmt formatCode="ge" sourceLinked="1"/>
        <c:majorTickMark val="none"/>
        <c:minorTickMark val="none"/>
        <c:tickLblPos val="none"/>
        <c:crossAx val="88149376"/>
        <c:crosses val="autoZero"/>
        <c:auto val="1"/>
        <c:lblOffset val="100"/>
        <c:baseTimeUnit val="years"/>
      </c:dateAx>
      <c:valAx>
        <c:axId val="8814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1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32.76</c:v>
                </c:pt>
                <c:pt idx="1">
                  <c:v>33.85</c:v>
                </c:pt>
                <c:pt idx="2">
                  <c:v>34.69</c:v>
                </c:pt>
                <c:pt idx="3">
                  <c:v>43.12</c:v>
                </c:pt>
                <c:pt idx="4">
                  <c:v>44.29</c:v>
                </c:pt>
              </c:numCache>
            </c:numRef>
          </c:val>
        </c:ser>
        <c:dLbls>
          <c:showLegendKey val="0"/>
          <c:showVal val="0"/>
          <c:showCatName val="0"/>
          <c:showSerName val="0"/>
          <c:showPercent val="0"/>
          <c:showBubbleSize val="0"/>
        </c:dLbls>
        <c:gapWidth val="150"/>
        <c:axId val="88192128"/>
        <c:axId val="881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88192128"/>
        <c:axId val="88194048"/>
      </c:lineChart>
      <c:dateAx>
        <c:axId val="88192128"/>
        <c:scaling>
          <c:orientation val="minMax"/>
        </c:scaling>
        <c:delete val="1"/>
        <c:axPos val="b"/>
        <c:numFmt formatCode="ge" sourceLinked="1"/>
        <c:majorTickMark val="none"/>
        <c:minorTickMark val="none"/>
        <c:tickLblPos val="none"/>
        <c:crossAx val="88194048"/>
        <c:crosses val="autoZero"/>
        <c:auto val="1"/>
        <c:lblOffset val="100"/>
        <c:baseTimeUnit val="years"/>
      </c:dateAx>
      <c:valAx>
        <c:axId val="881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7.12</c:v>
                </c:pt>
                <c:pt idx="1">
                  <c:v>7.22</c:v>
                </c:pt>
                <c:pt idx="2">
                  <c:v>7.63</c:v>
                </c:pt>
                <c:pt idx="3">
                  <c:v>7.77</c:v>
                </c:pt>
                <c:pt idx="4">
                  <c:v>9.01</c:v>
                </c:pt>
              </c:numCache>
            </c:numRef>
          </c:val>
        </c:ser>
        <c:dLbls>
          <c:showLegendKey val="0"/>
          <c:showVal val="0"/>
          <c:showCatName val="0"/>
          <c:showSerName val="0"/>
          <c:showPercent val="0"/>
          <c:showBubbleSize val="0"/>
        </c:dLbls>
        <c:gapWidth val="150"/>
        <c:axId val="88294144"/>
        <c:axId val="882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88294144"/>
        <c:axId val="88296064"/>
      </c:lineChart>
      <c:dateAx>
        <c:axId val="88294144"/>
        <c:scaling>
          <c:orientation val="minMax"/>
        </c:scaling>
        <c:delete val="1"/>
        <c:axPos val="b"/>
        <c:numFmt formatCode="ge" sourceLinked="1"/>
        <c:majorTickMark val="none"/>
        <c:minorTickMark val="none"/>
        <c:tickLblPos val="none"/>
        <c:crossAx val="88296064"/>
        <c:crosses val="autoZero"/>
        <c:auto val="1"/>
        <c:lblOffset val="100"/>
        <c:baseTimeUnit val="years"/>
      </c:dateAx>
      <c:valAx>
        <c:axId val="882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41120"/>
        <c:axId val="911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88341120"/>
        <c:axId val="91104000"/>
      </c:lineChart>
      <c:dateAx>
        <c:axId val="88341120"/>
        <c:scaling>
          <c:orientation val="minMax"/>
        </c:scaling>
        <c:delete val="1"/>
        <c:axPos val="b"/>
        <c:numFmt formatCode="ge" sourceLinked="1"/>
        <c:majorTickMark val="none"/>
        <c:minorTickMark val="none"/>
        <c:tickLblPos val="none"/>
        <c:crossAx val="91104000"/>
        <c:crosses val="autoZero"/>
        <c:auto val="1"/>
        <c:lblOffset val="100"/>
        <c:baseTimeUnit val="years"/>
      </c:dateAx>
      <c:valAx>
        <c:axId val="9110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492.85</c:v>
                </c:pt>
                <c:pt idx="1">
                  <c:v>531.63</c:v>
                </c:pt>
                <c:pt idx="2">
                  <c:v>867.48</c:v>
                </c:pt>
                <c:pt idx="3">
                  <c:v>176.55</c:v>
                </c:pt>
                <c:pt idx="4">
                  <c:v>215.39</c:v>
                </c:pt>
              </c:numCache>
            </c:numRef>
          </c:val>
        </c:ser>
        <c:dLbls>
          <c:showLegendKey val="0"/>
          <c:showVal val="0"/>
          <c:showCatName val="0"/>
          <c:showSerName val="0"/>
          <c:showPercent val="0"/>
          <c:showBubbleSize val="0"/>
        </c:dLbls>
        <c:gapWidth val="150"/>
        <c:axId val="91138304"/>
        <c:axId val="911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91138304"/>
        <c:axId val="91144576"/>
      </c:lineChart>
      <c:dateAx>
        <c:axId val="91138304"/>
        <c:scaling>
          <c:orientation val="minMax"/>
        </c:scaling>
        <c:delete val="1"/>
        <c:axPos val="b"/>
        <c:numFmt formatCode="ge" sourceLinked="1"/>
        <c:majorTickMark val="none"/>
        <c:minorTickMark val="none"/>
        <c:tickLblPos val="none"/>
        <c:crossAx val="91144576"/>
        <c:crosses val="autoZero"/>
        <c:auto val="1"/>
        <c:lblOffset val="100"/>
        <c:baseTimeUnit val="years"/>
      </c:dateAx>
      <c:valAx>
        <c:axId val="9114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1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528.77</c:v>
                </c:pt>
                <c:pt idx="1">
                  <c:v>511.15</c:v>
                </c:pt>
                <c:pt idx="2">
                  <c:v>494.49</c:v>
                </c:pt>
                <c:pt idx="3">
                  <c:v>494.51</c:v>
                </c:pt>
                <c:pt idx="4">
                  <c:v>473.65</c:v>
                </c:pt>
              </c:numCache>
            </c:numRef>
          </c:val>
        </c:ser>
        <c:dLbls>
          <c:showLegendKey val="0"/>
          <c:showVal val="0"/>
          <c:showCatName val="0"/>
          <c:showSerName val="0"/>
          <c:showPercent val="0"/>
          <c:showBubbleSize val="0"/>
        </c:dLbls>
        <c:gapWidth val="150"/>
        <c:axId val="91178880"/>
        <c:axId val="911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91178880"/>
        <c:axId val="91189248"/>
      </c:lineChart>
      <c:dateAx>
        <c:axId val="91178880"/>
        <c:scaling>
          <c:orientation val="minMax"/>
        </c:scaling>
        <c:delete val="1"/>
        <c:axPos val="b"/>
        <c:numFmt formatCode="ge" sourceLinked="1"/>
        <c:majorTickMark val="none"/>
        <c:minorTickMark val="none"/>
        <c:tickLblPos val="none"/>
        <c:crossAx val="91189248"/>
        <c:crosses val="autoZero"/>
        <c:auto val="1"/>
        <c:lblOffset val="100"/>
        <c:baseTimeUnit val="years"/>
      </c:dateAx>
      <c:valAx>
        <c:axId val="9118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1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105.32</c:v>
                </c:pt>
                <c:pt idx="1">
                  <c:v>105.68</c:v>
                </c:pt>
                <c:pt idx="2">
                  <c:v>104.35</c:v>
                </c:pt>
                <c:pt idx="3">
                  <c:v>110.2</c:v>
                </c:pt>
                <c:pt idx="4">
                  <c:v>111.9</c:v>
                </c:pt>
              </c:numCache>
            </c:numRef>
          </c:val>
        </c:ser>
        <c:dLbls>
          <c:showLegendKey val="0"/>
          <c:showVal val="0"/>
          <c:showCatName val="0"/>
          <c:showSerName val="0"/>
          <c:showPercent val="0"/>
          <c:showBubbleSize val="0"/>
        </c:dLbls>
        <c:gapWidth val="150"/>
        <c:axId val="91223552"/>
        <c:axId val="912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91223552"/>
        <c:axId val="91225472"/>
      </c:lineChart>
      <c:dateAx>
        <c:axId val="91223552"/>
        <c:scaling>
          <c:orientation val="minMax"/>
        </c:scaling>
        <c:delete val="1"/>
        <c:axPos val="b"/>
        <c:numFmt formatCode="ge" sourceLinked="1"/>
        <c:majorTickMark val="none"/>
        <c:minorTickMark val="none"/>
        <c:tickLblPos val="none"/>
        <c:crossAx val="91225472"/>
        <c:crosses val="autoZero"/>
        <c:auto val="1"/>
        <c:lblOffset val="100"/>
        <c:baseTimeUnit val="years"/>
      </c:dateAx>
      <c:valAx>
        <c:axId val="91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160.13999999999999</c:v>
                </c:pt>
                <c:pt idx="1">
                  <c:v>161.51</c:v>
                </c:pt>
                <c:pt idx="2">
                  <c:v>163.84</c:v>
                </c:pt>
                <c:pt idx="3">
                  <c:v>154.94999999999999</c:v>
                </c:pt>
                <c:pt idx="4">
                  <c:v>152.81</c:v>
                </c:pt>
              </c:numCache>
            </c:numRef>
          </c:val>
        </c:ser>
        <c:dLbls>
          <c:showLegendKey val="0"/>
          <c:showVal val="0"/>
          <c:showCatName val="0"/>
          <c:showSerName val="0"/>
          <c:showPercent val="0"/>
          <c:showBubbleSize val="0"/>
        </c:dLbls>
        <c:gapWidth val="150"/>
        <c:axId val="91251456"/>
        <c:axId val="912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91251456"/>
        <c:axId val="91253376"/>
      </c:lineChart>
      <c:dateAx>
        <c:axId val="91251456"/>
        <c:scaling>
          <c:orientation val="minMax"/>
        </c:scaling>
        <c:delete val="1"/>
        <c:axPos val="b"/>
        <c:numFmt formatCode="ge" sourceLinked="1"/>
        <c:majorTickMark val="none"/>
        <c:minorTickMark val="none"/>
        <c:tickLblPos val="none"/>
        <c:crossAx val="91253376"/>
        <c:crosses val="autoZero"/>
        <c:auto val="1"/>
        <c:lblOffset val="100"/>
        <c:baseTimeUnit val="years"/>
      </c:dateAx>
      <c:valAx>
        <c:axId val="91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52"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山口市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194121</v>
      </c>
      <c r="AJ8" s="56"/>
      <c r="AK8" s="56"/>
      <c r="AL8" s="56"/>
      <c r="AM8" s="56"/>
      <c r="AN8" s="56"/>
      <c r="AO8" s="56"/>
      <c r="AP8" s="57"/>
      <c r="AQ8" s="47">
        <f>データ!R6</f>
        <v>1023.23</v>
      </c>
      <c r="AR8" s="47"/>
      <c r="AS8" s="47"/>
      <c r="AT8" s="47"/>
      <c r="AU8" s="47"/>
      <c r="AV8" s="47"/>
      <c r="AW8" s="47"/>
      <c r="AX8" s="47"/>
      <c r="AY8" s="47">
        <f>データ!S6</f>
        <v>189.71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66.27</v>
      </c>
      <c r="K10" s="47"/>
      <c r="L10" s="47"/>
      <c r="M10" s="47"/>
      <c r="N10" s="47"/>
      <c r="O10" s="47"/>
      <c r="P10" s="47"/>
      <c r="Q10" s="47"/>
      <c r="R10" s="47">
        <f>データ!O6</f>
        <v>89.91</v>
      </c>
      <c r="S10" s="47"/>
      <c r="T10" s="47"/>
      <c r="U10" s="47"/>
      <c r="V10" s="47"/>
      <c r="W10" s="47"/>
      <c r="X10" s="47"/>
      <c r="Y10" s="47"/>
      <c r="Z10" s="78">
        <f>データ!P6</f>
        <v>2813</v>
      </c>
      <c r="AA10" s="78"/>
      <c r="AB10" s="78"/>
      <c r="AC10" s="78"/>
      <c r="AD10" s="78"/>
      <c r="AE10" s="78"/>
      <c r="AF10" s="78"/>
      <c r="AG10" s="78"/>
      <c r="AH10" s="2"/>
      <c r="AI10" s="78">
        <f>データ!T6</f>
        <v>173770</v>
      </c>
      <c r="AJ10" s="78"/>
      <c r="AK10" s="78"/>
      <c r="AL10" s="78"/>
      <c r="AM10" s="78"/>
      <c r="AN10" s="78"/>
      <c r="AO10" s="78"/>
      <c r="AP10" s="78"/>
      <c r="AQ10" s="47">
        <f>データ!U6</f>
        <v>138.97</v>
      </c>
      <c r="AR10" s="47"/>
      <c r="AS10" s="47"/>
      <c r="AT10" s="47"/>
      <c r="AU10" s="47"/>
      <c r="AV10" s="47"/>
      <c r="AW10" s="47"/>
      <c r="AX10" s="47"/>
      <c r="AY10" s="47">
        <f>データ!V6</f>
        <v>1250.4100000000001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352039</v>
      </c>
      <c r="D6" s="31">
        <f t="shared" si="3"/>
        <v>46</v>
      </c>
      <c r="E6" s="31">
        <f t="shared" si="3"/>
        <v>1</v>
      </c>
      <c r="F6" s="31">
        <f t="shared" si="3"/>
        <v>0</v>
      </c>
      <c r="G6" s="31">
        <f t="shared" si="3"/>
        <v>1</v>
      </c>
      <c r="H6" s="31" t="str">
        <f t="shared" si="3"/>
        <v>山口県　山口市</v>
      </c>
      <c r="I6" s="31" t="str">
        <f t="shared" si="3"/>
        <v>法適用</v>
      </c>
      <c r="J6" s="31" t="str">
        <f t="shared" si="3"/>
        <v>水道事業</v>
      </c>
      <c r="K6" s="31" t="str">
        <f t="shared" si="3"/>
        <v>末端給水事業</v>
      </c>
      <c r="L6" s="31" t="str">
        <f t="shared" si="3"/>
        <v>A2</v>
      </c>
      <c r="M6" s="32" t="str">
        <f t="shared" si="3"/>
        <v>-</v>
      </c>
      <c r="N6" s="32">
        <f t="shared" si="3"/>
        <v>66.27</v>
      </c>
      <c r="O6" s="32">
        <f t="shared" si="3"/>
        <v>89.91</v>
      </c>
      <c r="P6" s="32">
        <f t="shared" si="3"/>
        <v>2813</v>
      </c>
      <c r="Q6" s="32">
        <f t="shared" si="3"/>
        <v>194121</v>
      </c>
      <c r="R6" s="32">
        <f t="shared" si="3"/>
        <v>1023.23</v>
      </c>
      <c r="S6" s="32">
        <f t="shared" si="3"/>
        <v>189.71</v>
      </c>
      <c r="T6" s="32">
        <f t="shared" si="3"/>
        <v>173770</v>
      </c>
      <c r="U6" s="32">
        <f t="shared" si="3"/>
        <v>138.97</v>
      </c>
      <c r="V6" s="32">
        <f t="shared" si="3"/>
        <v>1250.4100000000001</v>
      </c>
      <c r="W6" s="33">
        <f>IF(W7="",NA(),W7)</f>
        <v>113.05</v>
      </c>
      <c r="X6" s="33">
        <f t="shared" ref="X6:AF6" si="4">IF(X7="",NA(),X7)</f>
        <v>113.92</v>
      </c>
      <c r="Y6" s="33">
        <f t="shared" si="4"/>
        <v>113.45</v>
      </c>
      <c r="Z6" s="33">
        <f t="shared" si="4"/>
        <v>115.6</v>
      </c>
      <c r="AA6" s="33">
        <f t="shared" si="4"/>
        <v>115.6</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492.85</v>
      </c>
      <c r="AT6" s="33">
        <f t="shared" ref="AT6:BB6" si="6">IF(AT7="",NA(),AT7)</f>
        <v>531.63</v>
      </c>
      <c r="AU6" s="33">
        <f t="shared" si="6"/>
        <v>867.48</v>
      </c>
      <c r="AV6" s="33">
        <f t="shared" si="6"/>
        <v>176.55</v>
      </c>
      <c r="AW6" s="33">
        <f t="shared" si="6"/>
        <v>215.39</v>
      </c>
      <c r="AX6" s="33">
        <f t="shared" si="6"/>
        <v>602.73</v>
      </c>
      <c r="AY6" s="33">
        <f t="shared" si="6"/>
        <v>590.46</v>
      </c>
      <c r="AZ6" s="33">
        <f t="shared" si="6"/>
        <v>628.34</v>
      </c>
      <c r="BA6" s="33">
        <f t="shared" si="6"/>
        <v>289.8</v>
      </c>
      <c r="BB6" s="33">
        <f t="shared" si="6"/>
        <v>299.44</v>
      </c>
      <c r="BC6" s="32" t="str">
        <f>IF(BC7="","",IF(BC7="-","【-】","【"&amp;SUBSTITUTE(TEXT(BC7,"#,##0.00"),"-","△")&amp;"】"))</f>
        <v>【262.74】</v>
      </c>
      <c r="BD6" s="33">
        <f>IF(BD7="",NA(),BD7)</f>
        <v>528.77</v>
      </c>
      <c r="BE6" s="33">
        <f t="shared" ref="BE6:BM6" si="7">IF(BE7="",NA(),BE7)</f>
        <v>511.15</v>
      </c>
      <c r="BF6" s="33">
        <f t="shared" si="7"/>
        <v>494.49</v>
      </c>
      <c r="BG6" s="33">
        <f t="shared" si="7"/>
        <v>494.51</v>
      </c>
      <c r="BH6" s="33">
        <f t="shared" si="7"/>
        <v>473.65</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105.32</v>
      </c>
      <c r="BP6" s="33">
        <f t="shared" ref="BP6:BX6" si="8">IF(BP7="",NA(),BP7)</f>
        <v>105.68</v>
      </c>
      <c r="BQ6" s="33">
        <f t="shared" si="8"/>
        <v>104.35</v>
      </c>
      <c r="BR6" s="33">
        <f t="shared" si="8"/>
        <v>110.2</v>
      </c>
      <c r="BS6" s="33">
        <f t="shared" si="8"/>
        <v>111.9</v>
      </c>
      <c r="BT6" s="33">
        <f t="shared" si="8"/>
        <v>99</v>
      </c>
      <c r="BU6" s="33">
        <f t="shared" si="8"/>
        <v>99.91</v>
      </c>
      <c r="BV6" s="33">
        <f t="shared" si="8"/>
        <v>99.89</v>
      </c>
      <c r="BW6" s="33">
        <f t="shared" si="8"/>
        <v>107.05</v>
      </c>
      <c r="BX6" s="33">
        <f t="shared" si="8"/>
        <v>106.4</v>
      </c>
      <c r="BY6" s="32" t="str">
        <f>IF(BY7="","",IF(BY7="-","【-】","【"&amp;SUBSTITUTE(TEXT(BY7,"#,##0.00"),"-","△")&amp;"】"))</f>
        <v>【104.99】</v>
      </c>
      <c r="BZ6" s="33">
        <f>IF(BZ7="",NA(),BZ7)</f>
        <v>160.13999999999999</v>
      </c>
      <c r="CA6" s="33">
        <f t="shared" ref="CA6:CI6" si="9">IF(CA7="",NA(),CA7)</f>
        <v>161.51</v>
      </c>
      <c r="CB6" s="33">
        <f t="shared" si="9"/>
        <v>163.84</v>
      </c>
      <c r="CC6" s="33">
        <f t="shared" si="9"/>
        <v>154.94999999999999</v>
      </c>
      <c r="CD6" s="33">
        <f t="shared" si="9"/>
        <v>152.81</v>
      </c>
      <c r="CE6" s="33">
        <f t="shared" si="9"/>
        <v>164.03</v>
      </c>
      <c r="CF6" s="33">
        <f t="shared" si="9"/>
        <v>164.25</v>
      </c>
      <c r="CG6" s="33">
        <f t="shared" si="9"/>
        <v>165.34</v>
      </c>
      <c r="CH6" s="33">
        <f t="shared" si="9"/>
        <v>155.09</v>
      </c>
      <c r="CI6" s="33">
        <f t="shared" si="9"/>
        <v>156.29</v>
      </c>
      <c r="CJ6" s="32" t="str">
        <f>IF(CJ7="","",IF(CJ7="-","【-】","【"&amp;SUBSTITUTE(TEXT(CJ7,"#,##0.00"),"-","△")&amp;"】"))</f>
        <v>【163.72】</v>
      </c>
      <c r="CK6" s="33">
        <f>IF(CK7="",NA(),CK7)</f>
        <v>60.55</v>
      </c>
      <c r="CL6" s="33">
        <f t="shared" ref="CL6:CT6" si="10">IF(CL7="",NA(),CL7)</f>
        <v>60.34</v>
      </c>
      <c r="CM6" s="33">
        <f t="shared" si="10"/>
        <v>60.27</v>
      </c>
      <c r="CN6" s="33">
        <f t="shared" si="10"/>
        <v>59.47</v>
      </c>
      <c r="CO6" s="33">
        <f t="shared" si="10"/>
        <v>60.41</v>
      </c>
      <c r="CP6" s="33">
        <f t="shared" si="10"/>
        <v>63.07</v>
      </c>
      <c r="CQ6" s="33">
        <f t="shared" si="10"/>
        <v>62.71</v>
      </c>
      <c r="CR6" s="33">
        <f t="shared" si="10"/>
        <v>62.15</v>
      </c>
      <c r="CS6" s="33">
        <f t="shared" si="10"/>
        <v>61.61</v>
      </c>
      <c r="CT6" s="33">
        <f t="shared" si="10"/>
        <v>62.34</v>
      </c>
      <c r="CU6" s="32" t="str">
        <f>IF(CU7="","",IF(CU7="-","【-】","【"&amp;SUBSTITUTE(TEXT(CU7,"#,##0.00"),"-","△")&amp;"】"))</f>
        <v>【59.76】</v>
      </c>
      <c r="CV6" s="33">
        <f>IF(CV7="",NA(),CV7)</f>
        <v>94.55</v>
      </c>
      <c r="CW6" s="33">
        <f t="shared" ref="CW6:DE6" si="11">IF(CW7="",NA(),CW7)</f>
        <v>93.9</v>
      </c>
      <c r="CX6" s="33">
        <f t="shared" si="11"/>
        <v>94.14</v>
      </c>
      <c r="CY6" s="33">
        <f t="shared" si="11"/>
        <v>94.67</v>
      </c>
      <c r="CZ6" s="33">
        <f t="shared" si="11"/>
        <v>93.74</v>
      </c>
      <c r="DA6" s="33">
        <f t="shared" si="11"/>
        <v>89.96</v>
      </c>
      <c r="DB6" s="33">
        <f t="shared" si="11"/>
        <v>90.54</v>
      </c>
      <c r="DC6" s="33">
        <f t="shared" si="11"/>
        <v>90.64</v>
      </c>
      <c r="DD6" s="33">
        <f t="shared" si="11"/>
        <v>90.23</v>
      </c>
      <c r="DE6" s="33">
        <f t="shared" si="11"/>
        <v>90.15</v>
      </c>
      <c r="DF6" s="32" t="str">
        <f>IF(DF7="","",IF(DF7="-","【-】","【"&amp;SUBSTITUTE(TEXT(DF7,"#,##0.00"),"-","△")&amp;"】"))</f>
        <v>【89.95】</v>
      </c>
      <c r="DG6" s="33">
        <f>IF(DG7="",NA(),DG7)</f>
        <v>32.76</v>
      </c>
      <c r="DH6" s="33">
        <f t="shared" ref="DH6:DP6" si="12">IF(DH7="",NA(),DH7)</f>
        <v>33.85</v>
      </c>
      <c r="DI6" s="33">
        <f t="shared" si="12"/>
        <v>34.69</v>
      </c>
      <c r="DJ6" s="33">
        <f t="shared" si="12"/>
        <v>43.12</v>
      </c>
      <c r="DK6" s="33">
        <f t="shared" si="12"/>
        <v>44.29</v>
      </c>
      <c r="DL6" s="33">
        <f t="shared" si="12"/>
        <v>41.47</v>
      </c>
      <c r="DM6" s="33">
        <f t="shared" si="12"/>
        <v>42.43</v>
      </c>
      <c r="DN6" s="33">
        <f t="shared" si="12"/>
        <v>43.24</v>
      </c>
      <c r="DO6" s="33">
        <f t="shared" si="12"/>
        <v>46.36</v>
      </c>
      <c r="DP6" s="33">
        <f t="shared" si="12"/>
        <v>47.37</v>
      </c>
      <c r="DQ6" s="32" t="str">
        <f>IF(DQ7="","",IF(DQ7="-","【-】","【"&amp;SUBSTITUTE(TEXT(DQ7,"#,##0.00"),"-","△")&amp;"】"))</f>
        <v>【47.18】</v>
      </c>
      <c r="DR6" s="33">
        <f>IF(DR7="",NA(),DR7)</f>
        <v>7.12</v>
      </c>
      <c r="DS6" s="33">
        <f t="shared" ref="DS6:EA6" si="13">IF(DS7="",NA(),DS7)</f>
        <v>7.22</v>
      </c>
      <c r="DT6" s="33">
        <f t="shared" si="13"/>
        <v>7.63</v>
      </c>
      <c r="DU6" s="33">
        <f t="shared" si="13"/>
        <v>7.77</v>
      </c>
      <c r="DV6" s="33">
        <f t="shared" si="13"/>
        <v>9.01</v>
      </c>
      <c r="DW6" s="33">
        <f t="shared" si="13"/>
        <v>9.92</v>
      </c>
      <c r="DX6" s="33">
        <f t="shared" si="13"/>
        <v>11.07</v>
      </c>
      <c r="DY6" s="33">
        <f t="shared" si="13"/>
        <v>12.21</v>
      </c>
      <c r="DZ6" s="33">
        <f t="shared" si="13"/>
        <v>13.57</v>
      </c>
      <c r="EA6" s="33">
        <f t="shared" si="13"/>
        <v>14.27</v>
      </c>
      <c r="EB6" s="32" t="str">
        <f>IF(EB7="","",IF(EB7="-","【-】","【"&amp;SUBSTITUTE(TEXT(EB7,"#,##0.00"),"-","△")&amp;"】"))</f>
        <v>【13.18】</v>
      </c>
      <c r="EC6" s="33">
        <f>IF(EC7="",NA(),EC7)</f>
        <v>0.74</v>
      </c>
      <c r="ED6" s="33">
        <f t="shared" ref="ED6:EL6" si="14">IF(ED7="",NA(),ED7)</f>
        <v>0.72</v>
      </c>
      <c r="EE6" s="33">
        <f t="shared" si="14"/>
        <v>0.56999999999999995</v>
      </c>
      <c r="EF6" s="33">
        <f t="shared" si="14"/>
        <v>0.72</v>
      </c>
      <c r="EG6" s="33">
        <f t="shared" si="14"/>
        <v>0.64</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352039</v>
      </c>
      <c r="D7" s="35">
        <v>46</v>
      </c>
      <c r="E7" s="35">
        <v>1</v>
      </c>
      <c r="F7" s="35">
        <v>0</v>
      </c>
      <c r="G7" s="35">
        <v>1</v>
      </c>
      <c r="H7" s="35" t="s">
        <v>93</v>
      </c>
      <c r="I7" s="35" t="s">
        <v>94</v>
      </c>
      <c r="J7" s="35" t="s">
        <v>95</v>
      </c>
      <c r="K7" s="35" t="s">
        <v>96</v>
      </c>
      <c r="L7" s="35" t="s">
        <v>97</v>
      </c>
      <c r="M7" s="36" t="s">
        <v>98</v>
      </c>
      <c r="N7" s="36">
        <v>66.27</v>
      </c>
      <c r="O7" s="36">
        <v>89.91</v>
      </c>
      <c r="P7" s="36">
        <v>2813</v>
      </c>
      <c r="Q7" s="36">
        <v>194121</v>
      </c>
      <c r="R7" s="36">
        <v>1023.23</v>
      </c>
      <c r="S7" s="36">
        <v>189.71</v>
      </c>
      <c r="T7" s="36">
        <v>173770</v>
      </c>
      <c r="U7" s="36">
        <v>138.97</v>
      </c>
      <c r="V7" s="36">
        <v>1250.4100000000001</v>
      </c>
      <c r="W7" s="36">
        <v>113.05</v>
      </c>
      <c r="X7" s="36">
        <v>113.92</v>
      </c>
      <c r="Y7" s="36">
        <v>113.45</v>
      </c>
      <c r="Z7" s="36">
        <v>115.6</v>
      </c>
      <c r="AA7" s="36">
        <v>115.6</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492.85</v>
      </c>
      <c r="AT7" s="36">
        <v>531.63</v>
      </c>
      <c r="AU7" s="36">
        <v>867.48</v>
      </c>
      <c r="AV7" s="36">
        <v>176.55</v>
      </c>
      <c r="AW7" s="36">
        <v>215.39</v>
      </c>
      <c r="AX7" s="36">
        <v>602.73</v>
      </c>
      <c r="AY7" s="36">
        <v>590.46</v>
      </c>
      <c r="AZ7" s="36">
        <v>628.34</v>
      </c>
      <c r="BA7" s="36">
        <v>289.8</v>
      </c>
      <c r="BB7" s="36">
        <v>299.44</v>
      </c>
      <c r="BC7" s="36">
        <v>262.74</v>
      </c>
      <c r="BD7" s="36">
        <v>528.77</v>
      </c>
      <c r="BE7" s="36">
        <v>511.15</v>
      </c>
      <c r="BF7" s="36">
        <v>494.49</v>
      </c>
      <c r="BG7" s="36">
        <v>494.51</v>
      </c>
      <c r="BH7" s="36">
        <v>473.65</v>
      </c>
      <c r="BI7" s="36">
        <v>310.79000000000002</v>
      </c>
      <c r="BJ7" s="36">
        <v>299.16000000000003</v>
      </c>
      <c r="BK7" s="36">
        <v>297.13</v>
      </c>
      <c r="BL7" s="36">
        <v>301.99</v>
      </c>
      <c r="BM7" s="36">
        <v>298.08999999999997</v>
      </c>
      <c r="BN7" s="36">
        <v>276.38</v>
      </c>
      <c r="BO7" s="36">
        <v>105.32</v>
      </c>
      <c r="BP7" s="36">
        <v>105.68</v>
      </c>
      <c r="BQ7" s="36">
        <v>104.35</v>
      </c>
      <c r="BR7" s="36">
        <v>110.2</v>
      </c>
      <c r="BS7" s="36">
        <v>111.9</v>
      </c>
      <c r="BT7" s="36">
        <v>99</v>
      </c>
      <c r="BU7" s="36">
        <v>99.91</v>
      </c>
      <c r="BV7" s="36">
        <v>99.89</v>
      </c>
      <c r="BW7" s="36">
        <v>107.05</v>
      </c>
      <c r="BX7" s="36">
        <v>106.4</v>
      </c>
      <c r="BY7" s="36">
        <v>104.99</v>
      </c>
      <c r="BZ7" s="36">
        <v>160.13999999999999</v>
      </c>
      <c r="CA7" s="36">
        <v>161.51</v>
      </c>
      <c r="CB7" s="36">
        <v>163.84</v>
      </c>
      <c r="CC7" s="36">
        <v>154.94999999999999</v>
      </c>
      <c r="CD7" s="36">
        <v>152.81</v>
      </c>
      <c r="CE7" s="36">
        <v>164.03</v>
      </c>
      <c r="CF7" s="36">
        <v>164.25</v>
      </c>
      <c r="CG7" s="36">
        <v>165.34</v>
      </c>
      <c r="CH7" s="36">
        <v>155.09</v>
      </c>
      <c r="CI7" s="36">
        <v>156.29</v>
      </c>
      <c r="CJ7" s="36">
        <v>163.72</v>
      </c>
      <c r="CK7" s="36">
        <v>60.55</v>
      </c>
      <c r="CL7" s="36">
        <v>60.34</v>
      </c>
      <c r="CM7" s="36">
        <v>60.27</v>
      </c>
      <c r="CN7" s="36">
        <v>59.47</v>
      </c>
      <c r="CO7" s="36">
        <v>60.41</v>
      </c>
      <c r="CP7" s="36">
        <v>63.07</v>
      </c>
      <c r="CQ7" s="36">
        <v>62.71</v>
      </c>
      <c r="CR7" s="36">
        <v>62.15</v>
      </c>
      <c r="CS7" s="36">
        <v>61.61</v>
      </c>
      <c r="CT7" s="36">
        <v>62.34</v>
      </c>
      <c r="CU7" s="36">
        <v>59.76</v>
      </c>
      <c r="CV7" s="36">
        <v>94.55</v>
      </c>
      <c r="CW7" s="36">
        <v>93.9</v>
      </c>
      <c r="CX7" s="36">
        <v>94.14</v>
      </c>
      <c r="CY7" s="36">
        <v>94.67</v>
      </c>
      <c r="CZ7" s="36">
        <v>93.74</v>
      </c>
      <c r="DA7" s="36">
        <v>89.96</v>
      </c>
      <c r="DB7" s="36">
        <v>90.54</v>
      </c>
      <c r="DC7" s="36">
        <v>90.64</v>
      </c>
      <c r="DD7" s="36">
        <v>90.23</v>
      </c>
      <c r="DE7" s="36">
        <v>90.15</v>
      </c>
      <c r="DF7" s="36">
        <v>89.95</v>
      </c>
      <c r="DG7" s="36">
        <v>32.76</v>
      </c>
      <c r="DH7" s="36">
        <v>33.85</v>
      </c>
      <c r="DI7" s="36">
        <v>34.69</v>
      </c>
      <c r="DJ7" s="36">
        <v>43.12</v>
      </c>
      <c r="DK7" s="36">
        <v>44.29</v>
      </c>
      <c r="DL7" s="36">
        <v>41.47</v>
      </c>
      <c r="DM7" s="36">
        <v>42.43</v>
      </c>
      <c r="DN7" s="36">
        <v>43.24</v>
      </c>
      <c r="DO7" s="36">
        <v>46.36</v>
      </c>
      <c r="DP7" s="36">
        <v>47.37</v>
      </c>
      <c r="DQ7" s="36">
        <v>47.18</v>
      </c>
      <c r="DR7" s="36">
        <v>7.12</v>
      </c>
      <c r="DS7" s="36">
        <v>7.22</v>
      </c>
      <c r="DT7" s="36">
        <v>7.63</v>
      </c>
      <c r="DU7" s="36">
        <v>7.77</v>
      </c>
      <c r="DV7" s="36">
        <v>9.01</v>
      </c>
      <c r="DW7" s="36">
        <v>9.92</v>
      </c>
      <c r="DX7" s="36">
        <v>11.07</v>
      </c>
      <c r="DY7" s="36">
        <v>12.21</v>
      </c>
      <c r="DZ7" s="36">
        <v>13.57</v>
      </c>
      <c r="EA7" s="36">
        <v>14.27</v>
      </c>
      <c r="EB7" s="36">
        <v>13.18</v>
      </c>
      <c r="EC7" s="36">
        <v>0.74</v>
      </c>
      <c r="ED7" s="36">
        <v>0.72</v>
      </c>
      <c r="EE7" s="36">
        <v>0.56999999999999995</v>
      </c>
      <c r="EF7" s="36">
        <v>0.72</v>
      </c>
      <c r="EG7" s="36">
        <v>0.64</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1793</cp:lastModifiedBy>
  <cp:lastPrinted>2017-02-07T07:11:51Z</cp:lastPrinted>
  <dcterms:created xsi:type="dcterms:W3CDTF">2017-02-01T08:47:34Z</dcterms:created>
  <dcterms:modified xsi:type="dcterms:W3CDTF">2017-02-07T07:16:22Z</dcterms:modified>
  <cp:category/>
</cp:coreProperties>
</file>