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VLFBD\share\【04地方債・公営企業班】\山本（溝部）\H28\06 決算統計（法適）\02 国照会\290120【重要】公営企業に係る「経営比較分析表」の分析等について\04 県HP掲載\HP用ファイル名修正（中身同一）\01 経営比較分析表（水道_法適）16件\"/>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AY8" i="4" s="1"/>
  <c r="R6" i="5"/>
  <c r="AQ8" i="4" s="1"/>
  <c r="Q6" i="5"/>
  <c r="P6" i="5"/>
  <c r="Z10" i="4" s="1"/>
  <c r="O6" i="5"/>
  <c r="R10" i="4" s="1"/>
  <c r="N6" i="5"/>
  <c r="J10" i="4" s="1"/>
  <c r="M6" i="5"/>
  <c r="L6" i="5"/>
  <c r="K6" i="5"/>
  <c r="R8" i="4" s="1"/>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B10" i="4"/>
  <c r="AI8" i="4"/>
  <c r="Z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<sst xmlns="http://schemas.openxmlformats.org/spreadsheetml/2006/main" count="217" uniqueCount="107">
  <si>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</si>
  <si>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</si>
  <si>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</si>
  <si>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</si>
  <si>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</si>
  <si>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</si>
  <si>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</si>
  <si>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</si>
  <si>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</si>
  <si>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</si>
  <si>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</si>
  <si>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</si>
  <si>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</si>
  <si>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</si>
  <si>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</si>
  <si>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</si>
  <si>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</si>
  <si>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</si>
  <si>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</si>
  <si>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</si>
  <si>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</si>
  <si>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</si>
  <si>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</si>
  <si>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</si>
  <si>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</si>
  <si>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</si>
  <si>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</si>
  <si>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</si>
  <si>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</si>
  <si>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</si>
  <si>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</si>
  <si>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</si>
  <si>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</si>
  <si>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</si>
  <si>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</si>
  <si>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</si>
  <si>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</si>
  <si>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</si>
  <si>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</si>
  <si>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</si>
  <si>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</si>
  <si>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</si>
  <si>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</si>
  <si>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</si>
  <si>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</si>
  <si>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</si>
  <si>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</si>
  <si>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</si>
  <si>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</si>
  <si>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</si>
  <si>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</si>
  <si>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</si>
  <si>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</si>
  <si>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</si>
  <si>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</si>
  <si>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</si>
  <si>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</si>
  <si>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</si>
  <si>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</si>
  <si>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</si>
  <si>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</si>
  <si>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</si>
  <si>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</si>
  <si>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</si>
  <si>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</si>
  <si>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</si>
  <si>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</si>
  <si>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</si>
  <si>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</si>
  <si>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</si>
  <si>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</si>
  <si>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</si>
  <si>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</si>
  <si>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</si>
  <si>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</si>
  <si>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</si>
  <si>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</si>
  <si>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</si>
  <si>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</si>
  <si>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</si>
  <si>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</si>
  <si>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</si>
  <si>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</si>
  <si>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</si>
  <si>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</si>
  <si>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</si>
  <si>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</si>
  <si>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</si>
  <si>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</si>
  <si>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</si>
  <si>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</si>
  <si>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</si>
  <si>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</si>
  <si>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長門市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</si>
  <si>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</si>
  <si>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</si>
  <si>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</si>
  <si>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</si>
  <si>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</si>
  <si>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</si>
  <si>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</si>
  <si>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</si>
  <si>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</si>
  <si>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</si>
  <si>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平成２０年度に情報管理システムを構築して管理業務を簡素化し、保守点検の一部を民間委託に移行させ経費削減を図っている。漏水調査を重点的・計画的に行うことにより無効水量の減少に努め動力費など固定費の削減を図る。経常収支比率・料金回収率について若干の上昇傾向にあることから、経常収益の限られる中で経費削減効果があったと考える。
　予定されている大規模事業に備え、近年は企業債の発行を抑えてきたが、給水収益の減少により比率は増加傾向にあり、補助制度などを活用しながら施設整備に係る経費を抑えていく。
　給水原価については、給水人口の減少による収益減少の影響は見られるものの、経常経費の削減効果により下降傾向となっている。
　総じて、経費の節減に努めている結果として経常収支比率も一定の水準を維持できていると考えるが、給水人口の減少は年々進行しておりダウンサイジングや料金改定も視野に平成２８年度に策定する新水道ビジョンを基に経営を改善する必要があると考える。
</t>
    <rPh sb="59" eb="61">
      <t>ロウスイ</t>
    </rPh>
    <rPh sb="61" eb="63">
      <t>チョウサ</t>
    </rPh>
    <rPh sb="64" eb="66">
      <t>ジュウテン</t>
    </rPh>
    <rPh sb="66" eb="67">
      <t>テキ</t>
    </rPh>
    <rPh sb="68" eb="71">
      <t>ケイカクテキ</t>
    </rPh>
    <rPh sb="72" eb="73">
      <t>オコナ</t>
    </rPh>
    <rPh sb="79" eb="81">
      <t>ムコウ</t>
    </rPh>
    <rPh sb="81" eb="83">
      <t>スイリョウ</t>
    </rPh>
    <rPh sb="84" eb="86">
      <t>ゲンショウ</t>
    </rPh>
    <rPh sb="91" eb="92">
      <t>ヒ</t>
    </rPh>
    <rPh sb="94" eb="97">
      <t>コテイヒ</t>
    </rPh>
    <rPh sb="98" eb="100">
      <t>サクゲン</t>
    </rPh>
    <rPh sb="101" eb="102">
      <t>ハカ</t>
    </rPh>
    <rPh sb="104" eb="106">
      <t>ケイジョウ</t>
    </rPh>
    <rPh sb="106" eb="108">
      <t>シュウシ</t>
    </rPh>
    <rPh sb="108" eb="110">
      <t>ヒリツ</t>
    </rPh>
    <rPh sb="111" eb="113">
      <t>リョウキン</t>
    </rPh>
    <rPh sb="113" eb="115">
      <t>カイシュウ</t>
    </rPh>
    <rPh sb="115" eb="116">
      <t>リツ</t>
    </rPh>
    <rPh sb="120" eb="122">
      <t>ジャッカン</t>
    </rPh>
    <rPh sb="123" eb="125">
      <t>ジョウショウ</t>
    </rPh>
    <rPh sb="125" eb="127">
      <t>ケイコウ</t>
    </rPh>
    <rPh sb="135" eb="137">
      <t>ケイジョウ</t>
    </rPh>
    <rPh sb="137" eb="139">
      <t>シュウエキ</t>
    </rPh>
    <rPh sb="140" eb="141">
      <t>カギ</t>
    </rPh>
    <rPh sb="144" eb="145">
      <t>ナカ</t>
    </rPh>
    <rPh sb="146" eb="148">
      <t>ケイヒ</t>
    </rPh>
    <rPh sb="148" eb="150">
      <t>サクゲン</t>
    </rPh>
    <rPh sb="150" eb="152">
      <t>コウカ</t>
    </rPh>
    <rPh sb="157" eb="158">
      <t>カンガ</t>
    </rPh>
    <rPh sb="268" eb="270">
      <t>シュウエキ</t>
    </rPh>
    <rPh sb="270" eb="272">
      <t>ゲンショウ</t>
    </rPh>
    <rPh sb="273" eb="275">
      <t>エイキョウ</t>
    </rPh>
    <rPh sb="276" eb="277">
      <t>ミ</t>
    </rPh>
    <rPh sb="284" eb="286">
      <t>ケイジョウ</t>
    </rPh>
    <rPh sb="286" eb="288">
      <t>ケイヒ</t>
    </rPh>
    <rPh sb="289" eb="291">
      <t>サクゲン</t>
    </rPh>
    <rPh sb="291" eb="293">
      <t>コウカ</t>
    </rPh>
    <rPh sb="388" eb="390">
      <t>ヘイセイ</t>
    </rPh>
    <rPh sb="392" eb="394">
      <t>ネンド</t>
    </rPh>
    <rPh sb="395" eb="397">
      <t>サクテイ</t>
    </rPh>
    <rPh sb="399" eb="400">
      <t>シン</t>
    </rPh>
    <rPh sb="400" eb="402">
      <t>スイドウ</t>
    </rPh>
    <phoneticPr fontId="4"/>
  </si>
  <si>
    <t>　老朽化の進んだ施設・管路について、更新が追い付いていない状況であるが、平成２８年度に策定する新水道ビジョン・アセットマネジメントの結果及び現況確認により耐用年数によらず優先順位をつけ更新を行う。</t>
    <rPh sb="36" eb="38">
      <t>ヘイセイ</t>
    </rPh>
    <rPh sb="40" eb="42">
      <t>ネンド</t>
    </rPh>
    <rPh sb="43" eb="45">
      <t>サクテイ</t>
    </rPh>
    <rPh sb="66" eb="68">
      <t>ケッカ</t>
    </rPh>
    <rPh sb="68" eb="69">
      <t>オヨ</t>
    </rPh>
    <rPh sb="70" eb="72">
      <t>ゲンキョウ</t>
    </rPh>
    <rPh sb="72" eb="74">
      <t>カクニン</t>
    </rPh>
    <rPh sb="77" eb="79">
      <t>タイヨウ</t>
    </rPh>
    <rPh sb="79" eb="81">
      <t>ネンスウ</t>
    </rPh>
    <rPh sb="85" eb="87">
      <t>ユウセン</t>
    </rPh>
    <rPh sb="87" eb="89">
      <t>ジュンイ</t>
    </rPh>
    <rPh sb="95" eb="96">
      <t>オコナ</t>
    </rPh>
    <phoneticPr fontId="4"/>
  </si>
  <si>
    <t>　給水人口の減少による料金収入の低下など厳しい収入状況にあることから、企業債・補助事業の活用など行っていく。
　平成２８年度には２上水３簡水を１上水１簡水へ事業統合することから、経費の平準化を図りながら効率的に維持管理し安心安全なライフラインを確保していくとともに、料金改定も視野に入れ健全経営を目指す。</t>
    <rPh sb="11" eb="13">
      <t>リョウキン</t>
    </rPh>
    <rPh sb="13" eb="15">
      <t>シュウニュウ</t>
    </rPh>
    <rPh sb="23" eb="25">
      <t>シュウニュウ</t>
    </rPh>
    <rPh sb="56" eb="58">
      <t>ヘイセイ</t>
    </rPh>
    <rPh sb="60" eb="62">
      <t>ネンド</t>
    </rPh>
    <rPh sb="65" eb="67">
      <t>ジョウスイ</t>
    </rPh>
    <rPh sb="72" eb="74">
      <t>ジョウスイ</t>
    </rPh>
    <rPh sb="75" eb="76">
      <t>カン</t>
    </rPh>
    <rPh sb="76" eb="77">
      <t>スイ</t>
    </rPh>
    <rPh sb="78" eb="80">
      <t>ジギョウ</t>
    </rPh>
    <rPh sb="89" eb="91">
      <t>ケイヒ</t>
    </rPh>
    <rPh sb="92" eb="95">
      <t>ヘイジュンカ</t>
    </rPh>
    <rPh sb="96" eb="97">
      <t>ハカ</t>
    </rPh>
    <rPh sb="101" eb="104">
      <t>コウリツテキ</t>
    </rPh>
    <rPh sb="105" eb="107">
      <t>イジ</t>
    </rPh>
    <rPh sb="107" eb="109">
      <t>カンリ</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</si>
</sst>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0.74</c:v>
                </c:pt>
                <c:pt idx="1">
                  <c:v>0.81</c:v>
                </c:pt>
                <c:pt idx="2">
                  <c:v>0.77</c:v>
                </c:pt>
                <c:pt idx="3">
                  <c:v>0.56000000000000005</c:v>
                </c:pt>
                <c:pt idx="4">
                  <c:v>0.6</c:v>
                </c:pt>
              </c:numCache>
            </c:numRef>
          </c:val>
        </c:ser>
        <c:dLbls>
          <c:showLegendKey val="0"/>
          <c:showVal val="0"/>
          <c:showCatName val="0"/>
          <c:showSerName val="0"/>
          <c:showPercent val="0"/>
          <c:showBubbleSize val="0"/>
        </c:dLbls>
        <c:gapWidth val="150"/>
        <c:axId val="409074000"/>
        <c:axId val="409072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0.59</c:v>
                </c:pt>
                <c:pt idx="3">
                  <c:v>0.6</c:v>
                </c:pt>
                <c:pt idx="4">
                  <c:v>0.56000000000000005</c:v>
                </c:pt>
              </c:numCache>
            </c:numRef>
          </c:val>
          <c:smooth val="0"/>
        </c:ser>
        <c:dLbls>
          <c:showLegendKey val="0"/>
          <c:showVal val="0"/>
          <c:showCatName val="0"/>
          <c:showSerName val="0"/>
          <c:showPercent val="0"/>
          <c:showBubbleSize val="0"/>
        </c:dLbls>
        <c:marker val="1"/>
        <c:smooth val="0"/>
        <c:axId val="409074000"/>
        <c:axId val="409072040"/>
      </c:lineChart>
      <c:dateAx>
        <c:axId val="409074000"/>
        <c:scaling>
          <c:orientation val="minMax"/>
        </c:scaling>
        <c:delete val="1"/>
        <c:axPos val="b"/>
        <c:numFmt formatCode="ge" sourceLinked="1"/>
        <c:majorTickMark val="none"/>
        <c:minorTickMark val="none"/>
        <c:tickLblPos val="none"/>
        <c:crossAx val="409072040"/>
        <c:crosses val="autoZero"/>
        <c:auto val="1"/>
        <c:lblOffset val="100"/>
        <c:baseTimeUnit val="years"/>
      </c:dateAx>
      <c:valAx>
        <c:axId val="409072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07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67.2</c:v>
                </c:pt>
                <c:pt idx="1">
                  <c:v>65.41</c:v>
                </c:pt>
                <c:pt idx="2">
                  <c:v>65</c:v>
                </c:pt>
                <c:pt idx="3">
                  <c:v>61.92</c:v>
                </c:pt>
                <c:pt idx="4">
                  <c:v>60.92</c:v>
                </c:pt>
              </c:numCache>
            </c:numRef>
          </c:val>
        </c:ser>
        <c:dLbls>
          <c:showLegendKey val="0"/>
          <c:showVal val="0"/>
          <c:showCatName val="0"/>
          <c:showSerName val="0"/>
          <c:showPercent val="0"/>
          <c:showBubbleSize val="0"/>
        </c:dLbls>
        <c:gapWidth val="150"/>
        <c:axId val="413563400"/>
        <c:axId val="241597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59.23</c:v>
                </c:pt>
                <c:pt idx="3">
                  <c:v>58.58</c:v>
                </c:pt>
                <c:pt idx="4">
                  <c:v>58.53</c:v>
                </c:pt>
              </c:numCache>
            </c:numRef>
          </c:val>
          <c:smooth val="0"/>
        </c:ser>
        <c:dLbls>
          <c:showLegendKey val="0"/>
          <c:showVal val="0"/>
          <c:showCatName val="0"/>
          <c:showSerName val="0"/>
          <c:showPercent val="0"/>
          <c:showBubbleSize val="0"/>
        </c:dLbls>
        <c:marker val="1"/>
        <c:smooth val="0"/>
        <c:axId val="413563400"/>
        <c:axId val="241597704"/>
      </c:lineChart>
      <c:dateAx>
        <c:axId val="413563400"/>
        <c:scaling>
          <c:orientation val="minMax"/>
        </c:scaling>
        <c:delete val="1"/>
        <c:axPos val="b"/>
        <c:numFmt formatCode="ge" sourceLinked="1"/>
        <c:majorTickMark val="none"/>
        <c:minorTickMark val="none"/>
        <c:tickLblPos val="none"/>
        <c:crossAx val="241597704"/>
        <c:crosses val="autoZero"/>
        <c:auto val="1"/>
        <c:lblOffset val="100"/>
        <c:baseTimeUnit val="years"/>
      </c:dateAx>
      <c:valAx>
        <c:axId val="241597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563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83.15</c:v>
                </c:pt>
                <c:pt idx="1">
                  <c:v>81.91</c:v>
                </c:pt>
                <c:pt idx="2">
                  <c:v>80.540000000000006</c:v>
                </c:pt>
                <c:pt idx="3">
                  <c:v>80.260000000000005</c:v>
                </c:pt>
                <c:pt idx="4">
                  <c:v>80.239999999999995</c:v>
                </c:pt>
              </c:numCache>
            </c:numRef>
          </c:val>
        </c:ser>
        <c:dLbls>
          <c:showLegendKey val="0"/>
          <c:showVal val="0"/>
          <c:showCatName val="0"/>
          <c:showSerName val="0"/>
          <c:showPercent val="0"/>
          <c:showBubbleSize val="0"/>
        </c:dLbls>
        <c:gapWidth val="150"/>
        <c:axId val="241598880"/>
        <c:axId val="241599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85.53</c:v>
                </c:pt>
                <c:pt idx="3">
                  <c:v>85.23</c:v>
                </c:pt>
                <c:pt idx="4">
                  <c:v>85.26</c:v>
                </c:pt>
              </c:numCache>
            </c:numRef>
          </c:val>
          <c:smooth val="0"/>
        </c:ser>
        <c:dLbls>
          <c:showLegendKey val="0"/>
          <c:showVal val="0"/>
          <c:showCatName val="0"/>
          <c:showSerName val="0"/>
          <c:showPercent val="0"/>
          <c:showBubbleSize val="0"/>
        </c:dLbls>
        <c:marker val="1"/>
        <c:smooth val="0"/>
        <c:axId val="241598880"/>
        <c:axId val="241599272"/>
      </c:lineChart>
      <c:dateAx>
        <c:axId val="241598880"/>
        <c:scaling>
          <c:orientation val="minMax"/>
        </c:scaling>
        <c:delete val="1"/>
        <c:axPos val="b"/>
        <c:numFmt formatCode="ge" sourceLinked="1"/>
        <c:majorTickMark val="none"/>
        <c:minorTickMark val="none"/>
        <c:tickLblPos val="none"/>
        <c:crossAx val="241599272"/>
        <c:crosses val="autoZero"/>
        <c:auto val="1"/>
        <c:lblOffset val="100"/>
        <c:baseTimeUnit val="years"/>
      </c:dateAx>
      <c:valAx>
        <c:axId val="241599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59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103.34</c:v>
                </c:pt>
                <c:pt idx="1">
                  <c:v>102.83</c:v>
                </c:pt>
                <c:pt idx="2">
                  <c:v>103.03</c:v>
                </c:pt>
                <c:pt idx="3">
                  <c:v>102.24</c:v>
                </c:pt>
                <c:pt idx="4">
                  <c:v>105.42</c:v>
                </c:pt>
              </c:numCache>
            </c:numRef>
          </c:val>
        </c:ser>
        <c:dLbls>
          <c:showLegendKey val="0"/>
          <c:showVal val="0"/>
          <c:showCatName val="0"/>
          <c:showSerName val="0"/>
          <c:showPercent val="0"/>
          <c:showBubbleSize val="0"/>
        </c:dLbls>
        <c:gapWidth val="150"/>
        <c:axId val="443022848"/>
        <c:axId val="44302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106.89</c:v>
                </c:pt>
                <c:pt idx="3">
                  <c:v>109.04</c:v>
                </c:pt>
                <c:pt idx="4">
                  <c:v>109.64</c:v>
                </c:pt>
              </c:numCache>
            </c:numRef>
          </c:val>
          <c:smooth val="0"/>
        </c:ser>
        <c:dLbls>
          <c:showLegendKey val="0"/>
          <c:showVal val="0"/>
          <c:showCatName val="0"/>
          <c:showSerName val="0"/>
          <c:showPercent val="0"/>
          <c:showBubbleSize val="0"/>
        </c:dLbls>
        <c:marker val="1"/>
        <c:smooth val="0"/>
        <c:axId val="443022848"/>
        <c:axId val="443021280"/>
      </c:lineChart>
      <c:dateAx>
        <c:axId val="443022848"/>
        <c:scaling>
          <c:orientation val="minMax"/>
        </c:scaling>
        <c:delete val="1"/>
        <c:axPos val="b"/>
        <c:numFmt formatCode="ge" sourceLinked="1"/>
        <c:majorTickMark val="none"/>
        <c:minorTickMark val="none"/>
        <c:tickLblPos val="none"/>
        <c:crossAx val="443021280"/>
        <c:crosses val="autoZero"/>
        <c:auto val="1"/>
        <c:lblOffset val="100"/>
        <c:baseTimeUnit val="years"/>
      </c:dateAx>
      <c:valAx>
        <c:axId val="443021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4302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35.67</c:v>
                </c:pt>
                <c:pt idx="1">
                  <c:v>36.89</c:v>
                </c:pt>
                <c:pt idx="2">
                  <c:v>38.799999999999997</c:v>
                </c:pt>
                <c:pt idx="3">
                  <c:v>40.200000000000003</c:v>
                </c:pt>
                <c:pt idx="4">
                  <c:v>42.03</c:v>
                </c:pt>
              </c:numCache>
            </c:numRef>
          </c:val>
        </c:ser>
        <c:dLbls>
          <c:showLegendKey val="0"/>
          <c:showVal val="0"/>
          <c:showCatName val="0"/>
          <c:showSerName val="0"/>
          <c:showPercent val="0"/>
          <c:showBubbleSize val="0"/>
        </c:dLbls>
        <c:gapWidth val="150"/>
        <c:axId val="231818296"/>
        <c:axId val="23181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37.340000000000003</c:v>
                </c:pt>
                <c:pt idx="3">
                  <c:v>44.31</c:v>
                </c:pt>
                <c:pt idx="4">
                  <c:v>45.75</c:v>
                </c:pt>
              </c:numCache>
            </c:numRef>
          </c:val>
          <c:smooth val="0"/>
        </c:ser>
        <c:dLbls>
          <c:showLegendKey val="0"/>
          <c:showVal val="0"/>
          <c:showCatName val="0"/>
          <c:showSerName val="0"/>
          <c:showPercent val="0"/>
          <c:showBubbleSize val="0"/>
        </c:dLbls>
        <c:marker val="1"/>
        <c:smooth val="0"/>
        <c:axId val="231818296"/>
        <c:axId val="231818688"/>
      </c:lineChart>
      <c:dateAx>
        <c:axId val="231818296"/>
        <c:scaling>
          <c:orientation val="minMax"/>
        </c:scaling>
        <c:delete val="1"/>
        <c:axPos val="b"/>
        <c:numFmt formatCode="ge" sourceLinked="1"/>
        <c:majorTickMark val="none"/>
        <c:minorTickMark val="none"/>
        <c:tickLblPos val="none"/>
        <c:crossAx val="231818688"/>
        <c:crosses val="autoZero"/>
        <c:auto val="1"/>
        <c:lblOffset val="100"/>
        <c:baseTimeUnit val="years"/>
      </c:dateAx>
      <c:valAx>
        <c:axId val="23181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818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3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6.87</c:v>
                </c:pt>
                <c:pt idx="1">
                  <c:v>7.86</c:v>
                </c:pt>
                <c:pt idx="2">
                  <c:v>7.69</c:v>
                </c:pt>
                <c:pt idx="3">
                  <c:v>7.49</c:v>
                </c:pt>
                <c:pt idx="4">
                  <c:v>8.75</c:v>
                </c:pt>
              </c:numCache>
            </c:numRef>
          </c:val>
        </c:ser>
        <c:dLbls>
          <c:showLegendKey val="0"/>
          <c:showVal val="0"/>
          <c:showCatName val="0"/>
          <c:showSerName val="0"/>
          <c:showPercent val="0"/>
          <c:showBubbleSize val="0"/>
        </c:dLbls>
        <c:gapWidth val="150"/>
        <c:axId val="246117288"/>
        <c:axId val="24611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8.39</c:v>
                </c:pt>
                <c:pt idx="3">
                  <c:v>10.09</c:v>
                </c:pt>
                <c:pt idx="4">
                  <c:v>10.54</c:v>
                </c:pt>
              </c:numCache>
            </c:numRef>
          </c:val>
          <c:smooth val="0"/>
        </c:ser>
        <c:dLbls>
          <c:showLegendKey val="0"/>
          <c:showVal val="0"/>
          <c:showCatName val="0"/>
          <c:showSerName val="0"/>
          <c:showPercent val="0"/>
          <c:showBubbleSize val="0"/>
        </c:dLbls>
        <c:marker val="1"/>
        <c:smooth val="0"/>
        <c:axId val="246117288"/>
        <c:axId val="246116112"/>
      </c:lineChart>
      <c:dateAx>
        <c:axId val="246117288"/>
        <c:scaling>
          <c:orientation val="minMax"/>
        </c:scaling>
        <c:delete val="1"/>
        <c:axPos val="b"/>
        <c:numFmt formatCode="ge" sourceLinked="1"/>
        <c:majorTickMark val="none"/>
        <c:minorTickMark val="none"/>
        <c:tickLblPos val="none"/>
        <c:crossAx val="246116112"/>
        <c:crosses val="autoZero"/>
        <c:auto val="1"/>
        <c:lblOffset val="100"/>
        <c:baseTimeUnit val="years"/>
      </c:dateAx>
      <c:valAx>
        <c:axId val="24611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117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36661792"/>
        <c:axId val="636662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7.76</c:v>
                </c:pt>
                <c:pt idx="3">
                  <c:v>3.77</c:v>
                </c:pt>
                <c:pt idx="4">
                  <c:v>3.62</c:v>
                </c:pt>
              </c:numCache>
            </c:numRef>
          </c:val>
          <c:smooth val="0"/>
        </c:ser>
        <c:dLbls>
          <c:showLegendKey val="0"/>
          <c:showVal val="0"/>
          <c:showCatName val="0"/>
          <c:showSerName val="0"/>
          <c:showPercent val="0"/>
          <c:showBubbleSize val="0"/>
        </c:dLbls>
        <c:marker val="1"/>
        <c:smooth val="0"/>
        <c:axId val="636661792"/>
        <c:axId val="636662184"/>
      </c:lineChart>
      <c:dateAx>
        <c:axId val="636661792"/>
        <c:scaling>
          <c:orientation val="minMax"/>
        </c:scaling>
        <c:delete val="1"/>
        <c:axPos val="b"/>
        <c:numFmt formatCode="ge" sourceLinked="1"/>
        <c:majorTickMark val="none"/>
        <c:minorTickMark val="none"/>
        <c:tickLblPos val="none"/>
        <c:crossAx val="636662184"/>
        <c:crosses val="autoZero"/>
        <c:auto val="1"/>
        <c:lblOffset val="100"/>
        <c:baseTimeUnit val="years"/>
      </c:dateAx>
      <c:valAx>
        <c:axId val="636662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3666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619.39</c:v>
                </c:pt>
                <c:pt idx="1">
                  <c:v>370.91</c:v>
                </c:pt>
                <c:pt idx="2">
                  <c:v>609.91999999999996</c:v>
                </c:pt>
                <c:pt idx="3">
                  <c:v>195.56</c:v>
                </c:pt>
                <c:pt idx="4">
                  <c:v>182.87</c:v>
                </c:pt>
              </c:numCache>
            </c:numRef>
          </c:val>
        </c:ser>
        <c:dLbls>
          <c:showLegendKey val="0"/>
          <c:showVal val="0"/>
          <c:showCatName val="0"/>
          <c:showSerName val="0"/>
          <c:showPercent val="0"/>
          <c:showBubbleSize val="0"/>
        </c:dLbls>
        <c:gapWidth val="150"/>
        <c:axId val="636663360"/>
        <c:axId val="636663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909.68</c:v>
                </c:pt>
                <c:pt idx="3">
                  <c:v>382.09</c:v>
                </c:pt>
                <c:pt idx="4">
                  <c:v>371.31</c:v>
                </c:pt>
              </c:numCache>
            </c:numRef>
          </c:val>
          <c:smooth val="0"/>
        </c:ser>
        <c:dLbls>
          <c:showLegendKey val="0"/>
          <c:showVal val="0"/>
          <c:showCatName val="0"/>
          <c:showSerName val="0"/>
          <c:showPercent val="0"/>
          <c:showBubbleSize val="0"/>
        </c:dLbls>
        <c:marker val="1"/>
        <c:smooth val="0"/>
        <c:axId val="636663360"/>
        <c:axId val="636663752"/>
      </c:lineChart>
      <c:dateAx>
        <c:axId val="636663360"/>
        <c:scaling>
          <c:orientation val="minMax"/>
        </c:scaling>
        <c:delete val="1"/>
        <c:axPos val="b"/>
        <c:numFmt formatCode="ge" sourceLinked="1"/>
        <c:majorTickMark val="none"/>
        <c:minorTickMark val="none"/>
        <c:tickLblPos val="none"/>
        <c:crossAx val="636663752"/>
        <c:crosses val="autoZero"/>
        <c:auto val="1"/>
        <c:lblOffset val="100"/>
        <c:baseTimeUnit val="years"/>
      </c:dateAx>
      <c:valAx>
        <c:axId val="636663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3666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680.1</c:v>
                </c:pt>
                <c:pt idx="1">
                  <c:v>712.18</c:v>
                </c:pt>
                <c:pt idx="2">
                  <c:v>698.01</c:v>
                </c:pt>
                <c:pt idx="3">
                  <c:v>702.81</c:v>
                </c:pt>
                <c:pt idx="4">
                  <c:v>678.69</c:v>
                </c:pt>
              </c:numCache>
            </c:numRef>
          </c:val>
        </c:ser>
        <c:dLbls>
          <c:showLegendKey val="0"/>
          <c:showVal val="0"/>
          <c:showCatName val="0"/>
          <c:showSerName val="0"/>
          <c:showPercent val="0"/>
          <c:showBubbleSize val="0"/>
        </c:dLbls>
        <c:gapWidth val="150"/>
        <c:axId val="636664928"/>
        <c:axId val="636665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382.65</c:v>
                </c:pt>
                <c:pt idx="3">
                  <c:v>385.06</c:v>
                </c:pt>
                <c:pt idx="4">
                  <c:v>373.09</c:v>
                </c:pt>
              </c:numCache>
            </c:numRef>
          </c:val>
          <c:smooth val="0"/>
        </c:ser>
        <c:dLbls>
          <c:showLegendKey val="0"/>
          <c:showVal val="0"/>
          <c:showCatName val="0"/>
          <c:showSerName val="0"/>
          <c:showPercent val="0"/>
          <c:showBubbleSize val="0"/>
        </c:dLbls>
        <c:marker val="1"/>
        <c:smooth val="0"/>
        <c:axId val="636664928"/>
        <c:axId val="636665320"/>
      </c:lineChart>
      <c:dateAx>
        <c:axId val="636664928"/>
        <c:scaling>
          <c:orientation val="minMax"/>
        </c:scaling>
        <c:delete val="1"/>
        <c:axPos val="b"/>
        <c:numFmt formatCode="ge" sourceLinked="1"/>
        <c:majorTickMark val="none"/>
        <c:minorTickMark val="none"/>
        <c:tickLblPos val="none"/>
        <c:crossAx val="636665320"/>
        <c:crosses val="autoZero"/>
        <c:auto val="1"/>
        <c:lblOffset val="100"/>
        <c:baseTimeUnit val="years"/>
      </c:dateAx>
      <c:valAx>
        <c:axId val="6366653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3666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80.3</c:v>
                </c:pt>
                <c:pt idx="1">
                  <c:v>79.540000000000006</c:v>
                </c:pt>
                <c:pt idx="2">
                  <c:v>80.290000000000006</c:v>
                </c:pt>
                <c:pt idx="3">
                  <c:v>77.95</c:v>
                </c:pt>
                <c:pt idx="4">
                  <c:v>82.51</c:v>
                </c:pt>
              </c:numCache>
            </c:numRef>
          </c:val>
        </c:ser>
        <c:dLbls>
          <c:showLegendKey val="0"/>
          <c:showVal val="0"/>
          <c:showCatName val="0"/>
          <c:showSerName val="0"/>
          <c:showPercent val="0"/>
          <c:showBubbleSize val="0"/>
        </c:dLbls>
        <c:gapWidth val="150"/>
        <c:axId val="142541792"/>
        <c:axId val="41356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96.1</c:v>
                </c:pt>
                <c:pt idx="3">
                  <c:v>99.07</c:v>
                </c:pt>
                <c:pt idx="4">
                  <c:v>99.99</c:v>
                </c:pt>
              </c:numCache>
            </c:numRef>
          </c:val>
          <c:smooth val="0"/>
        </c:ser>
        <c:dLbls>
          <c:showLegendKey val="0"/>
          <c:showVal val="0"/>
          <c:showCatName val="0"/>
          <c:showSerName val="0"/>
          <c:showPercent val="0"/>
          <c:showBubbleSize val="0"/>
        </c:dLbls>
        <c:marker val="1"/>
        <c:smooth val="0"/>
        <c:axId val="142541792"/>
        <c:axId val="413560656"/>
      </c:lineChart>
      <c:dateAx>
        <c:axId val="142541792"/>
        <c:scaling>
          <c:orientation val="minMax"/>
        </c:scaling>
        <c:delete val="1"/>
        <c:axPos val="b"/>
        <c:numFmt formatCode="ge" sourceLinked="1"/>
        <c:majorTickMark val="none"/>
        <c:minorTickMark val="none"/>
        <c:tickLblPos val="none"/>
        <c:crossAx val="413560656"/>
        <c:crosses val="autoZero"/>
        <c:auto val="1"/>
        <c:lblOffset val="100"/>
        <c:baseTimeUnit val="years"/>
      </c:dateAx>
      <c:valAx>
        <c:axId val="41356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54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165.88</c:v>
                </c:pt>
                <c:pt idx="1">
                  <c:v>168.59</c:v>
                </c:pt>
                <c:pt idx="2">
                  <c:v>167.56</c:v>
                </c:pt>
                <c:pt idx="3">
                  <c:v>174.29</c:v>
                </c:pt>
                <c:pt idx="4">
                  <c:v>163.63</c:v>
                </c:pt>
              </c:numCache>
            </c:numRef>
          </c:val>
        </c:ser>
        <c:dLbls>
          <c:showLegendKey val="0"/>
          <c:showVal val="0"/>
          <c:showCatName val="0"/>
          <c:showSerName val="0"/>
          <c:showPercent val="0"/>
          <c:showBubbleSize val="0"/>
        </c:dLbls>
        <c:gapWidth val="150"/>
        <c:axId val="413561832"/>
        <c:axId val="41356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178.39</c:v>
                </c:pt>
                <c:pt idx="3">
                  <c:v>173.03</c:v>
                </c:pt>
                <c:pt idx="4">
                  <c:v>171.15</c:v>
                </c:pt>
              </c:numCache>
            </c:numRef>
          </c:val>
          <c:smooth val="0"/>
        </c:ser>
        <c:dLbls>
          <c:showLegendKey val="0"/>
          <c:showVal val="0"/>
          <c:showCatName val="0"/>
          <c:showSerName val="0"/>
          <c:showPercent val="0"/>
          <c:showBubbleSize val="0"/>
        </c:dLbls>
        <c:marker val="1"/>
        <c:smooth val="0"/>
        <c:axId val="413561832"/>
        <c:axId val="413562224"/>
      </c:lineChart>
      <c:dateAx>
        <c:axId val="413561832"/>
        <c:scaling>
          <c:orientation val="minMax"/>
        </c:scaling>
        <c:delete val="1"/>
        <c:axPos val="b"/>
        <c:numFmt formatCode="ge" sourceLinked="1"/>
        <c:majorTickMark val="none"/>
        <c:minorTickMark val="none"/>
        <c:tickLblPos val="none"/>
        <c:crossAx val="413562224"/>
        <c:crosses val="autoZero"/>
        <c:auto val="1"/>
        <c:lblOffset val="100"/>
        <c:baseTimeUnit val="years"/>
      </c:dateAx>
      <c:valAx>
        <c:axId val="41356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561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K1" zoomScaleNormal="100" workbookViewId="0">
      <selection activeCell="BH8" sqref="BH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山口県　長門市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A5</v>
      </c>
      <c r="AA8" s="53"/>
      <c r="AB8" s="53"/>
      <c r="AC8" s="53"/>
      <c r="AD8" s="53"/>
      <c r="AE8" s="53"/>
      <c r="AF8" s="53"/>
      <c r="AG8" s="54"/>
      <c r="AH8" s="3"/>
      <c r="AI8" s="55">
        <f>データ!Q6</f>
        <v>36130</v>
      </c>
      <c r="AJ8" s="56"/>
      <c r="AK8" s="56"/>
      <c r="AL8" s="56"/>
      <c r="AM8" s="56"/>
      <c r="AN8" s="56"/>
      <c r="AO8" s="56"/>
      <c r="AP8" s="57"/>
      <c r="AQ8" s="47">
        <f>データ!R6</f>
        <v>357.29</v>
      </c>
      <c r="AR8" s="47"/>
      <c r="AS8" s="47"/>
      <c r="AT8" s="47"/>
      <c r="AU8" s="47"/>
      <c r="AV8" s="47"/>
      <c r="AW8" s="47"/>
      <c r="AX8" s="47"/>
      <c r="AY8" s="47">
        <f>データ!S6</f>
        <v>101.12</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58.37</v>
      </c>
      <c r="K10" s="47"/>
      <c r="L10" s="47"/>
      <c r="M10" s="47"/>
      <c r="N10" s="47"/>
      <c r="O10" s="47"/>
      <c r="P10" s="47"/>
      <c r="Q10" s="47"/>
      <c r="R10" s="47">
        <f>データ!O6</f>
        <v>93.03</v>
      </c>
      <c r="S10" s="47"/>
      <c r="T10" s="47"/>
      <c r="U10" s="47"/>
      <c r="V10" s="47"/>
      <c r="W10" s="47"/>
      <c r="X10" s="47"/>
      <c r="Y10" s="47"/>
      <c r="Z10" s="78">
        <f>データ!P6</f>
        <v>2440</v>
      </c>
      <c r="AA10" s="78"/>
      <c r="AB10" s="78"/>
      <c r="AC10" s="78"/>
      <c r="AD10" s="78"/>
      <c r="AE10" s="78"/>
      <c r="AF10" s="78"/>
      <c r="AG10" s="78"/>
      <c r="AH10" s="2"/>
      <c r="AI10" s="78">
        <f>データ!T6</f>
        <v>33406</v>
      </c>
      <c r="AJ10" s="78"/>
      <c r="AK10" s="78"/>
      <c r="AL10" s="78"/>
      <c r="AM10" s="78"/>
      <c r="AN10" s="78"/>
      <c r="AO10" s="78"/>
      <c r="AP10" s="78"/>
      <c r="AQ10" s="47">
        <f>データ!U6</f>
        <v>85.5</v>
      </c>
      <c r="AR10" s="47"/>
      <c r="AS10" s="47"/>
      <c r="AT10" s="47"/>
      <c r="AU10" s="47"/>
      <c r="AV10" s="47"/>
      <c r="AW10" s="47"/>
      <c r="AX10" s="47"/>
      <c r="AY10" s="47">
        <f>データ!V6</f>
        <v>390.71</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352110</v>
      </c>
      <c r="D6" s="31">
        <f t="shared" si="3"/>
        <v>46</v>
      </c>
      <c r="E6" s="31">
        <f t="shared" si="3"/>
        <v>1</v>
      </c>
      <c r="F6" s="31">
        <f t="shared" si="3"/>
        <v>0</v>
      </c>
      <c r="G6" s="31">
        <f t="shared" si="3"/>
        <v>1</v>
      </c>
      <c r="H6" s="31" t="str">
        <f t="shared" si="3"/>
        <v>山口県　長門市</v>
      </c>
      <c r="I6" s="31" t="str">
        <f t="shared" si="3"/>
        <v>法適用</v>
      </c>
      <c r="J6" s="31" t="str">
        <f t="shared" si="3"/>
        <v>水道事業</v>
      </c>
      <c r="K6" s="31" t="str">
        <f t="shared" si="3"/>
        <v>末端給水事業</v>
      </c>
      <c r="L6" s="31" t="str">
        <f t="shared" si="3"/>
        <v>A5</v>
      </c>
      <c r="M6" s="32" t="str">
        <f t="shared" si="3"/>
        <v>-</v>
      </c>
      <c r="N6" s="32">
        <f t="shared" si="3"/>
        <v>58.37</v>
      </c>
      <c r="O6" s="32">
        <f t="shared" si="3"/>
        <v>93.03</v>
      </c>
      <c r="P6" s="32">
        <f t="shared" si="3"/>
        <v>2440</v>
      </c>
      <c r="Q6" s="32">
        <f t="shared" si="3"/>
        <v>36130</v>
      </c>
      <c r="R6" s="32">
        <f t="shared" si="3"/>
        <v>357.29</v>
      </c>
      <c r="S6" s="32">
        <f t="shared" si="3"/>
        <v>101.12</v>
      </c>
      <c r="T6" s="32">
        <f t="shared" si="3"/>
        <v>33406</v>
      </c>
      <c r="U6" s="32">
        <f t="shared" si="3"/>
        <v>85.5</v>
      </c>
      <c r="V6" s="32">
        <f t="shared" si="3"/>
        <v>390.71</v>
      </c>
      <c r="W6" s="33">
        <f>IF(W7="",NA(),W7)</f>
        <v>103.34</v>
      </c>
      <c r="X6" s="33">
        <f t="shared" ref="X6:AF6" si="4">IF(X7="",NA(),X7)</f>
        <v>102.83</v>
      </c>
      <c r="Y6" s="33">
        <f t="shared" si="4"/>
        <v>103.03</v>
      </c>
      <c r="Z6" s="33">
        <f t="shared" si="4"/>
        <v>102.24</v>
      </c>
      <c r="AA6" s="33">
        <f t="shared" si="4"/>
        <v>105.42</v>
      </c>
      <c r="AB6" s="33">
        <f t="shared" si="4"/>
        <v>105.61</v>
      </c>
      <c r="AC6" s="33">
        <f t="shared" si="4"/>
        <v>106.41</v>
      </c>
      <c r="AD6" s="33">
        <f t="shared" si="4"/>
        <v>106.89</v>
      </c>
      <c r="AE6" s="33">
        <f t="shared" si="4"/>
        <v>109.04</v>
      </c>
      <c r="AF6" s="33">
        <f t="shared" si="4"/>
        <v>109.64</v>
      </c>
      <c r="AG6" s="32" t="str">
        <f>IF(AG7="","",IF(AG7="-","【-】","【"&amp;SUBSTITUTE(TEXT(AG7,"#,##0.00"),"-","△")&amp;"】"))</f>
        <v>【113.56】</v>
      </c>
      <c r="AH6" s="32">
        <f>IF(AH7="",NA(),AH7)</f>
        <v>0</v>
      </c>
      <c r="AI6" s="32">
        <f t="shared" ref="AI6:AQ6" si="5">IF(AI7="",NA(),AI7)</f>
        <v>0</v>
      </c>
      <c r="AJ6" s="32">
        <f t="shared" si="5"/>
        <v>0</v>
      </c>
      <c r="AK6" s="32">
        <f t="shared" si="5"/>
        <v>0</v>
      </c>
      <c r="AL6" s="32">
        <f t="shared" si="5"/>
        <v>0</v>
      </c>
      <c r="AM6" s="33">
        <f t="shared" si="5"/>
        <v>6.79</v>
      </c>
      <c r="AN6" s="33">
        <f t="shared" si="5"/>
        <v>6.33</v>
      </c>
      <c r="AO6" s="33">
        <f t="shared" si="5"/>
        <v>7.76</v>
      </c>
      <c r="AP6" s="33">
        <f t="shared" si="5"/>
        <v>3.77</v>
      </c>
      <c r="AQ6" s="33">
        <f t="shared" si="5"/>
        <v>3.62</v>
      </c>
      <c r="AR6" s="32" t="str">
        <f>IF(AR7="","",IF(AR7="-","【-】","【"&amp;SUBSTITUTE(TEXT(AR7,"#,##0.00"),"-","△")&amp;"】"))</f>
        <v>【0.87】</v>
      </c>
      <c r="AS6" s="33">
        <f>IF(AS7="",NA(),AS7)</f>
        <v>619.39</v>
      </c>
      <c r="AT6" s="33">
        <f t="shared" ref="AT6:BB6" si="6">IF(AT7="",NA(),AT7)</f>
        <v>370.91</v>
      </c>
      <c r="AU6" s="33">
        <f t="shared" si="6"/>
        <v>609.91999999999996</v>
      </c>
      <c r="AV6" s="33">
        <f t="shared" si="6"/>
        <v>195.56</v>
      </c>
      <c r="AW6" s="33">
        <f t="shared" si="6"/>
        <v>182.87</v>
      </c>
      <c r="AX6" s="33">
        <f t="shared" si="6"/>
        <v>832.37</v>
      </c>
      <c r="AY6" s="33">
        <f t="shared" si="6"/>
        <v>852.01</v>
      </c>
      <c r="AZ6" s="33">
        <f t="shared" si="6"/>
        <v>909.68</v>
      </c>
      <c r="BA6" s="33">
        <f t="shared" si="6"/>
        <v>382.09</v>
      </c>
      <c r="BB6" s="33">
        <f t="shared" si="6"/>
        <v>371.31</v>
      </c>
      <c r="BC6" s="32" t="str">
        <f>IF(BC7="","",IF(BC7="-","【-】","【"&amp;SUBSTITUTE(TEXT(BC7,"#,##0.00"),"-","△")&amp;"】"))</f>
        <v>【262.74】</v>
      </c>
      <c r="BD6" s="33">
        <f>IF(BD7="",NA(),BD7)</f>
        <v>680.1</v>
      </c>
      <c r="BE6" s="33">
        <f t="shared" ref="BE6:BM6" si="7">IF(BE7="",NA(),BE7)</f>
        <v>712.18</v>
      </c>
      <c r="BF6" s="33">
        <f t="shared" si="7"/>
        <v>698.01</v>
      </c>
      <c r="BG6" s="33">
        <f t="shared" si="7"/>
        <v>702.81</v>
      </c>
      <c r="BH6" s="33">
        <f t="shared" si="7"/>
        <v>678.69</v>
      </c>
      <c r="BI6" s="33">
        <f t="shared" si="7"/>
        <v>403.15</v>
      </c>
      <c r="BJ6" s="33">
        <f t="shared" si="7"/>
        <v>391.4</v>
      </c>
      <c r="BK6" s="33">
        <f t="shared" si="7"/>
        <v>382.65</v>
      </c>
      <c r="BL6" s="33">
        <f t="shared" si="7"/>
        <v>385.06</v>
      </c>
      <c r="BM6" s="33">
        <f t="shared" si="7"/>
        <v>373.09</v>
      </c>
      <c r="BN6" s="32" t="str">
        <f>IF(BN7="","",IF(BN7="-","【-】","【"&amp;SUBSTITUTE(TEXT(BN7,"#,##0.00"),"-","△")&amp;"】"))</f>
        <v>【276.38】</v>
      </c>
      <c r="BO6" s="33">
        <f>IF(BO7="",NA(),BO7)</f>
        <v>80.3</v>
      </c>
      <c r="BP6" s="33">
        <f t="shared" ref="BP6:BX6" si="8">IF(BP7="",NA(),BP7)</f>
        <v>79.540000000000006</v>
      </c>
      <c r="BQ6" s="33">
        <f t="shared" si="8"/>
        <v>80.290000000000006</v>
      </c>
      <c r="BR6" s="33">
        <f t="shared" si="8"/>
        <v>77.95</v>
      </c>
      <c r="BS6" s="33">
        <f t="shared" si="8"/>
        <v>82.51</v>
      </c>
      <c r="BT6" s="33">
        <f t="shared" si="8"/>
        <v>94.86</v>
      </c>
      <c r="BU6" s="33">
        <f t="shared" si="8"/>
        <v>95.91</v>
      </c>
      <c r="BV6" s="33">
        <f t="shared" si="8"/>
        <v>96.1</v>
      </c>
      <c r="BW6" s="33">
        <f t="shared" si="8"/>
        <v>99.07</v>
      </c>
      <c r="BX6" s="33">
        <f t="shared" si="8"/>
        <v>99.99</v>
      </c>
      <c r="BY6" s="32" t="str">
        <f>IF(BY7="","",IF(BY7="-","【-】","【"&amp;SUBSTITUTE(TEXT(BY7,"#,##0.00"),"-","△")&amp;"】"))</f>
        <v>【104.99】</v>
      </c>
      <c r="BZ6" s="33">
        <f>IF(BZ7="",NA(),BZ7)</f>
        <v>165.88</v>
      </c>
      <c r="CA6" s="33">
        <f t="shared" ref="CA6:CI6" si="9">IF(CA7="",NA(),CA7)</f>
        <v>168.59</v>
      </c>
      <c r="CB6" s="33">
        <f t="shared" si="9"/>
        <v>167.56</v>
      </c>
      <c r="CC6" s="33">
        <f t="shared" si="9"/>
        <v>174.29</v>
      </c>
      <c r="CD6" s="33">
        <f t="shared" si="9"/>
        <v>163.63</v>
      </c>
      <c r="CE6" s="33">
        <f t="shared" si="9"/>
        <v>179.14</v>
      </c>
      <c r="CF6" s="33">
        <f t="shared" si="9"/>
        <v>179.29</v>
      </c>
      <c r="CG6" s="33">
        <f t="shared" si="9"/>
        <v>178.39</v>
      </c>
      <c r="CH6" s="33">
        <f t="shared" si="9"/>
        <v>173.03</v>
      </c>
      <c r="CI6" s="33">
        <f t="shared" si="9"/>
        <v>171.15</v>
      </c>
      <c r="CJ6" s="32" t="str">
        <f>IF(CJ7="","",IF(CJ7="-","【-】","【"&amp;SUBSTITUTE(TEXT(CJ7,"#,##0.00"),"-","△")&amp;"】"))</f>
        <v>【163.72】</v>
      </c>
      <c r="CK6" s="33">
        <f>IF(CK7="",NA(),CK7)</f>
        <v>67.2</v>
      </c>
      <c r="CL6" s="33">
        <f t="shared" ref="CL6:CT6" si="10">IF(CL7="",NA(),CL7)</f>
        <v>65.41</v>
      </c>
      <c r="CM6" s="33">
        <f t="shared" si="10"/>
        <v>65</v>
      </c>
      <c r="CN6" s="33">
        <f t="shared" si="10"/>
        <v>61.92</v>
      </c>
      <c r="CO6" s="33">
        <f t="shared" si="10"/>
        <v>60.92</v>
      </c>
      <c r="CP6" s="33">
        <f t="shared" si="10"/>
        <v>58.76</v>
      </c>
      <c r="CQ6" s="33">
        <f t="shared" si="10"/>
        <v>59.09</v>
      </c>
      <c r="CR6" s="33">
        <f t="shared" si="10"/>
        <v>59.23</v>
      </c>
      <c r="CS6" s="33">
        <f t="shared" si="10"/>
        <v>58.58</v>
      </c>
      <c r="CT6" s="33">
        <f t="shared" si="10"/>
        <v>58.53</v>
      </c>
      <c r="CU6" s="32" t="str">
        <f>IF(CU7="","",IF(CU7="-","【-】","【"&amp;SUBSTITUTE(TEXT(CU7,"#,##0.00"),"-","△")&amp;"】"))</f>
        <v>【59.76】</v>
      </c>
      <c r="CV6" s="33">
        <f>IF(CV7="",NA(),CV7)</f>
        <v>83.15</v>
      </c>
      <c r="CW6" s="33">
        <f t="shared" ref="CW6:DE6" si="11">IF(CW7="",NA(),CW7)</f>
        <v>81.91</v>
      </c>
      <c r="CX6" s="33">
        <f t="shared" si="11"/>
        <v>80.540000000000006</v>
      </c>
      <c r="CY6" s="33">
        <f t="shared" si="11"/>
        <v>80.260000000000005</v>
      </c>
      <c r="CZ6" s="33">
        <f t="shared" si="11"/>
        <v>80.239999999999995</v>
      </c>
      <c r="DA6" s="33">
        <f t="shared" si="11"/>
        <v>84.87</v>
      </c>
      <c r="DB6" s="33">
        <f t="shared" si="11"/>
        <v>85.4</v>
      </c>
      <c r="DC6" s="33">
        <f t="shared" si="11"/>
        <v>85.53</v>
      </c>
      <c r="DD6" s="33">
        <f t="shared" si="11"/>
        <v>85.23</v>
      </c>
      <c r="DE6" s="33">
        <f t="shared" si="11"/>
        <v>85.26</v>
      </c>
      <c r="DF6" s="32" t="str">
        <f>IF(DF7="","",IF(DF7="-","【-】","【"&amp;SUBSTITUTE(TEXT(DF7,"#,##0.00"),"-","△")&amp;"】"))</f>
        <v>【89.95】</v>
      </c>
      <c r="DG6" s="33">
        <f>IF(DG7="",NA(),DG7)</f>
        <v>35.67</v>
      </c>
      <c r="DH6" s="33">
        <f t="shared" ref="DH6:DP6" si="12">IF(DH7="",NA(),DH7)</f>
        <v>36.89</v>
      </c>
      <c r="DI6" s="33">
        <f t="shared" si="12"/>
        <v>38.799999999999997</v>
      </c>
      <c r="DJ6" s="33">
        <f t="shared" si="12"/>
        <v>40.200000000000003</v>
      </c>
      <c r="DK6" s="33">
        <f t="shared" si="12"/>
        <v>42.03</v>
      </c>
      <c r="DL6" s="33">
        <f t="shared" si="12"/>
        <v>35.53</v>
      </c>
      <c r="DM6" s="33">
        <f t="shared" si="12"/>
        <v>36.36</v>
      </c>
      <c r="DN6" s="33">
        <f t="shared" si="12"/>
        <v>37.340000000000003</v>
      </c>
      <c r="DO6" s="33">
        <f t="shared" si="12"/>
        <v>44.31</v>
      </c>
      <c r="DP6" s="33">
        <f t="shared" si="12"/>
        <v>45.75</v>
      </c>
      <c r="DQ6" s="32" t="str">
        <f>IF(DQ7="","",IF(DQ7="-","【-】","【"&amp;SUBSTITUTE(TEXT(DQ7,"#,##0.00"),"-","△")&amp;"】"))</f>
        <v>【47.18】</v>
      </c>
      <c r="DR6" s="33">
        <f>IF(DR7="",NA(),DR7)</f>
        <v>6.87</v>
      </c>
      <c r="DS6" s="33">
        <f t="shared" ref="DS6:EA6" si="13">IF(DS7="",NA(),DS7)</f>
        <v>7.86</v>
      </c>
      <c r="DT6" s="33">
        <f t="shared" si="13"/>
        <v>7.69</v>
      </c>
      <c r="DU6" s="33">
        <f t="shared" si="13"/>
        <v>7.49</v>
      </c>
      <c r="DV6" s="33">
        <f t="shared" si="13"/>
        <v>8.75</v>
      </c>
      <c r="DW6" s="33">
        <f t="shared" si="13"/>
        <v>6.47</v>
      </c>
      <c r="DX6" s="33">
        <f t="shared" si="13"/>
        <v>7.8</v>
      </c>
      <c r="DY6" s="33">
        <f t="shared" si="13"/>
        <v>8.39</v>
      </c>
      <c r="DZ6" s="33">
        <f t="shared" si="13"/>
        <v>10.09</v>
      </c>
      <c r="EA6" s="33">
        <f t="shared" si="13"/>
        <v>10.54</v>
      </c>
      <c r="EB6" s="32" t="str">
        <f>IF(EB7="","",IF(EB7="-","【-】","【"&amp;SUBSTITUTE(TEXT(EB7,"#,##0.00"),"-","△")&amp;"】"))</f>
        <v>【13.18】</v>
      </c>
      <c r="EC6" s="33">
        <f>IF(EC7="",NA(),EC7)</f>
        <v>0.74</v>
      </c>
      <c r="ED6" s="33">
        <f t="shared" ref="ED6:EL6" si="14">IF(ED7="",NA(),ED7)</f>
        <v>0.81</v>
      </c>
      <c r="EE6" s="33">
        <f t="shared" si="14"/>
        <v>0.77</v>
      </c>
      <c r="EF6" s="33">
        <f t="shared" si="14"/>
        <v>0.56000000000000005</v>
      </c>
      <c r="EG6" s="33">
        <f t="shared" si="14"/>
        <v>0.6</v>
      </c>
      <c r="EH6" s="33">
        <f t="shared" si="14"/>
        <v>0.7</v>
      </c>
      <c r="EI6" s="33">
        <f t="shared" si="14"/>
        <v>0.81</v>
      </c>
      <c r="EJ6" s="33">
        <f t="shared" si="14"/>
        <v>0.59</v>
      </c>
      <c r="EK6" s="33">
        <f t="shared" si="14"/>
        <v>0.6</v>
      </c>
      <c r="EL6" s="33">
        <f t="shared" si="14"/>
        <v>0.56000000000000005</v>
      </c>
      <c r="EM6" s="32" t="str">
        <f>IF(EM7="","",IF(EM7="-","【-】","【"&amp;SUBSTITUTE(TEXT(EM7,"#,##0.00"),"-","△")&amp;"】"))</f>
        <v>【0.85】</v>
      </c>
    </row>
    <row r="7" spans="1:143" s="34" customFormat="1">
      <c r="A7" s="26"/>
      <c r="B7" s="35">
        <v>2015</v>
      </c>
      <c r="C7" s="35">
        <v>352110</v>
      </c>
      <c r="D7" s="35">
        <v>46</v>
      </c>
      <c r="E7" s="35">
        <v>1</v>
      </c>
      <c r="F7" s="35">
        <v>0</v>
      </c>
      <c r="G7" s="35">
        <v>1</v>
      </c>
      <c r="H7" s="35" t="s">
        <v>93</v>
      </c>
      <c r="I7" s="35" t="s">
        <v>94</v>
      </c>
      <c r="J7" s="35" t="s">
        <v>95</v>
      </c>
      <c r="K7" s="35" t="s">
        <v>96</v>
      </c>
      <c r="L7" s="35" t="s">
        <v>97</v>
      </c>
      <c r="M7" s="36" t="s">
        <v>98</v>
      </c>
      <c r="N7" s="36">
        <v>58.37</v>
      </c>
      <c r="O7" s="36">
        <v>93.03</v>
      </c>
      <c r="P7" s="36">
        <v>2440</v>
      </c>
      <c r="Q7" s="36">
        <v>36130</v>
      </c>
      <c r="R7" s="36">
        <v>357.29</v>
      </c>
      <c r="S7" s="36">
        <v>101.12</v>
      </c>
      <c r="T7" s="36">
        <v>33406</v>
      </c>
      <c r="U7" s="36">
        <v>85.5</v>
      </c>
      <c r="V7" s="36">
        <v>390.71</v>
      </c>
      <c r="W7" s="36">
        <v>103.34</v>
      </c>
      <c r="X7" s="36">
        <v>102.83</v>
      </c>
      <c r="Y7" s="36">
        <v>103.03</v>
      </c>
      <c r="Z7" s="36">
        <v>102.24</v>
      </c>
      <c r="AA7" s="36">
        <v>105.42</v>
      </c>
      <c r="AB7" s="36">
        <v>105.61</v>
      </c>
      <c r="AC7" s="36">
        <v>106.41</v>
      </c>
      <c r="AD7" s="36">
        <v>106.89</v>
      </c>
      <c r="AE7" s="36">
        <v>109.04</v>
      </c>
      <c r="AF7" s="36">
        <v>109.64</v>
      </c>
      <c r="AG7" s="36">
        <v>113.56</v>
      </c>
      <c r="AH7" s="36">
        <v>0</v>
      </c>
      <c r="AI7" s="36">
        <v>0</v>
      </c>
      <c r="AJ7" s="36">
        <v>0</v>
      </c>
      <c r="AK7" s="36">
        <v>0</v>
      </c>
      <c r="AL7" s="36">
        <v>0</v>
      </c>
      <c r="AM7" s="36">
        <v>6.79</v>
      </c>
      <c r="AN7" s="36">
        <v>6.33</v>
      </c>
      <c r="AO7" s="36">
        <v>7.76</v>
      </c>
      <c r="AP7" s="36">
        <v>3.77</v>
      </c>
      <c r="AQ7" s="36">
        <v>3.62</v>
      </c>
      <c r="AR7" s="36">
        <v>0.87</v>
      </c>
      <c r="AS7" s="36">
        <v>619.39</v>
      </c>
      <c r="AT7" s="36">
        <v>370.91</v>
      </c>
      <c r="AU7" s="36">
        <v>609.91999999999996</v>
      </c>
      <c r="AV7" s="36">
        <v>195.56</v>
      </c>
      <c r="AW7" s="36">
        <v>182.87</v>
      </c>
      <c r="AX7" s="36">
        <v>832.37</v>
      </c>
      <c r="AY7" s="36">
        <v>852.01</v>
      </c>
      <c r="AZ7" s="36">
        <v>909.68</v>
      </c>
      <c r="BA7" s="36">
        <v>382.09</v>
      </c>
      <c r="BB7" s="36">
        <v>371.31</v>
      </c>
      <c r="BC7" s="36">
        <v>262.74</v>
      </c>
      <c r="BD7" s="36">
        <v>680.1</v>
      </c>
      <c r="BE7" s="36">
        <v>712.18</v>
      </c>
      <c r="BF7" s="36">
        <v>698.01</v>
      </c>
      <c r="BG7" s="36">
        <v>702.81</v>
      </c>
      <c r="BH7" s="36">
        <v>678.69</v>
      </c>
      <c r="BI7" s="36">
        <v>403.15</v>
      </c>
      <c r="BJ7" s="36">
        <v>391.4</v>
      </c>
      <c r="BK7" s="36">
        <v>382.65</v>
      </c>
      <c r="BL7" s="36">
        <v>385.06</v>
      </c>
      <c r="BM7" s="36">
        <v>373.09</v>
      </c>
      <c r="BN7" s="36">
        <v>276.38</v>
      </c>
      <c r="BO7" s="36">
        <v>80.3</v>
      </c>
      <c r="BP7" s="36">
        <v>79.540000000000006</v>
      </c>
      <c r="BQ7" s="36">
        <v>80.290000000000006</v>
      </c>
      <c r="BR7" s="36">
        <v>77.95</v>
      </c>
      <c r="BS7" s="36">
        <v>82.51</v>
      </c>
      <c r="BT7" s="36">
        <v>94.86</v>
      </c>
      <c r="BU7" s="36">
        <v>95.91</v>
      </c>
      <c r="BV7" s="36">
        <v>96.1</v>
      </c>
      <c r="BW7" s="36">
        <v>99.07</v>
      </c>
      <c r="BX7" s="36">
        <v>99.99</v>
      </c>
      <c r="BY7" s="36">
        <v>104.99</v>
      </c>
      <c r="BZ7" s="36">
        <v>165.88</v>
      </c>
      <c r="CA7" s="36">
        <v>168.59</v>
      </c>
      <c r="CB7" s="36">
        <v>167.56</v>
      </c>
      <c r="CC7" s="36">
        <v>174.29</v>
      </c>
      <c r="CD7" s="36">
        <v>163.63</v>
      </c>
      <c r="CE7" s="36">
        <v>179.14</v>
      </c>
      <c r="CF7" s="36">
        <v>179.29</v>
      </c>
      <c r="CG7" s="36">
        <v>178.39</v>
      </c>
      <c r="CH7" s="36">
        <v>173.03</v>
      </c>
      <c r="CI7" s="36">
        <v>171.15</v>
      </c>
      <c r="CJ7" s="36">
        <v>163.72</v>
      </c>
      <c r="CK7" s="36">
        <v>67.2</v>
      </c>
      <c r="CL7" s="36">
        <v>65.41</v>
      </c>
      <c r="CM7" s="36">
        <v>65</v>
      </c>
      <c r="CN7" s="36">
        <v>61.92</v>
      </c>
      <c r="CO7" s="36">
        <v>60.92</v>
      </c>
      <c r="CP7" s="36">
        <v>58.76</v>
      </c>
      <c r="CQ7" s="36">
        <v>59.09</v>
      </c>
      <c r="CR7" s="36">
        <v>59.23</v>
      </c>
      <c r="CS7" s="36">
        <v>58.58</v>
      </c>
      <c r="CT7" s="36">
        <v>58.53</v>
      </c>
      <c r="CU7" s="36">
        <v>59.76</v>
      </c>
      <c r="CV7" s="36">
        <v>83.15</v>
      </c>
      <c r="CW7" s="36">
        <v>81.91</v>
      </c>
      <c r="CX7" s="36">
        <v>80.540000000000006</v>
      </c>
      <c r="CY7" s="36">
        <v>80.260000000000005</v>
      </c>
      <c r="CZ7" s="36">
        <v>80.239999999999995</v>
      </c>
      <c r="DA7" s="36">
        <v>84.87</v>
      </c>
      <c r="DB7" s="36">
        <v>85.4</v>
      </c>
      <c r="DC7" s="36">
        <v>85.53</v>
      </c>
      <c r="DD7" s="36">
        <v>85.23</v>
      </c>
      <c r="DE7" s="36">
        <v>85.26</v>
      </c>
      <c r="DF7" s="36">
        <v>89.95</v>
      </c>
      <c r="DG7" s="36">
        <v>35.67</v>
      </c>
      <c r="DH7" s="36">
        <v>36.89</v>
      </c>
      <c r="DI7" s="36">
        <v>38.799999999999997</v>
      </c>
      <c r="DJ7" s="36">
        <v>40.200000000000003</v>
      </c>
      <c r="DK7" s="36">
        <v>42.03</v>
      </c>
      <c r="DL7" s="36">
        <v>35.53</v>
      </c>
      <c r="DM7" s="36">
        <v>36.36</v>
      </c>
      <c r="DN7" s="36">
        <v>37.340000000000003</v>
      </c>
      <c r="DO7" s="36">
        <v>44.31</v>
      </c>
      <c r="DP7" s="36">
        <v>45.75</v>
      </c>
      <c r="DQ7" s="36">
        <v>47.18</v>
      </c>
      <c r="DR7" s="36">
        <v>6.87</v>
      </c>
      <c r="DS7" s="36">
        <v>7.86</v>
      </c>
      <c r="DT7" s="36">
        <v>7.69</v>
      </c>
      <c r="DU7" s="36">
        <v>7.49</v>
      </c>
      <c r="DV7" s="36">
        <v>8.75</v>
      </c>
      <c r="DW7" s="36">
        <v>6.47</v>
      </c>
      <c r="DX7" s="36">
        <v>7.8</v>
      </c>
      <c r="DY7" s="36">
        <v>8.39</v>
      </c>
      <c r="DZ7" s="36">
        <v>10.09</v>
      </c>
      <c r="EA7" s="36">
        <v>10.54</v>
      </c>
      <c r="EB7" s="36">
        <v>13.18</v>
      </c>
      <c r="EC7" s="36">
        <v>0.74</v>
      </c>
      <c r="ED7" s="36">
        <v>0.81</v>
      </c>
      <c r="EE7" s="36">
        <v>0.77</v>
      </c>
      <c r="EF7" s="36">
        <v>0.56000000000000005</v>
      </c>
      <c r="EG7" s="36">
        <v>0.6</v>
      </c>
      <c r="EH7" s="36">
        <v>0.7</v>
      </c>
      <c r="EI7" s="36">
        <v>0.81</v>
      </c>
      <c r="EJ7" s="36">
        <v>0.59</v>
      </c>
      <c r="EK7" s="36">
        <v>0.6</v>
      </c>
      <c r="EL7" s="36">
        <v>0.56000000000000005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溝部　日出子</cp:lastModifiedBy>
  <cp:lastPrinted>2017-02-06T23:47:56Z</cp:lastPrinted>
  <dcterms:created xsi:type="dcterms:W3CDTF">2017-02-01T08:47:40Z</dcterms:created>
  <dcterms:modified xsi:type="dcterms:W3CDTF">2017-02-21T06:34:23Z</dcterms:modified>
  <cp:category/>
</cp:coreProperties>
</file>