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uGraFRFRh9JNBcXRh8eNWEJQY1TRqhP6hwHUNnnqiBSXbfMWZnSb76/AH/fXCTsstN6euvlpha6NFGFe3fiFQ==" workbookSaltValue="NTH4ln7XuDaIe4/kbyKqfA==" workbookSpinCount="100000" lockStructure="1"/>
  <bookViews>
    <workbookView xWindow="2505" yWindow="240" windowWidth="25620" windowHeight="1245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R6" i="5"/>
  <c r="AQ8" i="4" s="1"/>
  <c r="Q6" i="5"/>
  <c r="P6" i="5"/>
  <c r="O6" i="5"/>
  <c r="N6" i="5"/>
  <c r="M6" i="5"/>
  <c r="L6" i="5"/>
  <c r="K6" i="5"/>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Y8" i="4"/>
  <c r="AI8" i="4"/>
  <c r="Z8" i="4"/>
  <c r="R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<sst xmlns="http://schemas.openxmlformats.org/spreadsheetml/2006/main" count="217" uniqueCount="107">
  <si>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</si>
  <si>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</si>
  <si>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</si>
  <si>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</si>
  <si>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</si>
  <si>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</si>
  <si>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</si>
  <si>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</si>
  <si>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</si>
  <si>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</si>
  <si>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</si>
  <si>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</si>
  <si>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</si>
  <si>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</si>
  <si>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</si>
  <si>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</si>
  <si>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</si>
  <si>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</si>
  <si>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</si>
  <si>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</si>
  <si>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</si>
  <si>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</si>
  <si>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</si>
  <si>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</si>
  <si>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</si>
  <si>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</si>
  <si>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</si>
  <si>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</si>
  <si>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</si>
  <si>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</si>
  <si>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</si>
  <si>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</si>
  <si>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</si>
  <si>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</si>
  <si>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</si>
  <si>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</si>
  <si>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</si>
  <si>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</si>
  <si>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</si>
  <si>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</si>
  <si>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</si>
  <si>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</si>
  <si>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</si>
  <si>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</si>
  <si>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</si>
  <si>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</si>
  <si>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</si>
  <si>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</si>
  <si>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</si>
  <si>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</si>
  <si>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</si>
  <si>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</si>
  <si>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</si>
  <si>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</si>
  <si>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</si>
  <si>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</si>
  <si>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</si>
  <si>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</si>
  <si>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</si>
  <si>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</si>
  <si>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</si>
  <si>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</si>
  <si>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</si>
  <si>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</si>
  <si>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</si>
  <si>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</si>
  <si>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</si>
  <si>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</si>
  <si>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</si>
  <si>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</si>
  <si>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</si>
  <si>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</si>
  <si>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</si>
  <si>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</si>
  <si>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</si>
  <si>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</si>
  <si>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</si>
  <si>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</si>
  <si>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</si>
  <si>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</si>
  <si>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</si>
  <si>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</si>
  <si>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</si>
  <si>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</si>
  <si>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</si>
  <si>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</si>
  <si>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</si>
  <si>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</si>
  <si>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</si>
  <si>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</si>
  <si>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</si>
  <si>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</si>
  <si>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</si>
  <si>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美祢市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</si>
  <si>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</si>
  <si>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</si>
  <si>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</si>
  <si>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</si>
  <si>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</si>
  <si>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</si>
  <si>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</si>
  <si>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</si>
  <si>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</si>
  <si>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</si>
  <si>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は、水道施設の更新需要の量に対し、収入が大幅に不足するという収支不均衡な経営環境が予測されているが、単に投資を抑制することでその均衡を図ることでなく、サービスの水準を低下させず、必要な投資を行いつつ収支を均衡させていく取り組みが必要である。</t>
    <phoneticPr fontId="4"/>
  </si>
  <si>
    <t xml:space="preserve">　有形固定資産減価償却率及び管路経年化率については、今後10年で大きく増加することが予測されており、法定対応年数経過資産が増加する傾向である。
　類似団体の平均値と比べ、管路経年化率は高く、管路更新率は低くなっている。
　今後、施設、管路ともに重要度、優先度及び必要となる財源を総合的に勘案しながら計画的に更新する必要がある。なお、更新に併せて耐震化も実施することとしている。
</t>
    <rPh sb="73" eb="75">
      <t>ルイジ</t>
    </rPh>
    <rPh sb="75" eb="77">
      <t>ダンタイ</t>
    </rPh>
    <rPh sb="78" eb="81">
      <t>ヘイキンチ</t>
    </rPh>
    <rPh sb="82" eb="83">
      <t>クラ</t>
    </rPh>
    <rPh sb="85" eb="87">
      <t>カンロ</t>
    </rPh>
    <rPh sb="87" eb="90">
      <t>ケイネンカ</t>
    </rPh>
    <rPh sb="90" eb="91">
      <t>リツ</t>
    </rPh>
    <rPh sb="92" eb="93">
      <t>タカ</t>
    </rPh>
    <rPh sb="95" eb="97">
      <t>カンロ</t>
    </rPh>
    <rPh sb="97" eb="99">
      <t>コウシン</t>
    </rPh>
    <rPh sb="99" eb="100">
      <t>リツ</t>
    </rPh>
    <rPh sb="101" eb="102">
      <t>ヒク</t>
    </rPh>
    <rPh sb="111" eb="113">
      <t>コンゴ</t>
    </rPh>
    <rPh sb="157" eb="159">
      <t>ヒツヨウ</t>
    </rPh>
    <phoneticPr fontId="4"/>
  </si>
  <si>
    <t>　経常収支比率は概ね100%を推移しており、現在のところ累積欠損金は生じていない。しかしながら、経常経費については、施設の統廃合や規模の縮小及び広域化を念頭に維持管理経費の節減に努める等、一層の経営の合理化・効率化に取り組むこととしている。
　一方、人口減少時代を迎えた今日、給水人口及び年間給水量は減少傾向にあり、今後も減少する見通しである。
　有収率については、平成26年に策定した地域水道ビジョンに基づき、老朽管の更新を計画的に実施することにより有収率の向上を図ることとしている。
　今後も投資及び維持管理経費の最大限の合理化を推進して行くが、事業運営の持続可能性を確保するためには料金改定の検討が必要である。</t>
    <rPh sb="299" eb="30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</si>
</sst>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0.36</c:v>
                </c:pt>
                <c:pt idx="1">
                  <c:v>0.31</c:v>
                </c:pt>
                <c:pt idx="2">
                  <c:v>0.52</c:v>
                </c:pt>
                <c:pt idx="3">
                  <c:v>0.63</c:v>
                </c:pt>
                <c:pt idx="4">
                  <c:v>0.38</c:v>
                </c:pt>
              </c:numCache>
            </c:numRef>
          </c:val>
        </c:ser>
        <c:dLbls>
          <c:showLegendKey val="0"/>
          <c:showVal val="0"/>
          <c:showCatName val="0"/>
          <c:showSerName val="0"/>
          <c:showPercent val="0"/>
          <c:showBubbleSize val="0"/>
        </c:dLbls>
        <c:gapWidth val="150"/>
        <c:axId val="76940416"/>
        <c:axId val="7694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76940416"/>
        <c:axId val="76942336"/>
      </c:lineChart>
      <c:dateAx>
        <c:axId val="76940416"/>
        <c:scaling>
          <c:orientation val="minMax"/>
        </c:scaling>
        <c:delete val="1"/>
        <c:axPos val="b"/>
        <c:numFmt formatCode="ge" sourceLinked="1"/>
        <c:majorTickMark val="none"/>
        <c:minorTickMark val="none"/>
        <c:tickLblPos val="none"/>
        <c:crossAx val="76942336"/>
        <c:crosses val="autoZero"/>
        <c:auto val="1"/>
        <c:lblOffset val="100"/>
        <c:baseTimeUnit val="years"/>
      </c:dateAx>
      <c:valAx>
        <c:axId val="769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45.49</c:v>
                </c:pt>
                <c:pt idx="1">
                  <c:v>44.37</c:v>
                </c:pt>
                <c:pt idx="2">
                  <c:v>44</c:v>
                </c:pt>
                <c:pt idx="3">
                  <c:v>43.12</c:v>
                </c:pt>
                <c:pt idx="4">
                  <c:v>43.05</c:v>
                </c:pt>
              </c:numCache>
            </c:numRef>
          </c:val>
        </c:ser>
        <c:dLbls>
          <c:showLegendKey val="0"/>
          <c:showVal val="0"/>
          <c:showCatName val="0"/>
          <c:showSerName val="0"/>
          <c:showPercent val="0"/>
          <c:showBubbleSize val="0"/>
        </c:dLbls>
        <c:gapWidth val="150"/>
        <c:axId val="79504896"/>
        <c:axId val="795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79504896"/>
        <c:axId val="79506816"/>
      </c:lineChart>
      <c:dateAx>
        <c:axId val="79504896"/>
        <c:scaling>
          <c:orientation val="minMax"/>
        </c:scaling>
        <c:delete val="1"/>
        <c:axPos val="b"/>
        <c:numFmt formatCode="ge" sourceLinked="1"/>
        <c:majorTickMark val="none"/>
        <c:minorTickMark val="none"/>
        <c:tickLblPos val="none"/>
        <c:crossAx val="79506816"/>
        <c:crosses val="autoZero"/>
        <c:auto val="1"/>
        <c:lblOffset val="100"/>
        <c:baseTimeUnit val="years"/>
      </c:dateAx>
      <c:valAx>
        <c:axId val="795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78.709999999999994</c:v>
                </c:pt>
                <c:pt idx="1">
                  <c:v>78.8</c:v>
                </c:pt>
                <c:pt idx="2">
                  <c:v>78.989999999999995</c:v>
                </c:pt>
                <c:pt idx="3">
                  <c:v>78.38</c:v>
                </c:pt>
                <c:pt idx="4">
                  <c:v>78.78</c:v>
                </c:pt>
              </c:numCache>
            </c:numRef>
          </c:val>
        </c:ser>
        <c:dLbls>
          <c:showLegendKey val="0"/>
          <c:showVal val="0"/>
          <c:showCatName val="0"/>
          <c:showSerName val="0"/>
          <c:showPercent val="0"/>
          <c:showBubbleSize val="0"/>
        </c:dLbls>
        <c:gapWidth val="150"/>
        <c:axId val="79549568"/>
        <c:axId val="7955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79549568"/>
        <c:axId val="79551488"/>
      </c:lineChart>
      <c:dateAx>
        <c:axId val="79549568"/>
        <c:scaling>
          <c:orientation val="minMax"/>
        </c:scaling>
        <c:delete val="1"/>
        <c:axPos val="b"/>
        <c:numFmt formatCode="ge" sourceLinked="1"/>
        <c:majorTickMark val="none"/>
        <c:minorTickMark val="none"/>
        <c:tickLblPos val="none"/>
        <c:crossAx val="79551488"/>
        <c:crosses val="autoZero"/>
        <c:auto val="1"/>
        <c:lblOffset val="100"/>
        <c:baseTimeUnit val="years"/>
      </c:dateAx>
      <c:valAx>
        <c:axId val="795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4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99.93</c:v>
                </c:pt>
                <c:pt idx="1">
                  <c:v>99.59</c:v>
                </c:pt>
                <c:pt idx="2">
                  <c:v>101.2</c:v>
                </c:pt>
                <c:pt idx="3">
                  <c:v>113.05</c:v>
                </c:pt>
                <c:pt idx="4">
                  <c:v>111.61</c:v>
                </c:pt>
              </c:numCache>
            </c:numRef>
          </c:val>
        </c:ser>
        <c:dLbls>
          <c:showLegendKey val="0"/>
          <c:showVal val="0"/>
          <c:showCatName val="0"/>
          <c:showSerName val="0"/>
          <c:showPercent val="0"/>
          <c:showBubbleSize val="0"/>
        </c:dLbls>
        <c:gapWidth val="150"/>
        <c:axId val="76980992"/>
        <c:axId val="7698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76980992"/>
        <c:axId val="76982912"/>
      </c:lineChart>
      <c:dateAx>
        <c:axId val="76980992"/>
        <c:scaling>
          <c:orientation val="minMax"/>
        </c:scaling>
        <c:delete val="1"/>
        <c:axPos val="b"/>
        <c:numFmt formatCode="ge" sourceLinked="1"/>
        <c:majorTickMark val="none"/>
        <c:minorTickMark val="none"/>
        <c:tickLblPos val="none"/>
        <c:crossAx val="76982912"/>
        <c:crosses val="autoZero"/>
        <c:auto val="1"/>
        <c:lblOffset val="100"/>
        <c:baseTimeUnit val="years"/>
      </c:dateAx>
      <c:valAx>
        <c:axId val="76982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9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26.1</c:v>
                </c:pt>
                <c:pt idx="1">
                  <c:v>28.35</c:v>
                </c:pt>
                <c:pt idx="2">
                  <c:v>30.48</c:v>
                </c:pt>
                <c:pt idx="3">
                  <c:v>36.54</c:v>
                </c:pt>
                <c:pt idx="4">
                  <c:v>37.270000000000003</c:v>
                </c:pt>
              </c:numCache>
            </c:numRef>
          </c:val>
        </c:ser>
        <c:dLbls>
          <c:showLegendKey val="0"/>
          <c:showVal val="0"/>
          <c:showCatName val="0"/>
          <c:showSerName val="0"/>
          <c:showPercent val="0"/>
          <c:showBubbleSize val="0"/>
        </c:dLbls>
        <c:gapWidth val="150"/>
        <c:axId val="77406592"/>
        <c:axId val="7740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77406592"/>
        <c:axId val="77408512"/>
      </c:lineChart>
      <c:dateAx>
        <c:axId val="77406592"/>
        <c:scaling>
          <c:orientation val="minMax"/>
        </c:scaling>
        <c:delete val="1"/>
        <c:axPos val="b"/>
        <c:numFmt formatCode="ge" sourceLinked="1"/>
        <c:majorTickMark val="none"/>
        <c:minorTickMark val="none"/>
        <c:tickLblPos val="none"/>
        <c:crossAx val="77408512"/>
        <c:crosses val="autoZero"/>
        <c:auto val="1"/>
        <c:lblOffset val="100"/>
        <c:baseTimeUnit val="years"/>
      </c:dateAx>
      <c:valAx>
        <c:axId val="7740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17.690000000000001</c:v>
                </c:pt>
                <c:pt idx="1">
                  <c:v>20.82</c:v>
                </c:pt>
                <c:pt idx="2">
                  <c:v>24.85</c:v>
                </c:pt>
                <c:pt idx="3">
                  <c:v>26.65</c:v>
                </c:pt>
                <c:pt idx="4">
                  <c:v>25.1</c:v>
                </c:pt>
              </c:numCache>
            </c:numRef>
          </c:val>
        </c:ser>
        <c:dLbls>
          <c:showLegendKey val="0"/>
          <c:showVal val="0"/>
          <c:showCatName val="0"/>
          <c:showSerName val="0"/>
          <c:showPercent val="0"/>
          <c:showBubbleSize val="0"/>
        </c:dLbls>
        <c:gapWidth val="150"/>
        <c:axId val="77459456"/>
        <c:axId val="7746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77459456"/>
        <c:axId val="77461376"/>
      </c:lineChart>
      <c:dateAx>
        <c:axId val="77459456"/>
        <c:scaling>
          <c:orientation val="minMax"/>
        </c:scaling>
        <c:delete val="1"/>
        <c:axPos val="b"/>
        <c:numFmt formatCode="ge" sourceLinked="1"/>
        <c:majorTickMark val="none"/>
        <c:minorTickMark val="none"/>
        <c:tickLblPos val="none"/>
        <c:crossAx val="77461376"/>
        <c:crosses val="autoZero"/>
        <c:auto val="1"/>
        <c:lblOffset val="100"/>
        <c:baseTimeUnit val="years"/>
      </c:dateAx>
      <c:valAx>
        <c:axId val="7746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267712"/>
        <c:axId val="7927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79267712"/>
        <c:axId val="79278080"/>
      </c:lineChart>
      <c:dateAx>
        <c:axId val="79267712"/>
        <c:scaling>
          <c:orientation val="minMax"/>
        </c:scaling>
        <c:delete val="1"/>
        <c:axPos val="b"/>
        <c:numFmt formatCode="ge" sourceLinked="1"/>
        <c:majorTickMark val="none"/>
        <c:minorTickMark val="none"/>
        <c:tickLblPos val="none"/>
        <c:crossAx val="79278080"/>
        <c:crosses val="autoZero"/>
        <c:auto val="1"/>
        <c:lblOffset val="100"/>
        <c:baseTimeUnit val="years"/>
      </c:dateAx>
      <c:valAx>
        <c:axId val="79278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26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553.95000000000005</c:v>
                </c:pt>
                <c:pt idx="1">
                  <c:v>497.58</c:v>
                </c:pt>
                <c:pt idx="2">
                  <c:v>822.17</c:v>
                </c:pt>
                <c:pt idx="3">
                  <c:v>193.65</c:v>
                </c:pt>
                <c:pt idx="4">
                  <c:v>177.32</c:v>
                </c:pt>
              </c:numCache>
            </c:numRef>
          </c:val>
        </c:ser>
        <c:dLbls>
          <c:showLegendKey val="0"/>
          <c:showVal val="0"/>
          <c:showCatName val="0"/>
          <c:showSerName val="0"/>
          <c:showPercent val="0"/>
          <c:showBubbleSize val="0"/>
        </c:dLbls>
        <c:gapWidth val="150"/>
        <c:axId val="79302656"/>
        <c:axId val="7930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79302656"/>
        <c:axId val="79304576"/>
      </c:lineChart>
      <c:dateAx>
        <c:axId val="79302656"/>
        <c:scaling>
          <c:orientation val="minMax"/>
        </c:scaling>
        <c:delete val="1"/>
        <c:axPos val="b"/>
        <c:numFmt formatCode="ge" sourceLinked="1"/>
        <c:majorTickMark val="none"/>
        <c:minorTickMark val="none"/>
        <c:tickLblPos val="none"/>
        <c:crossAx val="79304576"/>
        <c:crosses val="autoZero"/>
        <c:auto val="1"/>
        <c:lblOffset val="100"/>
        <c:baseTimeUnit val="years"/>
      </c:dateAx>
      <c:valAx>
        <c:axId val="79304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3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754.69</c:v>
                </c:pt>
                <c:pt idx="1">
                  <c:v>733.32</c:v>
                </c:pt>
                <c:pt idx="2">
                  <c:v>689.02</c:v>
                </c:pt>
                <c:pt idx="3">
                  <c:v>665.28</c:v>
                </c:pt>
                <c:pt idx="4">
                  <c:v>737.98</c:v>
                </c:pt>
              </c:numCache>
            </c:numRef>
          </c:val>
        </c:ser>
        <c:dLbls>
          <c:showLegendKey val="0"/>
          <c:showVal val="0"/>
          <c:showCatName val="0"/>
          <c:showSerName val="0"/>
          <c:showPercent val="0"/>
          <c:showBubbleSize val="0"/>
        </c:dLbls>
        <c:gapWidth val="150"/>
        <c:axId val="79322112"/>
        <c:axId val="7934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79322112"/>
        <c:axId val="79344768"/>
      </c:lineChart>
      <c:dateAx>
        <c:axId val="79322112"/>
        <c:scaling>
          <c:orientation val="minMax"/>
        </c:scaling>
        <c:delete val="1"/>
        <c:axPos val="b"/>
        <c:numFmt formatCode="ge" sourceLinked="1"/>
        <c:majorTickMark val="none"/>
        <c:minorTickMark val="none"/>
        <c:tickLblPos val="none"/>
        <c:crossAx val="79344768"/>
        <c:crosses val="autoZero"/>
        <c:auto val="1"/>
        <c:lblOffset val="100"/>
        <c:baseTimeUnit val="years"/>
      </c:dateAx>
      <c:valAx>
        <c:axId val="79344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32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69.400000000000006</c:v>
                </c:pt>
                <c:pt idx="1">
                  <c:v>70.489999999999995</c:v>
                </c:pt>
                <c:pt idx="2">
                  <c:v>71</c:v>
                </c:pt>
                <c:pt idx="3">
                  <c:v>80.37</c:v>
                </c:pt>
                <c:pt idx="4">
                  <c:v>79.290000000000006</c:v>
                </c:pt>
              </c:numCache>
            </c:numRef>
          </c:val>
        </c:ser>
        <c:dLbls>
          <c:showLegendKey val="0"/>
          <c:showVal val="0"/>
          <c:showCatName val="0"/>
          <c:showSerName val="0"/>
          <c:showPercent val="0"/>
          <c:showBubbleSize val="0"/>
        </c:dLbls>
        <c:gapWidth val="150"/>
        <c:axId val="79456896"/>
        <c:axId val="7945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79456896"/>
        <c:axId val="79459072"/>
      </c:lineChart>
      <c:dateAx>
        <c:axId val="79456896"/>
        <c:scaling>
          <c:orientation val="minMax"/>
        </c:scaling>
        <c:delete val="1"/>
        <c:axPos val="b"/>
        <c:numFmt formatCode="ge" sourceLinked="1"/>
        <c:majorTickMark val="none"/>
        <c:minorTickMark val="none"/>
        <c:tickLblPos val="none"/>
        <c:crossAx val="79459072"/>
        <c:crosses val="autoZero"/>
        <c:auto val="1"/>
        <c:lblOffset val="100"/>
        <c:baseTimeUnit val="years"/>
      </c:dateAx>
      <c:valAx>
        <c:axId val="7945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204.12</c:v>
                </c:pt>
                <c:pt idx="1">
                  <c:v>201.16</c:v>
                </c:pt>
                <c:pt idx="2">
                  <c:v>199.94</c:v>
                </c:pt>
                <c:pt idx="3">
                  <c:v>177.59</c:v>
                </c:pt>
                <c:pt idx="4">
                  <c:v>179.51</c:v>
                </c:pt>
              </c:numCache>
            </c:numRef>
          </c:val>
        </c:ser>
        <c:dLbls>
          <c:showLegendKey val="0"/>
          <c:showVal val="0"/>
          <c:showCatName val="0"/>
          <c:showSerName val="0"/>
          <c:showPercent val="0"/>
          <c:showBubbleSize val="0"/>
        </c:dLbls>
        <c:gapWidth val="150"/>
        <c:axId val="79480704"/>
        <c:axId val="7948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79480704"/>
        <c:axId val="79482880"/>
      </c:lineChart>
      <c:dateAx>
        <c:axId val="79480704"/>
        <c:scaling>
          <c:orientation val="minMax"/>
        </c:scaling>
        <c:delete val="1"/>
        <c:axPos val="b"/>
        <c:numFmt formatCode="ge" sourceLinked="1"/>
        <c:majorTickMark val="none"/>
        <c:minorTickMark val="none"/>
        <c:tickLblPos val="none"/>
        <c:crossAx val="79482880"/>
        <c:crosses val="autoZero"/>
        <c:auto val="1"/>
        <c:lblOffset val="100"/>
        <c:baseTimeUnit val="years"/>
      </c:dateAx>
      <c:valAx>
        <c:axId val="7948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V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山口県　美祢市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26116</v>
      </c>
      <c r="AJ8" s="75"/>
      <c r="AK8" s="75"/>
      <c r="AL8" s="75"/>
      <c r="AM8" s="75"/>
      <c r="AN8" s="75"/>
      <c r="AO8" s="75"/>
      <c r="AP8" s="76"/>
      <c r="AQ8" s="57">
        <f>データ!R6</f>
        <v>472.64</v>
      </c>
      <c r="AR8" s="57"/>
      <c r="AS8" s="57"/>
      <c r="AT8" s="57"/>
      <c r="AU8" s="57"/>
      <c r="AV8" s="57"/>
      <c r="AW8" s="57"/>
      <c r="AX8" s="57"/>
      <c r="AY8" s="57">
        <f>データ!S6</f>
        <v>55.26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59.42</v>
      </c>
      <c r="K10" s="57"/>
      <c r="L10" s="57"/>
      <c r="M10" s="57"/>
      <c r="N10" s="57"/>
      <c r="O10" s="57"/>
      <c r="P10" s="57"/>
      <c r="Q10" s="57"/>
      <c r="R10" s="57">
        <f>データ!O6</f>
        <v>89.97</v>
      </c>
      <c r="S10" s="57"/>
      <c r="T10" s="57"/>
      <c r="U10" s="57"/>
      <c r="V10" s="57"/>
      <c r="W10" s="57"/>
      <c r="X10" s="57"/>
      <c r="Y10" s="57"/>
      <c r="Z10" s="65">
        <f>データ!P6</f>
        <v>2402</v>
      </c>
      <c r="AA10" s="65"/>
      <c r="AB10" s="65"/>
      <c r="AC10" s="65"/>
      <c r="AD10" s="65"/>
      <c r="AE10" s="65"/>
      <c r="AF10" s="65"/>
      <c r="AG10" s="65"/>
      <c r="AH10" s="2"/>
      <c r="AI10" s="65">
        <f>データ!T6</f>
        <v>23321</v>
      </c>
      <c r="AJ10" s="65"/>
      <c r="AK10" s="65"/>
      <c r="AL10" s="65"/>
      <c r="AM10" s="65"/>
      <c r="AN10" s="65"/>
      <c r="AO10" s="65"/>
      <c r="AP10" s="65"/>
      <c r="AQ10" s="57">
        <f>データ!U6</f>
        <v>146.04</v>
      </c>
      <c r="AR10" s="57"/>
      <c r="AS10" s="57"/>
      <c r="AT10" s="57"/>
      <c r="AU10" s="57"/>
      <c r="AV10" s="57"/>
      <c r="AW10" s="57"/>
      <c r="AX10" s="57"/>
      <c r="AY10" s="57">
        <f>データ!V6</f>
        <v>159.69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O1" workbookViewId="0">
      <selection activeCell="DW11" sqref="DW11"/>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352136</v>
      </c>
      <c r="D6" s="31">
        <f t="shared" si="3"/>
        <v>46</v>
      </c>
      <c r="E6" s="31">
        <f t="shared" si="3"/>
        <v>1</v>
      </c>
      <c r="F6" s="31">
        <f t="shared" si="3"/>
        <v>0</v>
      </c>
      <c r="G6" s="31">
        <f t="shared" si="3"/>
        <v>1</v>
      </c>
      <c r="H6" s="31" t="str">
        <f t="shared" si="3"/>
        <v>山口県　美祢市</v>
      </c>
      <c r="I6" s="31" t="str">
        <f t="shared" si="3"/>
        <v>法適用</v>
      </c>
      <c r="J6" s="31" t="str">
        <f t="shared" si="3"/>
        <v>水道事業</v>
      </c>
      <c r="K6" s="31" t="str">
        <f t="shared" si="3"/>
        <v>末端給水事業</v>
      </c>
      <c r="L6" s="31" t="str">
        <f t="shared" si="3"/>
        <v>A6</v>
      </c>
      <c r="M6" s="32" t="str">
        <f t="shared" si="3"/>
        <v>-</v>
      </c>
      <c r="N6" s="32">
        <f t="shared" si="3"/>
        <v>59.42</v>
      </c>
      <c r="O6" s="32">
        <f t="shared" si="3"/>
        <v>89.97</v>
      </c>
      <c r="P6" s="32">
        <f t="shared" si="3"/>
        <v>2402</v>
      </c>
      <c r="Q6" s="32">
        <f t="shared" si="3"/>
        <v>26116</v>
      </c>
      <c r="R6" s="32">
        <f t="shared" si="3"/>
        <v>472.64</v>
      </c>
      <c r="S6" s="32">
        <f t="shared" si="3"/>
        <v>55.26</v>
      </c>
      <c r="T6" s="32">
        <f t="shared" si="3"/>
        <v>23321</v>
      </c>
      <c r="U6" s="32">
        <f t="shared" si="3"/>
        <v>146.04</v>
      </c>
      <c r="V6" s="32">
        <f t="shared" si="3"/>
        <v>159.69</v>
      </c>
      <c r="W6" s="33">
        <f>IF(W7="",NA(),W7)</f>
        <v>99.93</v>
      </c>
      <c r="X6" s="33">
        <f t="shared" ref="X6:AF6" si="4">IF(X7="",NA(),X7)</f>
        <v>99.59</v>
      </c>
      <c r="Y6" s="33">
        <f t="shared" si="4"/>
        <v>101.2</v>
      </c>
      <c r="Z6" s="33">
        <f t="shared" si="4"/>
        <v>113.05</v>
      </c>
      <c r="AA6" s="33">
        <f t="shared" si="4"/>
        <v>111.61</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553.95000000000005</v>
      </c>
      <c r="AT6" s="33">
        <f t="shared" ref="AT6:BB6" si="6">IF(AT7="",NA(),AT7)</f>
        <v>497.58</v>
      </c>
      <c r="AU6" s="33">
        <f t="shared" si="6"/>
        <v>822.17</v>
      </c>
      <c r="AV6" s="33">
        <f t="shared" si="6"/>
        <v>193.65</v>
      </c>
      <c r="AW6" s="33">
        <f t="shared" si="6"/>
        <v>177.32</v>
      </c>
      <c r="AX6" s="33">
        <f t="shared" si="6"/>
        <v>995.5</v>
      </c>
      <c r="AY6" s="33">
        <f t="shared" si="6"/>
        <v>915.5</v>
      </c>
      <c r="AZ6" s="33">
        <f t="shared" si="6"/>
        <v>963.24</v>
      </c>
      <c r="BA6" s="33">
        <f t="shared" si="6"/>
        <v>381.53</v>
      </c>
      <c r="BB6" s="33">
        <f t="shared" si="6"/>
        <v>391.54</v>
      </c>
      <c r="BC6" s="32" t="str">
        <f>IF(BC7="","",IF(BC7="-","【-】","【"&amp;SUBSTITUTE(TEXT(BC7,"#,##0.00"),"-","△")&amp;"】"))</f>
        <v>【262.74】</v>
      </c>
      <c r="BD6" s="33">
        <f>IF(BD7="",NA(),BD7)</f>
        <v>754.69</v>
      </c>
      <c r="BE6" s="33">
        <f t="shared" ref="BE6:BM6" si="7">IF(BE7="",NA(),BE7)</f>
        <v>733.32</v>
      </c>
      <c r="BF6" s="33">
        <f t="shared" si="7"/>
        <v>689.02</v>
      </c>
      <c r="BG6" s="33">
        <f t="shared" si="7"/>
        <v>665.28</v>
      </c>
      <c r="BH6" s="33">
        <f t="shared" si="7"/>
        <v>737.98</v>
      </c>
      <c r="BI6" s="33">
        <f t="shared" si="7"/>
        <v>414.59</v>
      </c>
      <c r="BJ6" s="33">
        <f t="shared" si="7"/>
        <v>404.78</v>
      </c>
      <c r="BK6" s="33">
        <f t="shared" si="7"/>
        <v>400.38</v>
      </c>
      <c r="BL6" s="33">
        <f t="shared" si="7"/>
        <v>393.27</v>
      </c>
      <c r="BM6" s="33">
        <f t="shared" si="7"/>
        <v>386.97</v>
      </c>
      <c r="BN6" s="32" t="str">
        <f>IF(BN7="","",IF(BN7="-","【-】","【"&amp;SUBSTITUTE(TEXT(BN7,"#,##0.00"),"-","△")&amp;"】"))</f>
        <v>【276.38】</v>
      </c>
      <c r="BO6" s="33">
        <f>IF(BO7="",NA(),BO7)</f>
        <v>69.400000000000006</v>
      </c>
      <c r="BP6" s="33">
        <f t="shared" ref="BP6:BX6" si="8">IF(BP7="",NA(),BP7)</f>
        <v>70.489999999999995</v>
      </c>
      <c r="BQ6" s="33">
        <f t="shared" si="8"/>
        <v>71</v>
      </c>
      <c r="BR6" s="33">
        <f t="shared" si="8"/>
        <v>80.37</v>
      </c>
      <c r="BS6" s="33">
        <f t="shared" si="8"/>
        <v>79.290000000000006</v>
      </c>
      <c r="BT6" s="33">
        <f t="shared" si="8"/>
        <v>97.71</v>
      </c>
      <c r="BU6" s="33">
        <f t="shared" si="8"/>
        <v>98.07</v>
      </c>
      <c r="BV6" s="33">
        <f t="shared" si="8"/>
        <v>96.56</v>
      </c>
      <c r="BW6" s="33">
        <f t="shared" si="8"/>
        <v>100.47</v>
      </c>
      <c r="BX6" s="33">
        <f t="shared" si="8"/>
        <v>101.72</v>
      </c>
      <c r="BY6" s="32" t="str">
        <f>IF(BY7="","",IF(BY7="-","【-】","【"&amp;SUBSTITUTE(TEXT(BY7,"#,##0.00"),"-","△")&amp;"】"))</f>
        <v>【104.99】</v>
      </c>
      <c r="BZ6" s="33">
        <f>IF(BZ7="",NA(),BZ7)</f>
        <v>204.12</v>
      </c>
      <c r="CA6" s="33">
        <f t="shared" ref="CA6:CI6" si="9">IF(CA7="",NA(),CA7)</f>
        <v>201.16</v>
      </c>
      <c r="CB6" s="33">
        <f t="shared" si="9"/>
        <v>199.94</v>
      </c>
      <c r="CC6" s="33">
        <f t="shared" si="9"/>
        <v>177.59</v>
      </c>
      <c r="CD6" s="33">
        <f t="shared" si="9"/>
        <v>179.51</v>
      </c>
      <c r="CE6" s="33">
        <f t="shared" si="9"/>
        <v>173.56</v>
      </c>
      <c r="CF6" s="33">
        <f t="shared" si="9"/>
        <v>172.26</v>
      </c>
      <c r="CG6" s="33">
        <f t="shared" si="9"/>
        <v>177.14</v>
      </c>
      <c r="CH6" s="33">
        <f t="shared" si="9"/>
        <v>169.82</v>
      </c>
      <c r="CI6" s="33">
        <f t="shared" si="9"/>
        <v>168.2</v>
      </c>
      <c r="CJ6" s="32" t="str">
        <f>IF(CJ7="","",IF(CJ7="-","【-】","【"&amp;SUBSTITUTE(TEXT(CJ7,"#,##0.00"),"-","△")&amp;"】"))</f>
        <v>【163.72】</v>
      </c>
      <c r="CK6" s="33">
        <f>IF(CK7="",NA(),CK7)</f>
        <v>45.49</v>
      </c>
      <c r="CL6" s="33">
        <f t="shared" ref="CL6:CT6" si="10">IF(CL7="",NA(),CL7)</f>
        <v>44.37</v>
      </c>
      <c r="CM6" s="33">
        <f t="shared" si="10"/>
        <v>44</v>
      </c>
      <c r="CN6" s="33">
        <f t="shared" si="10"/>
        <v>43.12</v>
      </c>
      <c r="CO6" s="33">
        <f t="shared" si="10"/>
        <v>43.05</v>
      </c>
      <c r="CP6" s="33">
        <f t="shared" si="10"/>
        <v>55.84</v>
      </c>
      <c r="CQ6" s="33">
        <f t="shared" si="10"/>
        <v>55.68</v>
      </c>
      <c r="CR6" s="33">
        <f t="shared" si="10"/>
        <v>55.64</v>
      </c>
      <c r="CS6" s="33">
        <f t="shared" si="10"/>
        <v>55.13</v>
      </c>
      <c r="CT6" s="33">
        <f t="shared" si="10"/>
        <v>54.77</v>
      </c>
      <c r="CU6" s="32" t="str">
        <f>IF(CU7="","",IF(CU7="-","【-】","【"&amp;SUBSTITUTE(TEXT(CU7,"#,##0.00"),"-","△")&amp;"】"))</f>
        <v>【59.76】</v>
      </c>
      <c r="CV6" s="33">
        <f>IF(CV7="",NA(),CV7)</f>
        <v>78.709999999999994</v>
      </c>
      <c r="CW6" s="33">
        <f t="shared" ref="CW6:DE6" si="11">IF(CW7="",NA(),CW7)</f>
        <v>78.8</v>
      </c>
      <c r="CX6" s="33">
        <f t="shared" si="11"/>
        <v>78.989999999999995</v>
      </c>
      <c r="CY6" s="33">
        <f t="shared" si="11"/>
        <v>78.38</v>
      </c>
      <c r="CZ6" s="33">
        <f t="shared" si="11"/>
        <v>78.78</v>
      </c>
      <c r="DA6" s="33">
        <f t="shared" si="11"/>
        <v>83.11</v>
      </c>
      <c r="DB6" s="33">
        <f t="shared" si="11"/>
        <v>83.18</v>
      </c>
      <c r="DC6" s="33">
        <f t="shared" si="11"/>
        <v>83.09</v>
      </c>
      <c r="DD6" s="33">
        <f t="shared" si="11"/>
        <v>83</v>
      </c>
      <c r="DE6" s="33">
        <f t="shared" si="11"/>
        <v>82.89</v>
      </c>
      <c r="DF6" s="32" t="str">
        <f>IF(DF7="","",IF(DF7="-","【-】","【"&amp;SUBSTITUTE(TEXT(DF7,"#,##0.00"),"-","△")&amp;"】"))</f>
        <v>【89.95】</v>
      </c>
      <c r="DG6" s="33">
        <f>IF(DG7="",NA(),DG7)</f>
        <v>26.1</v>
      </c>
      <c r="DH6" s="33">
        <f t="shared" ref="DH6:DP6" si="12">IF(DH7="",NA(),DH7)</f>
        <v>28.35</v>
      </c>
      <c r="DI6" s="33">
        <f t="shared" si="12"/>
        <v>30.48</v>
      </c>
      <c r="DJ6" s="33">
        <f t="shared" si="12"/>
        <v>36.54</v>
      </c>
      <c r="DK6" s="33">
        <f t="shared" si="12"/>
        <v>37.270000000000003</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17.690000000000001</v>
      </c>
      <c r="DS6" s="33">
        <f t="shared" ref="DS6:EA6" si="13">IF(DS7="",NA(),DS7)</f>
        <v>20.82</v>
      </c>
      <c r="DT6" s="33">
        <f t="shared" si="13"/>
        <v>24.85</v>
      </c>
      <c r="DU6" s="33">
        <f t="shared" si="13"/>
        <v>26.65</v>
      </c>
      <c r="DV6" s="33">
        <f t="shared" si="13"/>
        <v>25.1</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0.36</v>
      </c>
      <c r="ED6" s="33">
        <f t="shared" ref="ED6:EL6" si="14">IF(ED7="",NA(),ED7)</f>
        <v>0.31</v>
      </c>
      <c r="EE6" s="33">
        <f t="shared" si="14"/>
        <v>0.52</v>
      </c>
      <c r="EF6" s="33">
        <f t="shared" si="14"/>
        <v>0.63</v>
      </c>
      <c r="EG6" s="33">
        <f t="shared" si="14"/>
        <v>0.38</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352136</v>
      </c>
      <c r="D7" s="35">
        <v>46</v>
      </c>
      <c r="E7" s="35">
        <v>1</v>
      </c>
      <c r="F7" s="35">
        <v>0</v>
      </c>
      <c r="G7" s="35">
        <v>1</v>
      </c>
      <c r="H7" s="35" t="s">
        <v>93</v>
      </c>
      <c r="I7" s="35" t="s">
        <v>94</v>
      </c>
      <c r="J7" s="35" t="s">
        <v>95</v>
      </c>
      <c r="K7" s="35" t="s">
        <v>96</v>
      </c>
      <c r="L7" s="35" t="s">
        <v>97</v>
      </c>
      <c r="M7" s="36" t="s">
        <v>98</v>
      </c>
      <c r="N7" s="36">
        <v>59.42</v>
      </c>
      <c r="O7" s="36">
        <v>89.97</v>
      </c>
      <c r="P7" s="36">
        <v>2402</v>
      </c>
      <c r="Q7" s="36">
        <v>26116</v>
      </c>
      <c r="R7" s="36">
        <v>472.64</v>
      </c>
      <c r="S7" s="36">
        <v>55.26</v>
      </c>
      <c r="T7" s="36">
        <v>23321</v>
      </c>
      <c r="U7" s="36">
        <v>146.04</v>
      </c>
      <c r="V7" s="36">
        <v>159.69</v>
      </c>
      <c r="W7" s="36">
        <v>99.93</v>
      </c>
      <c r="X7" s="36">
        <v>99.59</v>
      </c>
      <c r="Y7" s="36">
        <v>101.2</v>
      </c>
      <c r="Z7" s="36">
        <v>113.05</v>
      </c>
      <c r="AA7" s="36">
        <v>111.61</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553.95000000000005</v>
      </c>
      <c r="AT7" s="36">
        <v>497.58</v>
      </c>
      <c r="AU7" s="36">
        <v>822.17</v>
      </c>
      <c r="AV7" s="36">
        <v>193.65</v>
      </c>
      <c r="AW7" s="36">
        <v>177.32</v>
      </c>
      <c r="AX7" s="36">
        <v>995.5</v>
      </c>
      <c r="AY7" s="36">
        <v>915.5</v>
      </c>
      <c r="AZ7" s="36">
        <v>963.24</v>
      </c>
      <c r="BA7" s="36">
        <v>381.53</v>
      </c>
      <c r="BB7" s="36">
        <v>391.54</v>
      </c>
      <c r="BC7" s="36">
        <v>262.74</v>
      </c>
      <c r="BD7" s="36">
        <v>754.69</v>
      </c>
      <c r="BE7" s="36">
        <v>733.32</v>
      </c>
      <c r="BF7" s="36">
        <v>689.02</v>
      </c>
      <c r="BG7" s="36">
        <v>665.28</v>
      </c>
      <c r="BH7" s="36">
        <v>737.98</v>
      </c>
      <c r="BI7" s="36">
        <v>414.59</v>
      </c>
      <c r="BJ7" s="36">
        <v>404.78</v>
      </c>
      <c r="BK7" s="36">
        <v>400.38</v>
      </c>
      <c r="BL7" s="36">
        <v>393.27</v>
      </c>
      <c r="BM7" s="36">
        <v>386.97</v>
      </c>
      <c r="BN7" s="36">
        <v>276.38</v>
      </c>
      <c r="BO7" s="36">
        <v>69.400000000000006</v>
      </c>
      <c r="BP7" s="36">
        <v>70.489999999999995</v>
      </c>
      <c r="BQ7" s="36">
        <v>71</v>
      </c>
      <c r="BR7" s="36">
        <v>80.37</v>
      </c>
      <c r="BS7" s="36">
        <v>79.290000000000006</v>
      </c>
      <c r="BT7" s="36">
        <v>97.71</v>
      </c>
      <c r="BU7" s="36">
        <v>98.07</v>
      </c>
      <c r="BV7" s="36">
        <v>96.56</v>
      </c>
      <c r="BW7" s="36">
        <v>100.47</v>
      </c>
      <c r="BX7" s="36">
        <v>101.72</v>
      </c>
      <c r="BY7" s="36">
        <v>104.99</v>
      </c>
      <c r="BZ7" s="36">
        <v>204.12</v>
      </c>
      <c r="CA7" s="36">
        <v>201.16</v>
      </c>
      <c r="CB7" s="36">
        <v>199.94</v>
      </c>
      <c r="CC7" s="36">
        <v>177.59</v>
      </c>
      <c r="CD7" s="36">
        <v>179.51</v>
      </c>
      <c r="CE7" s="36">
        <v>173.56</v>
      </c>
      <c r="CF7" s="36">
        <v>172.26</v>
      </c>
      <c r="CG7" s="36">
        <v>177.14</v>
      </c>
      <c r="CH7" s="36">
        <v>169.82</v>
      </c>
      <c r="CI7" s="36">
        <v>168.2</v>
      </c>
      <c r="CJ7" s="36">
        <v>163.72</v>
      </c>
      <c r="CK7" s="36">
        <v>45.49</v>
      </c>
      <c r="CL7" s="36">
        <v>44.37</v>
      </c>
      <c r="CM7" s="36">
        <v>44</v>
      </c>
      <c r="CN7" s="36">
        <v>43.12</v>
      </c>
      <c r="CO7" s="36">
        <v>43.05</v>
      </c>
      <c r="CP7" s="36">
        <v>55.84</v>
      </c>
      <c r="CQ7" s="36">
        <v>55.68</v>
      </c>
      <c r="CR7" s="36">
        <v>55.64</v>
      </c>
      <c r="CS7" s="36">
        <v>55.13</v>
      </c>
      <c r="CT7" s="36">
        <v>54.77</v>
      </c>
      <c r="CU7" s="36">
        <v>59.76</v>
      </c>
      <c r="CV7" s="36">
        <v>78.709999999999994</v>
      </c>
      <c r="CW7" s="36">
        <v>78.8</v>
      </c>
      <c r="CX7" s="36">
        <v>78.989999999999995</v>
      </c>
      <c r="CY7" s="36">
        <v>78.38</v>
      </c>
      <c r="CZ7" s="36">
        <v>78.78</v>
      </c>
      <c r="DA7" s="36">
        <v>83.11</v>
      </c>
      <c r="DB7" s="36">
        <v>83.18</v>
      </c>
      <c r="DC7" s="36">
        <v>83.09</v>
      </c>
      <c r="DD7" s="36">
        <v>83</v>
      </c>
      <c r="DE7" s="36">
        <v>82.89</v>
      </c>
      <c r="DF7" s="36">
        <v>89.95</v>
      </c>
      <c r="DG7" s="36">
        <v>26.1</v>
      </c>
      <c r="DH7" s="36">
        <v>28.35</v>
      </c>
      <c r="DI7" s="36">
        <v>30.48</v>
      </c>
      <c r="DJ7" s="36">
        <v>36.54</v>
      </c>
      <c r="DK7" s="36">
        <v>37.270000000000003</v>
      </c>
      <c r="DL7" s="36">
        <v>37.090000000000003</v>
      </c>
      <c r="DM7" s="36">
        <v>38.07</v>
      </c>
      <c r="DN7" s="36">
        <v>39.06</v>
      </c>
      <c r="DO7" s="36">
        <v>46.66</v>
      </c>
      <c r="DP7" s="36">
        <v>47.46</v>
      </c>
      <c r="DQ7" s="36">
        <v>47.18</v>
      </c>
      <c r="DR7" s="36">
        <v>17.690000000000001</v>
      </c>
      <c r="DS7" s="36">
        <v>20.82</v>
      </c>
      <c r="DT7" s="36">
        <v>24.85</v>
      </c>
      <c r="DU7" s="36">
        <v>26.65</v>
      </c>
      <c r="DV7" s="36">
        <v>25.1</v>
      </c>
      <c r="DW7" s="36">
        <v>6.63</v>
      </c>
      <c r="DX7" s="36">
        <v>7.73</v>
      </c>
      <c r="DY7" s="36">
        <v>8.8699999999999992</v>
      </c>
      <c r="DZ7" s="36">
        <v>9.85</v>
      </c>
      <c r="EA7" s="36">
        <v>9.7100000000000009</v>
      </c>
      <c r="EB7" s="36">
        <v>13.18</v>
      </c>
      <c r="EC7" s="36">
        <v>0.36</v>
      </c>
      <c r="ED7" s="36">
        <v>0.31</v>
      </c>
      <c r="EE7" s="36">
        <v>0.52</v>
      </c>
      <c r="EF7" s="36">
        <v>0.63</v>
      </c>
      <c r="EG7" s="36">
        <v>0.38</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mine-2014-101</cp:lastModifiedBy>
  <cp:lastPrinted>2017-02-09T05:49:41Z</cp:lastPrinted>
  <dcterms:created xsi:type="dcterms:W3CDTF">2017-02-01T08:47:41Z</dcterms:created>
  <dcterms:modified xsi:type="dcterms:W3CDTF">2017-02-09T05:51:09Z</dcterms:modified>
  <cp:category/>
</cp:coreProperties>
</file>