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5775" windowWidth="19230" windowHeight="582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10" i="4"/>
  <c r="AT8" i="4"/>
  <c r="W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<sst xmlns="http://schemas.openxmlformats.org/spreadsheetml/2006/main" count="323" uniqueCount="123">
  <si>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</si>
  <si>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</si>
  <si>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</si>
  <si>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</si>
  <si>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</si>
  <si>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</si>
  <si>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</si>
  <si>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</si>
  <si>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</si>
  <si>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</si>
  <si>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</si>
  <si>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</si>
  <si>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</si>
  <si>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</si>
  <si>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</si>
  <si>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</si>
  <si>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</si>
  <si>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</si>
  <si>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</si>
  <si>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</si>
  <si>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</si>
  <si>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</si>
  <si>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</si>
  <si>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</si>
  <si>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</si>
  <si>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</si>
  <si>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</si>
  <si>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</si>
  <si>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</si>
  <si>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</si>
  <si>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</si>
  <si>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</si>
  <si>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</si>
  <si>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</si>
  <si>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</si>
  <si>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</si>
  <si>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</si>
  <si>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</si>
  <si>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</si>
  <si>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</si>
  <si>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</si>
  <si>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</si>
  <si>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</si>
  <si>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</si>
  <si>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</si>
  <si>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</si>
  <si>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</si>
  <si>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</si>
  <si>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</si>
  <si>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</si>
  <si>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</si>
  <si>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</si>
  <si>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</si>
  <si>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</si>
  <si>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</si>
  <si>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</si>
  <si>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</si>
  <si>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</si>
  <si>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</si>
  <si>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</si>
  <si>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</si>
  <si>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</si>
  <si>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</si>
  <si>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</si>
  <si>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</si>
  <si>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</si>
  <si>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</si>
  <si>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</si>
  <si>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</si>
  <si>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</si>
  <si>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</si>
  <si>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</si>
  <si>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</si>
  <si>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</si>
  <si>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</si>
  <si>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</si>
  <si>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</si>
  <si>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</si>
  <si>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</si>
  <si>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</si>
  <si>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</si>
  <si>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</si>
  <si>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</si>
  <si>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</si>
  <si>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</si>
  <si>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</si>
  <si>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</si>
  <si>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</si>
  <si>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</si>
  <si>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</si>
  <si>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</si>
  <si>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</si>
  <si>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</si>
  <si>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</si>
  <si>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</si>
  <si>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</si>
  <si>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</si>
  <si>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</si>
  <si>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</si>
  <si>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</si>
  <si>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</si>
  <si>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</si>
  <si>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</si>
  <si>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</si>
  <si>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</si>
  <si>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</si>
  <si>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</si>
  <si>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</si>
  <si>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</si>
  <si>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</si>
  <si>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</si>
  <si>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</si>
  <si>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</si>
  <si>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</si>
  <si>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</si>
  <si>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</si>
  <si>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</si>
  <si>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</si>
  <si>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</si>
  <si>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漁業集落排水事業は点在する3処理施設を抱えているが、処理人口が少ないため使用料収入も少なく一般会計繰入金に依存してい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</si>
  <si>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ただし、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その中で漁業集落排水施設は現時点管渠老朽化率は0％であること、また公共下水道施設に比べ比較的新しい施設であることから、改築更新時期などについては未定である。</t>
    <phoneticPr fontId="4"/>
  </si>
  <si>
    <t>非設置</t>
    <rPh sb="0" eb="1">
      <t>ヒ</t>
    </rPh>
    <rPh sb="1" eb="3">
      <t>セッチ</t>
    </rPh>
    <phoneticPr fontId="4"/>
  </si>
  <si>
    <t>　平成28年度から地方公営企業法の財務規定を適用しており、前年度以前の数値は無い。　　
　経常収支比率、経費回収率は100％を下回り類似団体と比較しても低い水準にあり、累積欠損金比率も類似団体より低いものの累積欠損金が発生している。また汚水処理原価は類似団体と比較して安価であるが、本市の公共下水道事業と比較して、大幅に高い数値となっており、以上のことから本事業単独では健全な経営が出来ていないと言える。流動比率は100％を下回り類似団体平均値と比較して低い数値となっているが、1年以内に償還する建設改良費に充てられた企業債を除けば流動資産が流動負債を上回っており、償還等の原資についても翌年度に使用料収入等が予定されているため問題は無い。施設利用率は類似団体と比較して低い水準となっているが、今後は有収水量が減少傾向にある中、本指標については更に減少する見込みである。企業債残高対事業規模比率は類似団体と比較して高いが、本事業は投資に対して使用料収入が少ないため、本指標について改善は見込まれない。水洗化率は類似団体と比較しやや高くなっている。
　本事業については、一般会計から営業助成を受けているにも関わらず、赤字経営となっているが施設も既成し、また処理人口も減少傾向となっているため将来的には使用料の改定による増収及び経常費用のさらなる削減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</si>
</sst>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6381056"/>
        <c:axId val="155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46381056"/>
        <c:axId val="155328896"/>
      </c:lineChart>
      <c:dateAx>
        <c:axId val="146381056"/>
        <c:scaling>
          <c:orientation val="minMax"/>
        </c:scaling>
        <c:delete val="1"/>
        <c:axPos val="b"/>
        <c:numFmt formatCode="ge" sourceLinked="1"/>
        <c:majorTickMark val="none"/>
        <c:minorTickMark val="none"/>
        <c:tickLblPos val="none"/>
        <c:crossAx val="155328896"/>
        <c:crosses val="autoZero"/>
        <c:auto val="1"/>
        <c:lblOffset val="100"/>
        <c:baseTimeUnit val="years"/>
      </c:dateAx>
      <c:valAx>
        <c:axId val="155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81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27.53</c:v>
                </c:pt>
              </c:numCache>
            </c:numRef>
          </c:val>
        </c:ser>
        <c:dLbls>
          <c:showLegendKey val="0"/>
          <c:showVal val="0"/>
          <c:showCatName val="0"/>
          <c:showSerName val="0"/>
          <c:showPercent val="0"/>
          <c:showBubbleSize val="0"/>
        </c:dLbls>
        <c:gapWidth val="150"/>
        <c:axId val="144196736"/>
        <c:axId val="144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33.729999999999997</c:v>
                </c:pt>
              </c:numCache>
            </c:numRef>
          </c:val>
          <c:smooth val="0"/>
        </c:ser>
        <c:dLbls>
          <c:showLegendKey val="0"/>
          <c:showVal val="0"/>
          <c:showCatName val="0"/>
          <c:showSerName val="0"/>
          <c:showPercent val="0"/>
          <c:showBubbleSize val="0"/>
        </c:dLbls>
        <c:marker val="1"/>
        <c:smooth val="0"/>
        <c:axId val="144196736"/>
        <c:axId val="144198656"/>
      </c:lineChart>
      <c:dateAx>
        <c:axId val="144196736"/>
        <c:scaling>
          <c:orientation val="minMax"/>
        </c:scaling>
        <c:delete val="1"/>
        <c:axPos val="b"/>
        <c:numFmt formatCode="ge" sourceLinked="1"/>
        <c:majorTickMark val="none"/>
        <c:minorTickMark val="none"/>
        <c:tickLblPos val="none"/>
        <c:crossAx val="144198656"/>
        <c:crosses val="autoZero"/>
        <c:auto val="1"/>
        <c:lblOffset val="100"/>
        <c:baseTimeUnit val="years"/>
      </c:dateAx>
      <c:valAx>
        <c:axId val="1441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88.74</c:v>
                </c:pt>
              </c:numCache>
            </c:numRef>
          </c:val>
        </c:ser>
        <c:dLbls>
          <c:showLegendKey val="0"/>
          <c:showVal val="0"/>
          <c:showCatName val="0"/>
          <c:showSerName val="0"/>
          <c:showPercent val="0"/>
          <c:showBubbleSize val="0"/>
        </c:dLbls>
        <c:gapWidth val="150"/>
        <c:axId val="144225024"/>
        <c:axId val="144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79.989999999999995</c:v>
                </c:pt>
              </c:numCache>
            </c:numRef>
          </c:val>
          <c:smooth val="0"/>
        </c:ser>
        <c:dLbls>
          <c:showLegendKey val="0"/>
          <c:showVal val="0"/>
          <c:showCatName val="0"/>
          <c:showSerName val="0"/>
          <c:showPercent val="0"/>
          <c:showBubbleSize val="0"/>
        </c:dLbls>
        <c:marker val="1"/>
        <c:smooth val="0"/>
        <c:axId val="144225024"/>
        <c:axId val="144226944"/>
      </c:lineChart>
      <c:dateAx>
        <c:axId val="144225024"/>
        <c:scaling>
          <c:orientation val="minMax"/>
        </c:scaling>
        <c:delete val="1"/>
        <c:axPos val="b"/>
        <c:numFmt formatCode="ge" sourceLinked="1"/>
        <c:majorTickMark val="none"/>
        <c:minorTickMark val="none"/>
        <c:tickLblPos val="none"/>
        <c:crossAx val="144226944"/>
        <c:crosses val="autoZero"/>
        <c:auto val="1"/>
        <c:lblOffset val="100"/>
        <c:baseTimeUnit val="years"/>
      </c:dateAx>
      <c:valAx>
        <c:axId val="144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82</c:v>
                </c:pt>
              </c:numCache>
            </c:numRef>
          </c:val>
        </c:ser>
        <c:dLbls>
          <c:showLegendKey val="0"/>
          <c:showVal val="0"/>
          <c:showCatName val="0"/>
          <c:showSerName val="0"/>
          <c:showPercent val="0"/>
          <c:showBubbleSize val="0"/>
        </c:dLbls>
        <c:gapWidth val="150"/>
        <c:axId val="161748480"/>
        <c:axId val="161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98.49</c:v>
                </c:pt>
              </c:numCache>
            </c:numRef>
          </c:val>
          <c:smooth val="0"/>
        </c:ser>
        <c:dLbls>
          <c:showLegendKey val="0"/>
          <c:showVal val="0"/>
          <c:showCatName val="0"/>
          <c:showSerName val="0"/>
          <c:showPercent val="0"/>
          <c:showBubbleSize val="0"/>
        </c:dLbls>
        <c:marker val="1"/>
        <c:smooth val="0"/>
        <c:axId val="161748480"/>
        <c:axId val="161750400"/>
      </c:lineChart>
      <c:dateAx>
        <c:axId val="161748480"/>
        <c:scaling>
          <c:orientation val="minMax"/>
        </c:scaling>
        <c:delete val="1"/>
        <c:axPos val="b"/>
        <c:numFmt formatCode="ge" sourceLinked="1"/>
        <c:majorTickMark val="none"/>
        <c:minorTickMark val="none"/>
        <c:tickLblPos val="none"/>
        <c:crossAx val="161750400"/>
        <c:crosses val="autoZero"/>
        <c:auto val="1"/>
        <c:lblOffset val="100"/>
        <c:baseTimeUnit val="years"/>
      </c:dateAx>
      <c:valAx>
        <c:axId val="1617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3.53</c:v>
                </c:pt>
              </c:numCache>
            </c:numRef>
          </c:val>
        </c:ser>
        <c:dLbls>
          <c:showLegendKey val="0"/>
          <c:showVal val="0"/>
          <c:showCatName val="0"/>
          <c:showSerName val="0"/>
          <c:showPercent val="0"/>
          <c:showBubbleSize val="0"/>
        </c:dLbls>
        <c:gapWidth val="150"/>
        <c:axId val="141280384"/>
        <c:axId val="141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30.22</c:v>
                </c:pt>
              </c:numCache>
            </c:numRef>
          </c:val>
          <c:smooth val="0"/>
        </c:ser>
        <c:dLbls>
          <c:showLegendKey val="0"/>
          <c:showVal val="0"/>
          <c:showCatName val="0"/>
          <c:showSerName val="0"/>
          <c:showPercent val="0"/>
          <c:showBubbleSize val="0"/>
        </c:dLbls>
        <c:marker val="1"/>
        <c:smooth val="0"/>
        <c:axId val="141280384"/>
        <c:axId val="141282304"/>
      </c:lineChart>
      <c:dateAx>
        <c:axId val="141280384"/>
        <c:scaling>
          <c:orientation val="minMax"/>
        </c:scaling>
        <c:delete val="1"/>
        <c:axPos val="b"/>
        <c:numFmt formatCode="ge" sourceLinked="1"/>
        <c:majorTickMark val="none"/>
        <c:minorTickMark val="none"/>
        <c:tickLblPos val="none"/>
        <c:crossAx val="141282304"/>
        <c:crosses val="autoZero"/>
        <c:auto val="1"/>
        <c:lblOffset val="100"/>
        <c:baseTimeUnit val="years"/>
      </c:dateAx>
      <c:valAx>
        <c:axId val="141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3602432"/>
        <c:axId val="1436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43602432"/>
        <c:axId val="143604352"/>
      </c:lineChart>
      <c:dateAx>
        <c:axId val="143602432"/>
        <c:scaling>
          <c:orientation val="minMax"/>
        </c:scaling>
        <c:delete val="1"/>
        <c:axPos val="b"/>
        <c:numFmt formatCode="ge" sourceLinked="1"/>
        <c:majorTickMark val="none"/>
        <c:minorTickMark val="none"/>
        <c:tickLblPos val="none"/>
        <c:crossAx val="143604352"/>
        <c:crosses val="autoZero"/>
        <c:auto val="1"/>
        <c:lblOffset val="100"/>
        <c:baseTimeUnit val="years"/>
      </c:dateAx>
      <c:valAx>
        <c:axId val="1436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88.64</c:v>
                </c:pt>
              </c:numCache>
            </c:numRef>
          </c:val>
        </c:ser>
        <c:dLbls>
          <c:showLegendKey val="0"/>
          <c:showVal val="0"/>
          <c:showCatName val="0"/>
          <c:showSerName val="0"/>
          <c:showPercent val="0"/>
          <c:showBubbleSize val="0"/>
        </c:dLbls>
        <c:gapWidth val="150"/>
        <c:axId val="143650176"/>
        <c:axId val="143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294.57</c:v>
                </c:pt>
              </c:numCache>
            </c:numRef>
          </c:val>
          <c:smooth val="0"/>
        </c:ser>
        <c:dLbls>
          <c:showLegendKey val="0"/>
          <c:showVal val="0"/>
          <c:showCatName val="0"/>
          <c:showSerName val="0"/>
          <c:showPercent val="0"/>
          <c:showBubbleSize val="0"/>
        </c:dLbls>
        <c:marker val="1"/>
        <c:smooth val="0"/>
        <c:axId val="143650176"/>
        <c:axId val="143653120"/>
      </c:lineChart>
      <c:dateAx>
        <c:axId val="143650176"/>
        <c:scaling>
          <c:orientation val="minMax"/>
        </c:scaling>
        <c:delete val="1"/>
        <c:axPos val="b"/>
        <c:numFmt formatCode="ge" sourceLinked="1"/>
        <c:majorTickMark val="none"/>
        <c:minorTickMark val="none"/>
        <c:tickLblPos val="none"/>
        <c:crossAx val="143653120"/>
        <c:crosses val="autoZero"/>
        <c:auto val="1"/>
        <c:lblOffset val="100"/>
        <c:baseTimeUnit val="years"/>
      </c:dateAx>
      <c:valAx>
        <c:axId val="143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34.64</c:v>
                </c:pt>
              </c:numCache>
            </c:numRef>
          </c:val>
        </c:ser>
        <c:dLbls>
          <c:showLegendKey val="0"/>
          <c:showVal val="0"/>
          <c:showCatName val="0"/>
          <c:showSerName val="0"/>
          <c:showPercent val="0"/>
          <c:showBubbleSize val="0"/>
        </c:dLbls>
        <c:gapWidth val="150"/>
        <c:axId val="143801728"/>
        <c:axId val="1438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94.41</c:v>
                </c:pt>
              </c:numCache>
            </c:numRef>
          </c:val>
          <c:smooth val="0"/>
        </c:ser>
        <c:dLbls>
          <c:showLegendKey val="0"/>
          <c:showVal val="0"/>
          <c:showCatName val="0"/>
          <c:showSerName val="0"/>
          <c:showPercent val="0"/>
          <c:showBubbleSize val="0"/>
        </c:dLbls>
        <c:marker val="1"/>
        <c:smooth val="0"/>
        <c:axId val="143801728"/>
        <c:axId val="143832576"/>
      </c:lineChart>
      <c:dateAx>
        <c:axId val="143801728"/>
        <c:scaling>
          <c:orientation val="minMax"/>
        </c:scaling>
        <c:delete val="1"/>
        <c:axPos val="b"/>
        <c:numFmt formatCode="ge" sourceLinked="1"/>
        <c:majorTickMark val="none"/>
        <c:minorTickMark val="none"/>
        <c:tickLblPos val="none"/>
        <c:crossAx val="143832576"/>
        <c:crosses val="autoZero"/>
        <c:auto val="1"/>
        <c:lblOffset val="100"/>
        <c:baseTimeUnit val="years"/>
      </c:dateAx>
      <c:valAx>
        <c:axId val="143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1315.61</c:v>
                </c:pt>
              </c:numCache>
            </c:numRef>
          </c:val>
        </c:ser>
        <c:dLbls>
          <c:showLegendKey val="0"/>
          <c:showVal val="0"/>
          <c:showCatName val="0"/>
          <c:showSerName val="0"/>
          <c:showPercent val="0"/>
          <c:showBubbleSize val="0"/>
        </c:dLbls>
        <c:gapWidth val="150"/>
        <c:axId val="143846400"/>
        <c:axId val="143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1063.93</c:v>
                </c:pt>
              </c:numCache>
            </c:numRef>
          </c:val>
          <c:smooth val="0"/>
        </c:ser>
        <c:dLbls>
          <c:showLegendKey val="0"/>
          <c:showVal val="0"/>
          <c:showCatName val="0"/>
          <c:showSerName val="0"/>
          <c:showPercent val="0"/>
          <c:showBubbleSize val="0"/>
        </c:dLbls>
        <c:marker val="1"/>
        <c:smooth val="0"/>
        <c:axId val="143846400"/>
        <c:axId val="143930496"/>
      </c:lineChart>
      <c:dateAx>
        <c:axId val="143846400"/>
        <c:scaling>
          <c:orientation val="minMax"/>
        </c:scaling>
        <c:delete val="1"/>
        <c:axPos val="b"/>
        <c:numFmt formatCode="ge" sourceLinked="1"/>
        <c:majorTickMark val="none"/>
        <c:minorTickMark val="none"/>
        <c:tickLblPos val="none"/>
        <c:crossAx val="143930496"/>
        <c:crosses val="autoZero"/>
        <c:auto val="1"/>
        <c:lblOffset val="100"/>
        <c:baseTimeUnit val="years"/>
      </c:dateAx>
      <c:valAx>
        <c:axId val="1439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45.65</c:v>
                </c:pt>
              </c:numCache>
            </c:numRef>
          </c:val>
        </c:ser>
        <c:dLbls>
          <c:showLegendKey val="0"/>
          <c:showVal val="0"/>
          <c:showCatName val="0"/>
          <c:showSerName val="0"/>
          <c:showPercent val="0"/>
          <c:showBubbleSize val="0"/>
        </c:dLbls>
        <c:gapWidth val="150"/>
        <c:axId val="143944320"/>
        <c:axId val="1439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46.26</c:v>
                </c:pt>
              </c:numCache>
            </c:numRef>
          </c:val>
          <c:smooth val="0"/>
        </c:ser>
        <c:dLbls>
          <c:showLegendKey val="0"/>
          <c:showVal val="0"/>
          <c:showCatName val="0"/>
          <c:showSerName val="0"/>
          <c:showPercent val="0"/>
          <c:showBubbleSize val="0"/>
        </c:dLbls>
        <c:marker val="1"/>
        <c:smooth val="0"/>
        <c:axId val="143944320"/>
        <c:axId val="143958784"/>
      </c:lineChart>
      <c:dateAx>
        <c:axId val="143944320"/>
        <c:scaling>
          <c:orientation val="minMax"/>
        </c:scaling>
        <c:delete val="1"/>
        <c:axPos val="b"/>
        <c:numFmt formatCode="ge" sourceLinked="1"/>
        <c:majorTickMark val="none"/>
        <c:minorTickMark val="none"/>
        <c:tickLblPos val="none"/>
        <c:crossAx val="143958784"/>
        <c:crosses val="autoZero"/>
        <c:auto val="1"/>
        <c:lblOffset val="100"/>
        <c:baseTimeUnit val="years"/>
      </c:dateAx>
      <c:valAx>
        <c:axId val="143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308.17</c:v>
                </c:pt>
              </c:numCache>
            </c:numRef>
          </c:val>
        </c:ser>
        <c:dLbls>
          <c:showLegendKey val="0"/>
          <c:showVal val="0"/>
          <c:showCatName val="0"/>
          <c:showSerName val="0"/>
          <c:showPercent val="0"/>
          <c:showBubbleSize val="0"/>
        </c:dLbls>
        <c:gapWidth val="150"/>
        <c:axId val="143971840"/>
        <c:axId val="1439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376.4</c:v>
                </c:pt>
              </c:numCache>
            </c:numRef>
          </c:val>
          <c:smooth val="0"/>
        </c:ser>
        <c:dLbls>
          <c:showLegendKey val="0"/>
          <c:showVal val="0"/>
          <c:showCatName val="0"/>
          <c:showSerName val="0"/>
          <c:showPercent val="0"/>
          <c:showBubbleSize val="0"/>
        </c:dLbls>
        <c:marker val="1"/>
        <c:smooth val="0"/>
        <c:axId val="143971840"/>
        <c:axId val="143973760"/>
      </c:lineChart>
      <c:dateAx>
        <c:axId val="143971840"/>
        <c:scaling>
          <c:orientation val="minMax"/>
        </c:scaling>
        <c:delete val="1"/>
        <c:axPos val="b"/>
        <c:numFmt formatCode="ge" sourceLinked="1"/>
        <c:majorTickMark val="none"/>
        <c:minorTickMark val="none"/>
        <c:tickLblPos val="none"/>
        <c:crossAx val="143973760"/>
        <c:crosses val="autoZero"/>
        <c:auto val="1"/>
        <c:lblOffset val="100"/>
        <c:baseTimeUnit val="years"/>
      </c:dateAx>
      <c:valAx>
        <c:axId val="1439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zoomScaleNormal="100" workbookViewId="0">
      <selection activeCell="CC41" sqref="CC4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山口県　長門市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121</v>
      </c>
      <c r="AE8" s="74"/>
      <c r="AF8" s="74"/>
      <c r="AG8" s="74"/>
      <c r="AH8" s="74"/>
      <c r="AI8" s="74"/>
      <c r="AJ8" s="74"/>
      <c r="AK8" s="4"/>
      <c r="AL8" s="68">
        <f>データ!S6</f>
        <v>35557</v>
      </c>
      <c r="AM8" s="68"/>
      <c r="AN8" s="68"/>
      <c r="AO8" s="68"/>
      <c r="AP8" s="68"/>
      <c r="AQ8" s="68"/>
      <c r="AR8" s="68"/>
      <c r="AS8" s="68"/>
      <c r="AT8" s="67">
        <f>データ!T6</f>
        <v>357.29</v>
      </c>
      <c r="AU8" s="67"/>
      <c r="AV8" s="67"/>
      <c r="AW8" s="67"/>
      <c r="AX8" s="67"/>
      <c r="AY8" s="67"/>
      <c r="AZ8" s="67"/>
      <c r="BA8" s="67"/>
      <c r="BB8" s="67">
        <f>データ!U6</f>
        <v>99.52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78.739999999999995</v>
      </c>
      <c r="J10" s="67"/>
      <c r="K10" s="67"/>
      <c r="L10" s="67"/>
      <c r="M10" s="67"/>
      <c r="N10" s="67"/>
      <c r="O10" s="67"/>
      <c r="P10" s="67">
        <f>データ!P6</f>
        <v>5.77</v>
      </c>
      <c r="Q10" s="67"/>
      <c r="R10" s="67"/>
      <c r="S10" s="67"/>
      <c r="T10" s="67"/>
      <c r="U10" s="67"/>
      <c r="V10" s="67"/>
      <c r="W10" s="67">
        <f>データ!Q6</f>
        <v>87.83</v>
      </c>
      <c r="X10" s="67"/>
      <c r="Y10" s="67"/>
      <c r="Z10" s="67"/>
      <c r="AA10" s="67"/>
      <c r="AB10" s="67"/>
      <c r="AC10" s="67"/>
      <c r="AD10" s="68">
        <f>データ!R6</f>
        <v>2862</v>
      </c>
      <c r="AE10" s="68"/>
      <c r="AF10" s="68"/>
      <c r="AG10" s="68"/>
      <c r="AH10" s="68"/>
      <c r="AI10" s="68"/>
      <c r="AJ10" s="68"/>
      <c r="AK10" s="2"/>
      <c r="AL10" s="68">
        <f>データ!V6</f>
        <v>2033</v>
      </c>
      <c r="AM10" s="68"/>
      <c r="AN10" s="68"/>
      <c r="AO10" s="68"/>
      <c r="AP10" s="68"/>
      <c r="AQ10" s="68"/>
      <c r="AR10" s="68"/>
      <c r="AS10" s="68"/>
      <c r="AT10" s="67">
        <f>データ!W6</f>
        <v>0.54</v>
      </c>
      <c r="AU10" s="67"/>
      <c r="AV10" s="67"/>
      <c r="AW10" s="67"/>
      <c r="AX10" s="67"/>
      <c r="AY10" s="67"/>
      <c r="AZ10" s="67"/>
      <c r="BA10" s="67"/>
      <c r="BB10" s="67">
        <f>データ!X6</f>
        <v>3764.81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352110</v>
      </c>
      <c r="D6" s="34">
        <f t="shared" si="3"/>
        <v>46</v>
      </c>
      <c r="E6" s="34">
        <f t="shared" si="3"/>
        <v>17</v>
      </c>
      <c r="F6" s="34">
        <f t="shared" si="3"/>
        <v>6</v>
      </c>
      <c r="G6" s="34">
        <f t="shared" si="3"/>
        <v>0</v>
      </c>
      <c r="H6" s="34" t="str">
        <f t="shared" si="3"/>
        <v>山口県　長門市</v>
      </c>
      <c r="I6" s="34" t="str">
        <f t="shared" si="3"/>
        <v>法適用</v>
      </c>
      <c r="J6" s="34" t="str">
        <f t="shared" si="3"/>
        <v>下水道事業</v>
      </c>
      <c r="K6" s="34" t="str">
        <f t="shared" si="3"/>
        <v>漁業集落排水</v>
      </c>
      <c r="L6" s="34" t="str">
        <f t="shared" si="3"/>
        <v>H2</v>
      </c>
      <c r="M6" s="34">
        <f t="shared" si="3"/>
        <v>0</v>
      </c>
      <c r="N6" s="35" t="str">
        <f t="shared" si="3"/>
        <v>-</v>
      </c>
      <c r="O6" s="35">
        <f t="shared" si="3"/>
        <v>78.739999999999995</v>
      </c>
      <c r="P6" s="35">
        <f t="shared" si="3"/>
        <v>5.77</v>
      </c>
      <c r="Q6" s="35">
        <f t="shared" si="3"/>
        <v>87.83</v>
      </c>
      <c r="R6" s="35">
        <f t="shared" si="3"/>
        <v>2862</v>
      </c>
      <c r="S6" s="35">
        <f t="shared" si="3"/>
        <v>35557</v>
      </c>
      <c r="T6" s="35">
        <f t="shared" si="3"/>
        <v>357.29</v>
      </c>
      <c r="U6" s="35">
        <f t="shared" si="3"/>
        <v>99.52</v>
      </c>
      <c r="V6" s="35">
        <f t="shared" si="3"/>
        <v>2033</v>
      </c>
      <c r="W6" s="35">
        <f t="shared" si="3"/>
        <v>0.54</v>
      </c>
      <c r="X6" s="35">
        <f t="shared" si="3"/>
        <v>3764.81</v>
      </c>
      <c r="Y6" s="36" t="str">
        <f>IF(Y7="",NA(),Y7)</f>
        <v>-</v>
      </c>
      <c r="Z6" s="36" t="str">
        <f t="shared" ref="Z6:AH6" si="4">IF(Z7="",NA(),Z7)</f>
        <v>-</v>
      </c>
      <c r="AA6" s="36" t="str">
        <f t="shared" si="4"/>
        <v>-</v>
      </c>
      <c r="AB6" s="36" t="str">
        <f t="shared" si="4"/>
        <v>-</v>
      </c>
      <c r="AC6" s="36">
        <f t="shared" si="4"/>
        <v>82</v>
      </c>
      <c r="AD6" s="36" t="str">
        <f t="shared" si="4"/>
        <v>-</v>
      </c>
      <c r="AE6" s="36" t="str">
        <f t="shared" si="4"/>
        <v>-</v>
      </c>
      <c r="AF6" s="36" t="str">
        <f t="shared" si="4"/>
        <v>-</v>
      </c>
      <c r="AG6" s="36" t="str">
        <f t="shared" si="4"/>
        <v>-</v>
      </c>
      <c r="AH6" s="36">
        <f t="shared" si="4"/>
        <v>98.49</v>
      </c>
      <c r="AI6" s="35" t="str">
        <f>IF(AI7="","",IF(AI7="-","【-】","【"&amp;SUBSTITUTE(TEXT(AI7,"#,##0.00"),"-","△")&amp;"】"))</f>
        <v>【99.45】</v>
      </c>
      <c r="AJ6" s="36" t="str">
        <f>IF(AJ7="",NA(),AJ7)</f>
        <v>-</v>
      </c>
      <c r="AK6" s="36" t="str">
        <f t="shared" ref="AK6:AS6" si="5">IF(AK7="",NA(),AK7)</f>
        <v>-</v>
      </c>
      <c r="AL6" s="36" t="str">
        <f t="shared" si="5"/>
        <v>-</v>
      </c>
      <c r="AM6" s="36" t="str">
        <f t="shared" si="5"/>
        <v>-</v>
      </c>
      <c r="AN6" s="36">
        <f t="shared" si="5"/>
        <v>88.64</v>
      </c>
      <c r="AO6" s="36" t="str">
        <f t="shared" si="5"/>
        <v>-</v>
      </c>
      <c r="AP6" s="36" t="str">
        <f t="shared" si="5"/>
        <v>-</v>
      </c>
      <c r="AQ6" s="36" t="str">
        <f t="shared" si="5"/>
        <v>-</v>
      </c>
      <c r="AR6" s="36" t="str">
        <f t="shared" si="5"/>
        <v>-</v>
      </c>
      <c r="AS6" s="36">
        <f t="shared" si="5"/>
        <v>294.57</v>
      </c>
      <c r="AT6" s="35" t="str">
        <f>IF(AT7="","",IF(AT7="-","【-】","【"&amp;SUBSTITUTE(TEXT(AT7,"#,##0.00"),"-","△")&amp;"】"))</f>
        <v>【136.52】</v>
      </c>
      <c r="AU6" s="36" t="str">
        <f>IF(AU7="",NA(),AU7)</f>
        <v>-</v>
      </c>
      <c r="AV6" s="36" t="str">
        <f t="shared" ref="AV6:BD6" si="6">IF(AV7="",NA(),AV7)</f>
        <v>-</v>
      </c>
      <c r="AW6" s="36" t="str">
        <f t="shared" si="6"/>
        <v>-</v>
      </c>
      <c r="AX6" s="36" t="str">
        <f t="shared" si="6"/>
        <v>-</v>
      </c>
      <c r="AY6" s="36">
        <f t="shared" si="6"/>
        <v>34.64</v>
      </c>
      <c r="AZ6" s="36" t="str">
        <f t="shared" si="6"/>
        <v>-</v>
      </c>
      <c r="BA6" s="36" t="str">
        <f t="shared" si="6"/>
        <v>-</v>
      </c>
      <c r="BB6" s="36" t="str">
        <f t="shared" si="6"/>
        <v>-</v>
      </c>
      <c r="BC6" s="36" t="str">
        <f t="shared" si="6"/>
        <v>-</v>
      </c>
      <c r="BD6" s="36">
        <f t="shared" si="6"/>
        <v>94.41</v>
      </c>
      <c r="BE6" s="35" t="str">
        <f>IF(BE7="","",IF(BE7="-","【-】","【"&amp;SUBSTITUTE(TEXT(BE7,"#,##0.00"),"-","△")&amp;"】"))</f>
        <v>【68.37】</v>
      </c>
      <c r="BF6" s="36" t="str">
        <f>IF(BF7="",NA(),BF7)</f>
        <v>-</v>
      </c>
      <c r="BG6" s="36" t="str">
        <f t="shared" ref="BG6:BO6" si="7">IF(BG7="",NA(),BG7)</f>
        <v>-</v>
      </c>
      <c r="BH6" s="36" t="str">
        <f t="shared" si="7"/>
        <v>-</v>
      </c>
      <c r="BI6" s="36" t="str">
        <f t="shared" si="7"/>
        <v>-</v>
      </c>
      <c r="BJ6" s="36">
        <f t="shared" si="7"/>
        <v>1315.61</v>
      </c>
      <c r="BK6" s="36" t="str">
        <f t="shared" si="7"/>
        <v>-</v>
      </c>
      <c r="BL6" s="36" t="str">
        <f t="shared" si="7"/>
        <v>-</v>
      </c>
      <c r="BM6" s="36" t="str">
        <f t="shared" si="7"/>
        <v>-</v>
      </c>
      <c r="BN6" s="36" t="str">
        <f t="shared" si="7"/>
        <v>-</v>
      </c>
      <c r="BO6" s="36">
        <f t="shared" si="7"/>
        <v>1063.93</v>
      </c>
      <c r="BP6" s="35" t="str">
        <f>IF(BP7="","",IF(BP7="-","【-】","【"&amp;SUBSTITUTE(TEXT(BP7,"#,##0.00"),"-","△")&amp;"】"))</f>
        <v>【985.48】</v>
      </c>
      <c r="BQ6" s="36" t="str">
        <f>IF(BQ7="",NA(),BQ7)</f>
        <v>-</v>
      </c>
      <c r="BR6" s="36" t="str">
        <f t="shared" ref="BR6:BZ6" si="8">IF(BR7="",NA(),BR7)</f>
        <v>-</v>
      </c>
      <c r="BS6" s="36" t="str">
        <f t="shared" si="8"/>
        <v>-</v>
      </c>
      <c r="BT6" s="36" t="str">
        <f t="shared" si="8"/>
        <v>-</v>
      </c>
      <c r="BU6" s="36">
        <f t="shared" si="8"/>
        <v>45.65</v>
      </c>
      <c r="BV6" s="36" t="str">
        <f t="shared" si="8"/>
        <v>-</v>
      </c>
      <c r="BW6" s="36" t="str">
        <f t="shared" si="8"/>
        <v>-</v>
      </c>
      <c r="BX6" s="36" t="str">
        <f t="shared" si="8"/>
        <v>-</v>
      </c>
      <c r="BY6" s="36" t="str">
        <f t="shared" si="8"/>
        <v>-</v>
      </c>
      <c r="BZ6" s="36">
        <f t="shared" si="8"/>
        <v>46.26</v>
      </c>
      <c r="CA6" s="35" t="str">
        <f>IF(CA7="","",IF(CA7="-","【-】","【"&amp;SUBSTITUTE(TEXT(CA7,"#,##0.00"),"-","△")&amp;"】"))</f>
        <v>【45.38】</v>
      </c>
      <c r="CB6" s="36" t="str">
        <f>IF(CB7="",NA(),CB7)</f>
        <v>-</v>
      </c>
      <c r="CC6" s="36" t="str">
        <f t="shared" ref="CC6:CK6" si="9">IF(CC7="",NA(),CC7)</f>
        <v>-</v>
      </c>
      <c r="CD6" s="36" t="str">
        <f t="shared" si="9"/>
        <v>-</v>
      </c>
      <c r="CE6" s="36" t="str">
        <f t="shared" si="9"/>
        <v>-</v>
      </c>
      <c r="CF6" s="36">
        <f t="shared" si="9"/>
        <v>308.17</v>
      </c>
      <c r="CG6" s="36" t="str">
        <f t="shared" si="9"/>
        <v>-</v>
      </c>
      <c r="CH6" s="36" t="str">
        <f t="shared" si="9"/>
        <v>-</v>
      </c>
      <c r="CI6" s="36" t="str">
        <f t="shared" si="9"/>
        <v>-</v>
      </c>
      <c r="CJ6" s="36" t="str">
        <f t="shared" si="9"/>
        <v>-</v>
      </c>
      <c r="CK6" s="36">
        <f t="shared" si="9"/>
        <v>376.4</v>
      </c>
      <c r="CL6" s="35" t="str">
        <f>IF(CL7="","",IF(CL7="-","【-】","【"&amp;SUBSTITUTE(TEXT(CL7,"#,##0.00"),"-","△")&amp;"】"))</f>
        <v>【377.04】</v>
      </c>
      <c r="CM6" s="36" t="str">
        <f>IF(CM7="",NA(),CM7)</f>
        <v>-</v>
      </c>
      <c r="CN6" s="36" t="str">
        <f t="shared" ref="CN6:CV6" si="10">IF(CN7="",NA(),CN7)</f>
        <v>-</v>
      </c>
      <c r="CO6" s="36" t="str">
        <f t="shared" si="10"/>
        <v>-</v>
      </c>
      <c r="CP6" s="36" t="str">
        <f t="shared" si="10"/>
        <v>-</v>
      </c>
      <c r="CQ6" s="36">
        <f t="shared" si="10"/>
        <v>27.53</v>
      </c>
      <c r="CR6" s="36" t="str">
        <f t="shared" si="10"/>
        <v>-</v>
      </c>
      <c r="CS6" s="36" t="str">
        <f t="shared" si="10"/>
        <v>-</v>
      </c>
      <c r="CT6" s="36" t="str">
        <f t="shared" si="10"/>
        <v>-</v>
      </c>
      <c r="CU6" s="36" t="str">
        <f t="shared" si="10"/>
        <v>-</v>
      </c>
      <c r="CV6" s="36">
        <f t="shared" si="10"/>
        <v>33.729999999999997</v>
      </c>
      <c r="CW6" s="35" t="str">
        <f>IF(CW7="","",IF(CW7="-","【-】","【"&amp;SUBSTITUTE(TEXT(CW7,"#,##0.00"),"-","△")&amp;"】"))</f>
        <v>【34.15】</v>
      </c>
      <c r="CX6" s="36" t="str">
        <f>IF(CX7="",NA(),CX7)</f>
        <v>-</v>
      </c>
      <c r="CY6" s="36" t="str">
        <f t="shared" ref="CY6:DG6" si="11">IF(CY7="",NA(),CY7)</f>
        <v>-</v>
      </c>
      <c r="CZ6" s="36" t="str">
        <f t="shared" si="11"/>
        <v>-</v>
      </c>
      <c r="DA6" s="36" t="str">
        <f t="shared" si="11"/>
        <v>-</v>
      </c>
      <c r="DB6" s="36">
        <f t="shared" si="11"/>
        <v>88.74</v>
      </c>
      <c r="DC6" s="36" t="str">
        <f t="shared" si="11"/>
        <v>-</v>
      </c>
      <c r="DD6" s="36" t="str">
        <f t="shared" si="11"/>
        <v>-</v>
      </c>
      <c r="DE6" s="36" t="str">
        <f t="shared" si="11"/>
        <v>-</v>
      </c>
      <c r="DF6" s="36" t="str">
        <f t="shared" si="11"/>
        <v>-</v>
      </c>
      <c r="DG6" s="36">
        <f t="shared" si="11"/>
        <v>79.989999999999995</v>
      </c>
      <c r="DH6" s="35" t="str">
        <f>IF(DH7="","",IF(DH7="-","【-】","【"&amp;SUBSTITUTE(TEXT(DH7,"#,##0.00"),"-","△")&amp;"】"))</f>
        <v>【78.22】</v>
      </c>
      <c r="DI6" s="36" t="str">
        <f>IF(DI7="",NA(),DI7)</f>
        <v>-</v>
      </c>
      <c r="DJ6" s="36" t="str">
        <f t="shared" ref="DJ6:DR6" si="12">IF(DJ7="",NA(),DJ7)</f>
        <v>-</v>
      </c>
      <c r="DK6" s="36" t="str">
        <f t="shared" si="12"/>
        <v>-</v>
      </c>
      <c r="DL6" s="36" t="str">
        <f t="shared" si="12"/>
        <v>-</v>
      </c>
      <c r="DM6" s="36">
        <f t="shared" si="12"/>
        <v>3.53</v>
      </c>
      <c r="DN6" s="36" t="str">
        <f t="shared" si="12"/>
        <v>-</v>
      </c>
      <c r="DO6" s="36" t="str">
        <f t="shared" si="12"/>
        <v>-</v>
      </c>
      <c r="DP6" s="36" t="str">
        <f t="shared" si="12"/>
        <v>-</v>
      </c>
      <c r="DQ6" s="36" t="str">
        <f t="shared" si="12"/>
        <v>-</v>
      </c>
      <c r="DR6" s="36">
        <f t="shared" si="12"/>
        <v>30.22</v>
      </c>
      <c r="DS6" s="35" t="str">
        <f>IF(DS7="","",IF(DS7="-","【-】","【"&amp;SUBSTITUTE(TEXT(DS7,"#,##0.00"),"-","△")&amp;"】"))</f>
        <v>【21.93】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0.01</v>
      </c>
      <c r="EO6" s="35" t="str">
        <f>IF(EO7="","",IF(EO7="-","【-】","【"&amp;SUBSTITUTE(TEXT(EO7,"#,##0.00"),"-","△")&amp;"】"))</f>
        <v>【0.01】</v>
      </c>
    </row>
    <row r="7" spans="1:148" s="37" customFormat="1" x14ac:dyDescent="0.15">
      <c r="A7" s="29"/>
      <c r="B7" s="38">
        <v>2016</v>
      </c>
      <c r="C7" s="38">
        <v>352110</v>
      </c>
      <c r="D7" s="38">
        <v>46</v>
      </c>
      <c r="E7" s="38">
        <v>17</v>
      </c>
      <c r="F7" s="38">
        <v>6</v>
      </c>
      <c r="G7" s="38">
        <v>0</v>
      </c>
      <c r="H7" s="38" t="s">
        <v>108</v>
      </c>
      <c r="I7" s="38" t="s">
        <v>109</v>
      </c>
      <c r="J7" s="38" t="s">
        <v>110</v>
      </c>
      <c r="K7" s="38" t="s">
        <v>111</v>
      </c>
      <c r="L7" s="38" t="s">
        <v>112</v>
      </c>
      <c r="M7" s="38"/>
      <c r="N7" s="39" t="s">
        <v>113</v>
      </c>
      <c r="O7" s="39">
        <v>78.739999999999995</v>
      </c>
      <c r="P7" s="39">
        <v>5.77</v>
      </c>
      <c r="Q7" s="39">
        <v>87.83</v>
      </c>
      <c r="R7" s="39">
        <v>2862</v>
      </c>
      <c r="S7" s="39">
        <v>35557</v>
      </c>
      <c r="T7" s="39">
        <v>357.29</v>
      </c>
      <c r="U7" s="39">
        <v>99.52</v>
      </c>
      <c r="V7" s="39">
        <v>2033</v>
      </c>
      <c r="W7" s="39">
        <v>0.54</v>
      </c>
      <c r="X7" s="39">
        <v>3764.81</v>
      </c>
      <c r="Y7" s="39" t="s">
        <v>113</v>
      </c>
      <c r="Z7" s="39" t="s">
        <v>113</v>
      </c>
      <c r="AA7" s="39" t="s">
        <v>113</v>
      </c>
      <c r="AB7" s="39" t="s">
        <v>113</v>
      </c>
      <c r="AC7" s="39">
        <v>82</v>
      </c>
      <c r="AD7" s="39" t="s">
        <v>113</v>
      </c>
      <c r="AE7" s="39" t="s">
        <v>113</v>
      </c>
      <c r="AF7" s="39" t="s">
        <v>113</v>
      </c>
      <c r="AG7" s="39" t="s">
        <v>113</v>
      </c>
      <c r="AH7" s="39">
        <v>98.49</v>
      </c>
      <c r="AI7" s="39">
        <v>99.45</v>
      </c>
      <c r="AJ7" s="39" t="s">
        <v>113</v>
      </c>
      <c r="AK7" s="39" t="s">
        <v>113</v>
      </c>
      <c r="AL7" s="39" t="s">
        <v>113</v>
      </c>
      <c r="AM7" s="39" t="s">
        <v>113</v>
      </c>
      <c r="AN7" s="39">
        <v>88.64</v>
      </c>
      <c r="AO7" s="39" t="s">
        <v>113</v>
      </c>
      <c r="AP7" s="39" t="s">
        <v>113</v>
      </c>
      <c r="AQ7" s="39" t="s">
        <v>113</v>
      </c>
      <c r="AR7" s="39" t="s">
        <v>113</v>
      </c>
      <c r="AS7" s="39">
        <v>294.57</v>
      </c>
      <c r="AT7" s="39">
        <v>136.52000000000001</v>
      </c>
      <c r="AU7" s="39" t="s">
        <v>113</v>
      </c>
      <c r="AV7" s="39" t="s">
        <v>113</v>
      </c>
      <c r="AW7" s="39" t="s">
        <v>113</v>
      </c>
      <c r="AX7" s="39" t="s">
        <v>113</v>
      </c>
      <c r="AY7" s="39">
        <v>34.64</v>
      </c>
      <c r="AZ7" s="39" t="s">
        <v>113</v>
      </c>
      <c r="BA7" s="39" t="s">
        <v>113</v>
      </c>
      <c r="BB7" s="39" t="s">
        <v>113</v>
      </c>
      <c r="BC7" s="39" t="s">
        <v>113</v>
      </c>
      <c r="BD7" s="39">
        <v>94.41</v>
      </c>
      <c r="BE7" s="39">
        <v>68.37</v>
      </c>
      <c r="BF7" s="39" t="s">
        <v>113</v>
      </c>
      <c r="BG7" s="39" t="s">
        <v>113</v>
      </c>
      <c r="BH7" s="39" t="s">
        <v>113</v>
      </c>
      <c r="BI7" s="39" t="s">
        <v>113</v>
      </c>
      <c r="BJ7" s="39">
        <v>1315.61</v>
      </c>
      <c r="BK7" s="39" t="s">
        <v>113</v>
      </c>
      <c r="BL7" s="39" t="s">
        <v>113</v>
      </c>
      <c r="BM7" s="39" t="s">
        <v>113</v>
      </c>
      <c r="BN7" s="39" t="s">
        <v>113</v>
      </c>
      <c r="BO7" s="39">
        <v>1063.93</v>
      </c>
      <c r="BP7" s="39">
        <v>985.48</v>
      </c>
      <c r="BQ7" s="39" t="s">
        <v>113</v>
      </c>
      <c r="BR7" s="39" t="s">
        <v>113</v>
      </c>
      <c r="BS7" s="39" t="s">
        <v>113</v>
      </c>
      <c r="BT7" s="39" t="s">
        <v>113</v>
      </c>
      <c r="BU7" s="39">
        <v>45.65</v>
      </c>
      <c r="BV7" s="39" t="s">
        <v>113</v>
      </c>
      <c r="BW7" s="39" t="s">
        <v>113</v>
      </c>
      <c r="BX7" s="39" t="s">
        <v>113</v>
      </c>
      <c r="BY7" s="39" t="s">
        <v>113</v>
      </c>
      <c r="BZ7" s="39">
        <v>46.26</v>
      </c>
      <c r="CA7" s="39">
        <v>45.38</v>
      </c>
      <c r="CB7" s="39" t="s">
        <v>113</v>
      </c>
      <c r="CC7" s="39" t="s">
        <v>113</v>
      </c>
      <c r="CD7" s="39" t="s">
        <v>113</v>
      </c>
      <c r="CE7" s="39" t="s">
        <v>113</v>
      </c>
      <c r="CF7" s="39">
        <v>308.17</v>
      </c>
      <c r="CG7" s="39" t="s">
        <v>113</v>
      </c>
      <c r="CH7" s="39" t="s">
        <v>113</v>
      </c>
      <c r="CI7" s="39" t="s">
        <v>113</v>
      </c>
      <c r="CJ7" s="39" t="s">
        <v>113</v>
      </c>
      <c r="CK7" s="39">
        <v>376.4</v>
      </c>
      <c r="CL7" s="39">
        <v>377.04</v>
      </c>
      <c r="CM7" s="39" t="s">
        <v>113</v>
      </c>
      <c r="CN7" s="39" t="s">
        <v>113</v>
      </c>
      <c r="CO7" s="39" t="s">
        <v>113</v>
      </c>
      <c r="CP7" s="39" t="s">
        <v>113</v>
      </c>
      <c r="CQ7" s="39">
        <v>27.53</v>
      </c>
      <c r="CR7" s="39" t="s">
        <v>113</v>
      </c>
      <c r="CS7" s="39" t="s">
        <v>113</v>
      </c>
      <c r="CT7" s="39" t="s">
        <v>113</v>
      </c>
      <c r="CU7" s="39" t="s">
        <v>113</v>
      </c>
      <c r="CV7" s="39">
        <v>33.729999999999997</v>
      </c>
      <c r="CW7" s="39">
        <v>34.15</v>
      </c>
      <c r="CX7" s="39" t="s">
        <v>113</v>
      </c>
      <c r="CY7" s="39" t="s">
        <v>113</v>
      </c>
      <c r="CZ7" s="39" t="s">
        <v>113</v>
      </c>
      <c r="DA7" s="39" t="s">
        <v>113</v>
      </c>
      <c r="DB7" s="39">
        <v>88.74</v>
      </c>
      <c r="DC7" s="39" t="s">
        <v>113</v>
      </c>
      <c r="DD7" s="39" t="s">
        <v>113</v>
      </c>
      <c r="DE7" s="39" t="s">
        <v>113</v>
      </c>
      <c r="DF7" s="39" t="s">
        <v>113</v>
      </c>
      <c r="DG7" s="39">
        <v>79.989999999999995</v>
      </c>
      <c r="DH7" s="39">
        <v>78.22</v>
      </c>
      <c r="DI7" s="39" t="s">
        <v>113</v>
      </c>
      <c r="DJ7" s="39" t="s">
        <v>113</v>
      </c>
      <c r="DK7" s="39" t="s">
        <v>113</v>
      </c>
      <c r="DL7" s="39" t="s">
        <v>113</v>
      </c>
      <c r="DM7" s="39">
        <v>3.53</v>
      </c>
      <c r="DN7" s="39" t="s">
        <v>113</v>
      </c>
      <c r="DO7" s="39" t="s">
        <v>113</v>
      </c>
      <c r="DP7" s="39" t="s">
        <v>113</v>
      </c>
      <c r="DQ7" s="39" t="s">
        <v>113</v>
      </c>
      <c r="DR7" s="39">
        <v>30.22</v>
      </c>
      <c r="DS7" s="39">
        <v>21.93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0.01</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2018-02-09T05:20:47Z</cp:lastPrinted>
  <dcterms:created xsi:type="dcterms:W3CDTF">2017-12-25T01:59:33Z</dcterms:created>
  <dcterms:modified xsi:type="dcterms:W3CDTF">2018-02-09T06:15:24Z</dcterms:modified>
  <cp:category/>
</cp:coreProperties>
</file>