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<sst xmlns="http://schemas.openxmlformats.org/spreadsheetml/2006/main" count="240" uniqueCount="126">
  <si>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</si>
  <si>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</si>
  <si>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</si>
  <si>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</si>
  <si>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</si>
  <si>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</si>
  <si>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</si>
  <si>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</si>
  <si>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</si>
  <si>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</si>
  <si>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</si>
  <si>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</si>
  <si>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</si>
  <si>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</si>
  <si>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</si>
  <si>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</si>
  <si>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</si>
  <si>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</si>
  <si>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</si>
  <si>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</si>
  <si>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</si>
  <si>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</si>
  <si>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</si>
  <si>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</si>
  <si>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</si>
  <si>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</si>
  <si>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</si>
  <si>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</si>
  <si>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</si>
  <si>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</si>
  <si>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</si>
  <si>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</si>
  <si>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</si>
  <si>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</si>
  <si>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</si>
  <si>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</si>
  <si>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</si>
  <si>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</si>
  <si>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</si>
  <si>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</si>
  <si>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</si>
  <si>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</si>
  <si>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</si>
  <si>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</si>
  <si>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</si>
  <si>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</si>
  <si>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</si>
  <si>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</si>
  <si>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</si>
  <si>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</si>
  <si>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</si>
  <si>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</si>
  <si>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</si>
  <si>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</si>
  <si>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</si>
  <si>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</si>
  <si>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</si>
  <si>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</si>
  <si>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</si>
  <si>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</si>
  <si>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</si>
  <si>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</si>
  <si>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</si>
  <si>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</si>
  <si>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</si>
  <si>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</si>
  <si>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</si>
  <si>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</si>
  <si>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</si>
  <si>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</si>
  <si>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</si>
  <si>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</si>
  <si>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</si>
  <si>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</si>
  <si>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</si>
  <si>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</si>
  <si>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</si>
  <si>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</si>
  <si>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</si>
  <si>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</si>
  <si>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</si>
  <si>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</si>
  <si>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</si>
  <si>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</si>
  <si>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</si>
  <si>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</si>
  <si>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</si>
  <si>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</si>
  <si>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</si>
  <si>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</si>
  <si>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</si>
  <si>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</si>
  <si>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</si>
  <si>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</si>
  <si>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</si>
  <si>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</si>
  <si>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</si>
  <si>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</si>
  <si>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</si>
  <si>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</si>
  <si>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</si>
  <si>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</si>
  <si>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</si>
  <si>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</si>
  <si>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</si>
  <si>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</si>
  <si>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</si>
  <si>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</si>
  <si>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</si>
  <si>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</si>
  <si>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美祢市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</si>
  <si>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</si>
  <si>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</si>
  <si>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</si>
  <si>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</si>
  <si>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</si>
  <si>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</si>
  <si>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</si>
  <si>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</si>
  <si>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</si>
  <si>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</si>
  <si>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</si>
  <si>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施設において、新しい地区で約１０年、古い地区は約２０年が経過しており、主に処理施設で機器の故障が増加している。管渠においても老朽が懸念されるため、平成２８年度に機能診断調査を行い、平成２９年度に最適化構想を策定し、この構想に基づき、改築更新を行う。</t>
    <rPh sb="0" eb="2">
      <t>ノウギョウ</t>
    </rPh>
    <rPh sb="2" eb="4">
      <t>シュウラク</t>
    </rPh>
    <rPh sb="4" eb="6">
      <t>ハイスイ</t>
    </rPh>
    <rPh sb="6" eb="8">
      <t>シセツ</t>
    </rPh>
    <rPh sb="13" eb="14">
      <t>アタラ</t>
    </rPh>
    <rPh sb="16" eb="18">
      <t>チク</t>
    </rPh>
    <rPh sb="19" eb="20">
      <t>ヤク</t>
    </rPh>
    <rPh sb="22" eb="23">
      <t>ネン</t>
    </rPh>
    <rPh sb="24" eb="25">
      <t>フル</t>
    </rPh>
    <rPh sb="26" eb="28">
      <t>チク</t>
    </rPh>
    <rPh sb="29" eb="30">
      <t>ヤク</t>
    </rPh>
    <rPh sb="32" eb="33">
      <t>ネン</t>
    </rPh>
    <rPh sb="34" eb="36">
      <t>ケイカ</t>
    </rPh>
    <rPh sb="41" eb="42">
      <t>オモ</t>
    </rPh>
    <rPh sb="43" eb="45">
      <t>ショリ</t>
    </rPh>
    <rPh sb="45" eb="47">
      <t>シセツ</t>
    </rPh>
    <rPh sb="48" eb="50">
      <t>キキ</t>
    </rPh>
    <rPh sb="51" eb="53">
      <t>コショウ</t>
    </rPh>
    <rPh sb="54" eb="56">
      <t>ゾウカ</t>
    </rPh>
    <rPh sb="61" eb="62">
      <t>カン</t>
    </rPh>
    <rPh sb="62" eb="63">
      <t>キョ</t>
    </rPh>
    <rPh sb="68" eb="70">
      <t>ロウキュウ</t>
    </rPh>
    <rPh sb="71" eb="73">
      <t>ケネン</t>
    </rPh>
    <rPh sb="79" eb="81">
      <t>ヘイセイ</t>
    </rPh>
    <rPh sb="83" eb="85">
      <t>ネンド</t>
    </rPh>
    <rPh sb="86" eb="88">
      <t>キノウ</t>
    </rPh>
    <rPh sb="88" eb="90">
      <t>シンダン</t>
    </rPh>
    <rPh sb="90" eb="92">
      <t>チョウサ</t>
    </rPh>
    <rPh sb="93" eb="94">
      <t>オコナ</t>
    </rPh>
    <rPh sb="96" eb="98">
      <t>ヘイセイ</t>
    </rPh>
    <rPh sb="100" eb="102">
      <t>ネンド</t>
    </rPh>
    <rPh sb="103" eb="106">
      <t>サイテキカ</t>
    </rPh>
    <rPh sb="106" eb="108">
      <t>コウソウ</t>
    </rPh>
    <rPh sb="109" eb="111">
      <t>サクテイ</t>
    </rPh>
    <rPh sb="115" eb="117">
      <t>コウソウ</t>
    </rPh>
    <rPh sb="118" eb="119">
      <t>モト</t>
    </rPh>
    <rPh sb="122" eb="124">
      <t>カイチク</t>
    </rPh>
    <rPh sb="124" eb="126">
      <t>コウシン</t>
    </rPh>
    <rPh sb="127" eb="128">
      <t>オコナ</t>
    </rPh>
    <phoneticPr fontId="4"/>
  </si>
  <si>
    <t>施設の老朽化が進んでおり、維持管理経費が増加していることから、平成28年度の機能診断調査、平成29年度の最適整備構想策定により、効率的な維持管理及び使用料の適正化を進めていく。また、水洗化率の向上についても取り組んでいく。</t>
    <rPh sb="0" eb="2">
      <t>シセツ</t>
    </rPh>
    <phoneticPr fontId="4"/>
  </si>
  <si>
    <t>非設置</t>
    <rPh sb="0" eb="1">
      <t>ヒ</t>
    </rPh>
    <rPh sb="1" eb="3">
      <t>セッチ</t>
    </rPh>
    <phoneticPr fontId="4"/>
  </si>
  <si>
    <t>収益的収支比率は経年で100%に近づいてはいるものの、今後も改善が必要。農業集落排水4地区のいずれも供用開始から年数が経過しており、機器の更新や修繕等により維持管理経費が増加している。維持管理や使用料について今後改善を行う必要がある。企業債残高対事業規模比率については、地方債残高が増加したのではなく、一般会計で負担する額が減少したため、値が計上されている。経費回収率及び汚水処理原価については、平成２８年度から分流式下水道に係る一般会計からの繰り出し金の算出基準が変更されたため、資本費に係る分流式下水道に要する経費が増加し、それに伴い汚水処理費が減少したため、経費回収率は増加し、汚水処理原価は減少している。水洗化率はわずかに増加しているが、類似団体の平均と比べると低い数値となっているため、今後も利用促進を続ける。</t>
    <rPh sb="0" eb="3">
      <t>シュウエキテキ</t>
    </rPh>
    <rPh sb="3" eb="5">
      <t>シュウシ</t>
    </rPh>
    <rPh sb="5" eb="7">
      <t>ヒリツ</t>
    </rPh>
    <rPh sb="8" eb="10">
      <t>ケイネン</t>
    </rPh>
    <rPh sb="16" eb="17">
      <t>チカ</t>
    </rPh>
    <rPh sb="27" eb="29">
      <t>コンゴ</t>
    </rPh>
    <rPh sb="30" eb="32">
      <t>カイゼン</t>
    </rPh>
    <rPh sb="33" eb="35">
      <t>ヒツヨウ</t>
    </rPh>
    <rPh sb="36" eb="38">
      <t>ノウギョウ</t>
    </rPh>
    <rPh sb="38" eb="40">
      <t>シュウラク</t>
    </rPh>
    <rPh sb="40" eb="42">
      <t>ハイスイ</t>
    </rPh>
    <rPh sb="43" eb="45">
      <t>チク</t>
    </rPh>
    <rPh sb="50" eb="52">
      <t>キョウヨウ</t>
    </rPh>
    <rPh sb="52" eb="54">
      <t>カイシ</t>
    </rPh>
    <rPh sb="56" eb="58">
      <t>ネンスウ</t>
    </rPh>
    <rPh sb="59" eb="61">
      <t>ケイカ</t>
    </rPh>
    <rPh sb="66" eb="68">
      <t>キキ</t>
    </rPh>
    <rPh sb="69" eb="71">
      <t>コウシン</t>
    </rPh>
    <rPh sb="72" eb="74">
      <t>シュウゼン</t>
    </rPh>
    <rPh sb="74" eb="75">
      <t>トウ</t>
    </rPh>
    <rPh sb="78" eb="80">
      <t>イジ</t>
    </rPh>
    <rPh sb="80" eb="82">
      <t>カンリ</t>
    </rPh>
    <rPh sb="82" eb="84">
      <t>ケイヒ</t>
    </rPh>
    <rPh sb="85" eb="87">
      <t>ゾウカ</t>
    </rPh>
    <rPh sb="92" eb="94">
      <t>イジ</t>
    </rPh>
    <rPh sb="94" eb="96">
      <t>カンリ</t>
    </rPh>
    <rPh sb="97" eb="100">
      <t>シヨウリョウ</t>
    </rPh>
    <rPh sb="104" eb="106">
      <t>コンゴ</t>
    </rPh>
    <rPh sb="106" eb="108">
      <t>カイゼン</t>
    </rPh>
    <rPh sb="109" eb="110">
      <t>オコナ</t>
    </rPh>
    <rPh sb="111" eb="113">
      <t>ヒツヨウ</t>
    </rPh>
    <rPh sb="162" eb="164">
      <t>ゲンショウ</t>
    </rPh>
    <rPh sb="179" eb="181">
      <t>ケイヒ</t>
    </rPh>
    <rPh sb="181" eb="183">
      <t>カイシュウ</t>
    </rPh>
    <rPh sb="183" eb="184">
      <t>リツ</t>
    </rPh>
    <rPh sb="184" eb="185">
      <t>オヨ</t>
    </rPh>
    <rPh sb="186" eb="188">
      <t>オスイ</t>
    </rPh>
    <rPh sb="188" eb="190">
      <t>ショリ</t>
    </rPh>
    <rPh sb="190" eb="192">
      <t>ゲンカ</t>
    </rPh>
    <rPh sb="198" eb="200">
      <t>ヘイセイ</t>
    </rPh>
    <rPh sb="202" eb="204">
      <t>ネンド</t>
    </rPh>
    <rPh sb="206" eb="208">
      <t>ブンリュウ</t>
    </rPh>
    <rPh sb="208" eb="209">
      <t>シキ</t>
    </rPh>
    <rPh sb="209" eb="212">
      <t>ゲスイドウ</t>
    </rPh>
    <rPh sb="213" eb="214">
      <t>カカ</t>
    </rPh>
    <rPh sb="215" eb="217">
      <t>イッパン</t>
    </rPh>
    <rPh sb="217" eb="219">
      <t>カイケイ</t>
    </rPh>
    <rPh sb="222" eb="223">
      <t>ク</t>
    </rPh>
    <rPh sb="224" eb="225">
      <t>ダ</t>
    </rPh>
    <rPh sb="226" eb="227">
      <t>キン</t>
    </rPh>
    <rPh sb="228" eb="230">
      <t>サンシュツ</t>
    </rPh>
    <rPh sb="230" eb="232">
      <t>キジュン</t>
    </rPh>
    <rPh sb="233" eb="235">
      <t>ヘンコウ</t>
    </rPh>
    <rPh sb="241" eb="243">
      <t>シホン</t>
    </rPh>
    <rPh sb="243" eb="244">
      <t>ヒ</t>
    </rPh>
    <rPh sb="245" eb="246">
      <t>カカ</t>
    </rPh>
    <rPh sb="247" eb="249">
      <t>ブンリュウ</t>
    </rPh>
    <rPh sb="249" eb="250">
      <t>シキ</t>
    </rPh>
    <rPh sb="250" eb="253">
      <t>ゲスイドウ</t>
    </rPh>
    <rPh sb="254" eb="255">
      <t>ヨウ</t>
    </rPh>
    <rPh sb="257" eb="259">
      <t>ケイヒ</t>
    </rPh>
    <rPh sb="260" eb="262">
      <t>ゾウカ</t>
    </rPh>
    <rPh sb="267" eb="268">
      <t>トモナ</t>
    </rPh>
    <rPh sb="269" eb="271">
      <t>オスイ</t>
    </rPh>
    <rPh sb="271" eb="273">
      <t>ショリ</t>
    </rPh>
    <rPh sb="273" eb="274">
      <t>ヒ</t>
    </rPh>
    <rPh sb="275" eb="277">
      <t>ゲンショウ</t>
    </rPh>
    <rPh sb="282" eb="284">
      <t>ケイヒ</t>
    </rPh>
    <rPh sb="284" eb="286">
      <t>カイシュウ</t>
    </rPh>
    <rPh sb="286" eb="287">
      <t>リツ</t>
    </rPh>
    <rPh sb="288" eb="290">
      <t>ゾウカ</t>
    </rPh>
    <rPh sb="292" eb="294">
      <t>オスイ</t>
    </rPh>
    <rPh sb="294" eb="296">
      <t>ショリ</t>
    </rPh>
    <rPh sb="296" eb="298">
      <t>ゲンカ</t>
    </rPh>
    <rPh sb="299" eb="30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</si>
</sst>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165056"/>
        <c:axId val="951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5165056"/>
        <c:axId val="95187712"/>
      </c:lineChart>
      <c:dateAx>
        <c:axId val="95165056"/>
        <c:scaling>
          <c:orientation val="minMax"/>
        </c:scaling>
        <c:delete val="1"/>
        <c:axPos val="b"/>
        <c:numFmt formatCode="ge" sourceLinked="1"/>
        <c:majorTickMark val="none"/>
        <c:minorTickMark val="none"/>
        <c:tickLblPos val="none"/>
        <c:crossAx val="95187712"/>
        <c:crosses val="autoZero"/>
        <c:auto val="1"/>
        <c:lblOffset val="100"/>
        <c:baseTimeUnit val="years"/>
      </c:dateAx>
      <c:valAx>
        <c:axId val="951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35.81</c:v>
                </c:pt>
                <c:pt idx="1">
                  <c:v>37.1</c:v>
                </c:pt>
                <c:pt idx="2">
                  <c:v>36.24</c:v>
                </c:pt>
                <c:pt idx="3">
                  <c:v>37.15</c:v>
                </c:pt>
                <c:pt idx="4">
                  <c:v>35.6</c:v>
                </c:pt>
              </c:numCache>
            </c:numRef>
          </c:val>
        </c:ser>
        <c:dLbls>
          <c:showLegendKey val="0"/>
          <c:showVal val="0"/>
          <c:showCatName val="0"/>
          <c:showSerName val="0"/>
          <c:showPercent val="0"/>
          <c:showBubbleSize val="0"/>
        </c:dLbls>
        <c:gapWidth val="150"/>
        <c:axId val="98200576"/>
        <c:axId val="982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8200576"/>
        <c:axId val="98215040"/>
      </c:lineChart>
      <c:dateAx>
        <c:axId val="98200576"/>
        <c:scaling>
          <c:orientation val="minMax"/>
        </c:scaling>
        <c:delete val="1"/>
        <c:axPos val="b"/>
        <c:numFmt formatCode="ge" sourceLinked="1"/>
        <c:majorTickMark val="none"/>
        <c:minorTickMark val="none"/>
        <c:tickLblPos val="none"/>
        <c:crossAx val="98215040"/>
        <c:crosses val="autoZero"/>
        <c:auto val="1"/>
        <c:lblOffset val="100"/>
        <c:baseTimeUnit val="years"/>
      </c:dateAx>
      <c:valAx>
        <c:axId val="982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81.34</c:v>
                </c:pt>
                <c:pt idx="1">
                  <c:v>77.02</c:v>
                </c:pt>
                <c:pt idx="2">
                  <c:v>80.77</c:v>
                </c:pt>
                <c:pt idx="3">
                  <c:v>81.13</c:v>
                </c:pt>
                <c:pt idx="4">
                  <c:v>81.849999999999994</c:v>
                </c:pt>
              </c:numCache>
            </c:numRef>
          </c:val>
        </c:ser>
        <c:dLbls>
          <c:showLegendKey val="0"/>
          <c:showVal val="0"/>
          <c:showCatName val="0"/>
          <c:showSerName val="0"/>
          <c:showPercent val="0"/>
          <c:showBubbleSize val="0"/>
        </c:dLbls>
        <c:gapWidth val="150"/>
        <c:axId val="98114176"/>
        <c:axId val="98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8114176"/>
        <c:axId val="98120448"/>
      </c:lineChart>
      <c:dateAx>
        <c:axId val="98114176"/>
        <c:scaling>
          <c:orientation val="minMax"/>
        </c:scaling>
        <c:delete val="1"/>
        <c:axPos val="b"/>
        <c:numFmt formatCode="ge" sourceLinked="1"/>
        <c:majorTickMark val="none"/>
        <c:minorTickMark val="none"/>
        <c:tickLblPos val="none"/>
        <c:crossAx val="98120448"/>
        <c:crosses val="autoZero"/>
        <c:auto val="1"/>
        <c:lblOffset val="100"/>
        <c:baseTimeUnit val="years"/>
      </c:dateAx>
      <c:valAx>
        <c:axId val="98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50.05</c:v>
                </c:pt>
                <c:pt idx="1">
                  <c:v>73.59</c:v>
                </c:pt>
                <c:pt idx="2">
                  <c:v>78.83</c:v>
                </c:pt>
                <c:pt idx="3">
                  <c:v>81.83</c:v>
                </c:pt>
                <c:pt idx="4">
                  <c:v>84.37</c:v>
                </c:pt>
              </c:numCache>
            </c:numRef>
          </c:val>
        </c:ser>
        <c:dLbls>
          <c:showLegendKey val="0"/>
          <c:showVal val="0"/>
          <c:showCatName val="0"/>
          <c:showSerName val="0"/>
          <c:showPercent val="0"/>
          <c:showBubbleSize val="0"/>
        </c:dLbls>
        <c:gapWidth val="150"/>
        <c:axId val="95222016"/>
        <c:axId val="966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22016"/>
        <c:axId val="96670080"/>
      </c:lineChart>
      <c:dateAx>
        <c:axId val="95222016"/>
        <c:scaling>
          <c:orientation val="minMax"/>
        </c:scaling>
        <c:delete val="1"/>
        <c:axPos val="b"/>
        <c:numFmt formatCode="ge" sourceLinked="1"/>
        <c:majorTickMark val="none"/>
        <c:minorTickMark val="none"/>
        <c:tickLblPos val="none"/>
        <c:crossAx val="96670080"/>
        <c:crosses val="autoZero"/>
        <c:auto val="1"/>
        <c:lblOffset val="100"/>
        <c:baseTimeUnit val="years"/>
      </c:dateAx>
      <c:valAx>
        <c:axId val="966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00288"/>
        <c:axId val="96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00288"/>
        <c:axId val="96702464"/>
      </c:lineChart>
      <c:dateAx>
        <c:axId val="96700288"/>
        <c:scaling>
          <c:orientation val="minMax"/>
        </c:scaling>
        <c:delete val="1"/>
        <c:axPos val="b"/>
        <c:numFmt formatCode="ge" sourceLinked="1"/>
        <c:majorTickMark val="none"/>
        <c:minorTickMark val="none"/>
        <c:tickLblPos val="none"/>
        <c:crossAx val="96702464"/>
        <c:crosses val="autoZero"/>
        <c:auto val="1"/>
        <c:lblOffset val="100"/>
        <c:baseTimeUnit val="years"/>
      </c:dateAx>
      <c:valAx>
        <c:axId val="96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84224"/>
        <c:axId val="96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84224"/>
        <c:axId val="96886144"/>
      </c:lineChart>
      <c:dateAx>
        <c:axId val="96884224"/>
        <c:scaling>
          <c:orientation val="minMax"/>
        </c:scaling>
        <c:delete val="1"/>
        <c:axPos val="b"/>
        <c:numFmt formatCode="ge" sourceLinked="1"/>
        <c:majorTickMark val="none"/>
        <c:minorTickMark val="none"/>
        <c:tickLblPos val="none"/>
        <c:crossAx val="96886144"/>
        <c:crosses val="autoZero"/>
        <c:auto val="1"/>
        <c:lblOffset val="100"/>
        <c:baseTimeUnit val="years"/>
      </c:dateAx>
      <c:valAx>
        <c:axId val="96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18528"/>
        <c:axId val="96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18528"/>
        <c:axId val="96920704"/>
      </c:lineChart>
      <c:dateAx>
        <c:axId val="96918528"/>
        <c:scaling>
          <c:orientation val="minMax"/>
        </c:scaling>
        <c:delete val="1"/>
        <c:axPos val="b"/>
        <c:numFmt formatCode="ge" sourceLinked="1"/>
        <c:majorTickMark val="none"/>
        <c:minorTickMark val="none"/>
        <c:tickLblPos val="none"/>
        <c:crossAx val="96920704"/>
        <c:crosses val="autoZero"/>
        <c:auto val="1"/>
        <c:lblOffset val="100"/>
        <c:baseTimeUnit val="years"/>
      </c:dateAx>
      <c:valAx>
        <c:axId val="96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23936"/>
        <c:axId val="968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23936"/>
        <c:axId val="96830208"/>
      </c:lineChart>
      <c:dateAx>
        <c:axId val="96823936"/>
        <c:scaling>
          <c:orientation val="minMax"/>
        </c:scaling>
        <c:delete val="1"/>
        <c:axPos val="b"/>
        <c:numFmt formatCode="ge" sourceLinked="1"/>
        <c:majorTickMark val="none"/>
        <c:minorTickMark val="none"/>
        <c:tickLblPos val="none"/>
        <c:crossAx val="96830208"/>
        <c:crosses val="autoZero"/>
        <c:auto val="1"/>
        <c:lblOffset val="100"/>
        <c:baseTimeUnit val="years"/>
      </c:dateAx>
      <c:valAx>
        <c:axId val="968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815.25</c:v>
                </c:pt>
              </c:numCache>
            </c:numRef>
          </c:val>
        </c:ser>
        <c:dLbls>
          <c:showLegendKey val="0"/>
          <c:showVal val="0"/>
          <c:showCatName val="0"/>
          <c:showSerName val="0"/>
          <c:showPercent val="0"/>
          <c:showBubbleSize val="0"/>
        </c:dLbls>
        <c:gapWidth val="150"/>
        <c:axId val="96844032"/>
        <c:axId val="979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6844032"/>
        <c:axId val="97980800"/>
      </c:lineChart>
      <c:dateAx>
        <c:axId val="96844032"/>
        <c:scaling>
          <c:orientation val="minMax"/>
        </c:scaling>
        <c:delete val="1"/>
        <c:axPos val="b"/>
        <c:numFmt formatCode="ge" sourceLinked="1"/>
        <c:majorTickMark val="none"/>
        <c:minorTickMark val="none"/>
        <c:tickLblPos val="none"/>
        <c:crossAx val="97980800"/>
        <c:crosses val="autoZero"/>
        <c:auto val="1"/>
        <c:lblOffset val="100"/>
        <c:baseTimeUnit val="years"/>
      </c:dateAx>
      <c:valAx>
        <c:axId val="979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34.36</c:v>
                </c:pt>
                <c:pt idx="1">
                  <c:v>36.5</c:v>
                </c:pt>
                <c:pt idx="2">
                  <c:v>39.83</c:v>
                </c:pt>
                <c:pt idx="3">
                  <c:v>43.23</c:v>
                </c:pt>
                <c:pt idx="4">
                  <c:v>67.83</c:v>
                </c:pt>
              </c:numCache>
            </c:numRef>
          </c:val>
        </c:ser>
        <c:dLbls>
          <c:showLegendKey val="0"/>
          <c:showVal val="0"/>
          <c:showCatName val="0"/>
          <c:showSerName val="0"/>
          <c:showPercent val="0"/>
          <c:showBubbleSize val="0"/>
        </c:dLbls>
        <c:gapWidth val="150"/>
        <c:axId val="98011008"/>
        <c:axId val="980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8011008"/>
        <c:axId val="98025472"/>
      </c:lineChart>
      <c:dateAx>
        <c:axId val="98011008"/>
        <c:scaling>
          <c:orientation val="minMax"/>
        </c:scaling>
        <c:delete val="1"/>
        <c:axPos val="b"/>
        <c:numFmt formatCode="ge" sourceLinked="1"/>
        <c:majorTickMark val="none"/>
        <c:minorTickMark val="none"/>
        <c:tickLblPos val="none"/>
        <c:crossAx val="98025472"/>
        <c:crosses val="autoZero"/>
        <c:auto val="1"/>
        <c:lblOffset val="100"/>
        <c:baseTimeUnit val="years"/>
      </c:dateAx>
      <c:valAx>
        <c:axId val="980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482.05</c:v>
                </c:pt>
                <c:pt idx="1">
                  <c:v>467.36</c:v>
                </c:pt>
                <c:pt idx="2">
                  <c:v>446.15</c:v>
                </c:pt>
                <c:pt idx="3">
                  <c:v>415.66</c:v>
                </c:pt>
                <c:pt idx="4">
                  <c:v>258.55</c:v>
                </c:pt>
              </c:numCache>
            </c:numRef>
          </c:val>
        </c:ser>
        <c:dLbls>
          <c:showLegendKey val="0"/>
          <c:showVal val="0"/>
          <c:showCatName val="0"/>
          <c:showSerName val="0"/>
          <c:showPercent val="0"/>
          <c:showBubbleSize val="0"/>
        </c:dLbls>
        <c:gapWidth val="150"/>
        <c:axId val="98041216"/>
        <c:axId val="981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8041216"/>
        <c:axId val="98186752"/>
      </c:lineChart>
      <c:dateAx>
        <c:axId val="98041216"/>
        <c:scaling>
          <c:orientation val="minMax"/>
        </c:scaling>
        <c:delete val="1"/>
        <c:axPos val="b"/>
        <c:numFmt formatCode="ge" sourceLinked="1"/>
        <c:majorTickMark val="none"/>
        <c:minorTickMark val="none"/>
        <c:tickLblPos val="none"/>
        <c:crossAx val="98186752"/>
        <c:crosses val="autoZero"/>
        <c:auto val="1"/>
        <c:lblOffset val="100"/>
        <c:baseTimeUnit val="years"/>
      </c:dateAx>
      <c:valAx>
        <c:axId val="98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1" zoomScale="130" zoomScaleNormal="13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美祢市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25607</v>
      </c>
      <c r="AM8" s="50"/>
      <c r="AN8" s="50"/>
      <c r="AO8" s="50"/>
      <c r="AP8" s="50"/>
      <c r="AQ8" s="50"/>
      <c r="AR8" s="50"/>
      <c r="AS8" s="50"/>
      <c r="AT8" s="45">
        <f>データ!T6</f>
        <v>472.64</v>
      </c>
      <c r="AU8" s="45"/>
      <c r="AV8" s="45"/>
      <c r="AW8" s="45"/>
      <c r="AX8" s="45"/>
      <c r="AY8" s="45"/>
      <c r="AZ8" s="45"/>
      <c r="BA8" s="45"/>
      <c r="BB8" s="45">
        <f>データ!U6</f>
        <v>54.18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12.55</v>
      </c>
      <c r="Q10" s="45"/>
      <c r="R10" s="45"/>
      <c r="S10" s="45"/>
      <c r="T10" s="45"/>
      <c r="U10" s="45"/>
      <c r="V10" s="45"/>
      <c r="W10" s="45">
        <f>データ!Q6</f>
        <v>96.58</v>
      </c>
      <c r="X10" s="45"/>
      <c r="Y10" s="45"/>
      <c r="Z10" s="45"/>
      <c r="AA10" s="45"/>
      <c r="AB10" s="45"/>
      <c r="AC10" s="45"/>
      <c r="AD10" s="50">
        <f>データ!R6</f>
        <v>3996</v>
      </c>
      <c r="AE10" s="50"/>
      <c r="AF10" s="50"/>
      <c r="AG10" s="50"/>
      <c r="AH10" s="50"/>
      <c r="AI10" s="50"/>
      <c r="AJ10" s="50"/>
      <c r="AK10" s="2"/>
      <c r="AL10" s="50">
        <f>データ!V6</f>
        <v>3190</v>
      </c>
      <c r="AM10" s="50"/>
      <c r="AN10" s="50"/>
      <c r="AO10" s="50"/>
      <c r="AP10" s="50"/>
      <c r="AQ10" s="50"/>
      <c r="AR10" s="50"/>
      <c r="AS10" s="50"/>
      <c r="AT10" s="45">
        <f>データ!W6</f>
        <v>2.2799999999999998</v>
      </c>
      <c r="AU10" s="45"/>
      <c r="AV10" s="45"/>
      <c r="AW10" s="45"/>
      <c r="AX10" s="45"/>
      <c r="AY10" s="45"/>
      <c r="AZ10" s="45"/>
      <c r="BA10" s="45"/>
      <c r="BB10" s="45">
        <f>データ!X6</f>
        <v>1399.12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352136</v>
      </c>
      <c r="D6" s="33">
        <f t="shared" si="3"/>
        <v>47</v>
      </c>
      <c r="E6" s="33">
        <f t="shared" si="3"/>
        <v>17</v>
      </c>
      <c r="F6" s="33">
        <f t="shared" si="3"/>
        <v>5</v>
      </c>
      <c r="G6" s="33">
        <f t="shared" si="3"/>
        <v>0</v>
      </c>
      <c r="H6" s="33" t="str">
        <f t="shared" si="3"/>
        <v>山口県　美祢市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12.55</v>
      </c>
      <c r="Q6" s="34">
        <f t="shared" si="3"/>
        <v>96.58</v>
      </c>
      <c r="R6" s="34">
        <f t="shared" si="3"/>
        <v>3996</v>
      </c>
      <c r="S6" s="34">
        <f t="shared" si="3"/>
        <v>25607</v>
      </c>
      <c r="T6" s="34">
        <f t="shared" si="3"/>
        <v>472.64</v>
      </c>
      <c r="U6" s="34">
        <f t="shared" si="3"/>
        <v>54.18</v>
      </c>
      <c r="V6" s="34">
        <f t="shared" si="3"/>
        <v>3190</v>
      </c>
      <c r="W6" s="34">
        <f t="shared" si="3"/>
        <v>2.2799999999999998</v>
      </c>
      <c r="X6" s="34">
        <f t="shared" si="3"/>
        <v>1399.12</v>
      </c>
      <c r="Y6" s="35">
        <f>IF(Y7="",NA(),Y7)</f>
        <v>50.05</v>
      </c>
      <c r="Z6" s="35">
        <f t="shared" ref="Z6:AH6" si="4">IF(Z7="",NA(),Z7)</f>
        <v>73.59</v>
      </c>
      <c r="AA6" s="35">
        <f t="shared" si="4"/>
        <v>78.83</v>
      </c>
      <c r="AB6" s="35">
        <f t="shared" si="4"/>
        <v>81.83</v>
      </c>
      <c r="AC6" s="35">
        <f t="shared" si="4"/>
        <v>84.37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815.25</v>
      </c>
      <c r="BK6" s="35">
        <f t="shared" si="7"/>
        <v>1197.82</v>
      </c>
      <c r="BL6" s="35">
        <f t="shared" si="7"/>
        <v>1126.77</v>
      </c>
      <c r="BM6" s="35">
        <f t="shared" si="7"/>
        <v>1044.8</v>
      </c>
      <c r="BN6" s="35">
        <f t="shared" si="7"/>
        <v>1081.8</v>
      </c>
      <c r="BO6" s="35">
        <f t="shared" si="7"/>
        <v>974.93</v>
      </c>
      <c r="BP6" s="34" t="str">
        <f>IF(BP7="","",IF(BP7="-","【-】","【"&amp;SUBSTITUTE(TEXT(BP7,"#,##0.00"),"-","△")&amp;"】"))</f>
        <v>【914.53】</v>
      </c>
      <c r="BQ6" s="35">
        <f>IF(BQ7="",NA(),BQ7)</f>
        <v>34.36</v>
      </c>
      <c r="BR6" s="35">
        <f t="shared" ref="BR6:BZ6" si="8">IF(BR7="",NA(),BR7)</f>
        <v>36.5</v>
      </c>
      <c r="BS6" s="35">
        <f t="shared" si="8"/>
        <v>39.83</v>
      </c>
      <c r="BT6" s="35">
        <f t="shared" si="8"/>
        <v>43.23</v>
      </c>
      <c r="BU6" s="35">
        <f t="shared" si="8"/>
        <v>67.83</v>
      </c>
      <c r="BV6" s="35">
        <f t="shared" si="8"/>
        <v>51.03</v>
      </c>
      <c r="BW6" s="35">
        <f t="shared" si="8"/>
        <v>50.9</v>
      </c>
      <c r="BX6" s="35">
        <f t="shared" si="8"/>
        <v>50.82</v>
      </c>
      <c r="BY6" s="35">
        <f t="shared" si="8"/>
        <v>52.19</v>
      </c>
      <c r="BZ6" s="35">
        <f t="shared" si="8"/>
        <v>55.32</v>
      </c>
      <c r="CA6" s="34" t="str">
        <f>IF(CA7="","",IF(CA7="-","【-】","【"&amp;SUBSTITUTE(TEXT(CA7,"#,##0.00"),"-","△")&amp;"】"))</f>
        <v>【55.73】</v>
      </c>
      <c r="CB6" s="35">
        <f>IF(CB7="",NA(),CB7)</f>
        <v>482.05</v>
      </c>
      <c r="CC6" s="35">
        <f t="shared" ref="CC6:CK6" si="9">IF(CC7="",NA(),CC7)</f>
        <v>467.36</v>
      </c>
      <c r="CD6" s="35">
        <f t="shared" si="9"/>
        <v>446.15</v>
      </c>
      <c r="CE6" s="35">
        <f t="shared" si="9"/>
        <v>415.66</v>
      </c>
      <c r="CF6" s="35">
        <f t="shared" si="9"/>
        <v>258.55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35.81</v>
      </c>
      <c r="CN6" s="35">
        <f t="shared" ref="CN6:CV6" si="10">IF(CN7="",NA(),CN7)</f>
        <v>37.1</v>
      </c>
      <c r="CO6" s="35">
        <f t="shared" si="10"/>
        <v>36.24</v>
      </c>
      <c r="CP6" s="35">
        <f t="shared" si="10"/>
        <v>37.15</v>
      </c>
      <c r="CQ6" s="35">
        <f t="shared" si="10"/>
        <v>35.6</v>
      </c>
      <c r="CR6" s="35">
        <f t="shared" si="10"/>
        <v>54.74</v>
      </c>
      <c r="CS6" s="35">
        <f t="shared" si="10"/>
        <v>53.78</v>
      </c>
      <c r="CT6" s="35">
        <f t="shared" si="10"/>
        <v>53.24</v>
      </c>
      <c r="CU6" s="35">
        <f t="shared" si="10"/>
        <v>52.31</v>
      </c>
      <c r="CV6" s="35">
        <f t="shared" si="10"/>
        <v>60.65</v>
      </c>
      <c r="CW6" s="34" t="str">
        <f>IF(CW7="","",IF(CW7="-","【-】","【"&amp;SUBSTITUTE(TEXT(CW7,"#,##0.00"),"-","△")&amp;"】"))</f>
        <v>【59.15】</v>
      </c>
      <c r="CX6" s="35">
        <f>IF(CX7="",NA(),CX7)</f>
        <v>81.34</v>
      </c>
      <c r="CY6" s="35">
        <f t="shared" ref="CY6:DG6" si="11">IF(CY7="",NA(),CY7)</f>
        <v>77.02</v>
      </c>
      <c r="CZ6" s="35">
        <f t="shared" si="11"/>
        <v>80.77</v>
      </c>
      <c r="DA6" s="35">
        <f t="shared" si="11"/>
        <v>81.13</v>
      </c>
      <c r="DB6" s="35">
        <f t="shared" si="11"/>
        <v>81.849999999999994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352136</v>
      </c>
      <c r="D7" s="37">
        <v>47</v>
      </c>
      <c r="E7" s="37">
        <v>17</v>
      </c>
      <c r="F7" s="37">
        <v>5</v>
      </c>
      <c r="G7" s="37">
        <v>0</v>
      </c>
      <c r="H7" s="37" t="s">
        <v>110</v>
      </c>
      <c r="I7" s="37" t="s">
        <v>111</v>
      </c>
      <c r="J7" s="37" t="s">
        <v>112</v>
      </c>
      <c r="K7" s="37" t="s">
        <v>113</v>
      </c>
      <c r="L7" s="37" t="s">
        <v>114</v>
      </c>
      <c r="M7" s="37"/>
      <c r="N7" s="38" t="s">
        <v>115</v>
      </c>
      <c r="O7" s="38" t="s">
        <v>116</v>
      </c>
      <c r="P7" s="38">
        <v>12.55</v>
      </c>
      <c r="Q7" s="38">
        <v>96.58</v>
      </c>
      <c r="R7" s="38">
        <v>3996</v>
      </c>
      <c r="S7" s="38">
        <v>25607</v>
      </c>
      <c r="T7" s="38">
        <v>472.64</v>
      </c>
      <c r="U7" s="38">
        <v>54.18</v>
      </c>
      <c r="V7" s="38">
        <v>3190</v>
      </c>
      <c r="W7" s="38">
        <v>2.2799999999999998</v>
      </c>
      <c r="X7" s="38">
        <v>1399.12</v>
      </c>
      <c r="Y7" s="38">
        <v>50.05</v>
      </c>
      <c r="Z7" s="38">
        <v>73.59</v>
      </c>
      <c r="AA7" s="38">
        <v>78.83</v>
      </c>
      <c r="AB7" s="38">
        <v>81.83</v>
      </c>
      <c r="AC7" s="38">
        <v>84.37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815.25</v>
      </c>
      <c r="BK7" s="38">
        <v>1197.82</v>
      </c>
      <c r="BL7" s="38">
        <v>1126.77</v>
      </c>
      <c r="BM7" s="38">
        <v>1044.8</v>
      </c>
      <c r="BN7" s="38">
        <v>1081.8</v>
      </c>
      <c r="BO7" s="38">
        <v>974.93</v>
      </c>
      <c r="BP7" s="38">
        <v>914.53</v>
      </c>
      <c r="BQ7" s="38">
        <v>34.36</v>
      </c>
      <c r="BR7" s="38">
        <v>36.5</v>
      </c>
      <c r="BS7" s="38">
        <v>39.83</v>
      </c>
      <c r="BT7" s="38">
        <v>43.23</v>
      </c>
      <c r="BU7" s="38">
        <v>67.83</v>
      </c>
      <c r="BV7" s="38">
        <v>51.03</v>
      </c>
      <c r="BW7" s="38">
        <v>50.9</v>
      </c>
      <c r="BX7" s="38">
        <v>50.82</v>
      </c>
      <c r="BY7" s="38">
        <v>52.19</v>
      </c>
      <c r="BZ7" s="38">
        <v>55.32</v>
      </c>
      <c r="CA7" s="38">
        <v>55.73</v>
      </c>
      <c r="CB7" s="38">
        <v>482.05</v>
      </c>
      <c r="CC7" s="38">
        <v>467.36</v>
      </c>
      <c r="CD7" s="38">
        <v>446.15</v>
      </c>
      <c r="CE7" s="38">
        <v>415.66</v>
      </c>
      <c r="CF7" s="38">
        <v>258.55</v>
      </c>
      <c r="CG7" s="38">
        <v>289.60000000000002</v>
      </c>
      <c r="CH7" s="38">
        <v>293.27</v>
      </c>
      <c r="CI7" s="38">
        <v>300.52</v>
      </c>
      <c r="CJ7" s="38">
        <v>296.14</v>
      </c>
      <c r="CK7" s="38">
        <v>283.17</v>
      </c>
      <c r="CL7" s="38">
        <v>276.77999999999997</v>
      </c>
      <c r="CM7" s="38">
        <v>35.81</v>
      </c>
      <c r="CN7" s="38">
        <v>37.1</v>
      </c>
      <c r="CO7" s="38">
        <v>36.24</v>
      </c>
      <c r="CP7" s="38">
        <v>37.15</v>
      </c>
      <c r="CQ7" s="38">
        <v>35.6</v>
      </c>
      <c r="CR7" s="38">
        <v>54.74</v>
      </c>
      <c r="CS7" s="38">
        <v>53.78</v>
      </c>
      <c r="CT7" s="38">
        <v>53.24</v>
      </c>
      <c r="CU7" s="38">
        <v>52.31</v>
      </c>
      <c r="CV7" s="38">
        <v>60.65</v>
      </c>
      <c r="CW7" s="38">
        <v>59.15</v>
      </c>
      <c r="CX7" s="38">
        <v>81.34</v>
      </c>
      <c r="CY7" s="38">
        <v>77.02</v>
      </c>
      <c r="CZ7" s="38">
        <v>80.77</v>
      </c>
      <c r="DA7" s="38">
        <v>81.13</v>
      </c>
      <c r="DB7" s="38">
        <v>81.849999999999994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2018-02-13T07:51:45Z</cp:lastPrinted>
  <dcterms:created xsi:type="dcterms:W3CDTF">2017-12-25T02:32:15Z</dcterms:created>
  <dcterms:modified xsi:type="dcterms:W3CDTF">2018-02-13T08:00:27Z</dcterms:modified>
  <cp:category/>
</cp:coreProperties>
</file>