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4335" yWindow="-165"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E86" i="4"/>
  <c r="AT10" i="4"/>
  <c r="AL10" i="4"/>
  <c r="AD10" i="4"/>
  <c r="P10" i="4"/>
  <c r="I10" i="4"/>
  <c r="B10" i="4"/>
  <c r="AT8" i="4"/>
  <c r="AL8" i="4"/>
  <c r="P8" i="4"/>
  <c r="I8" i="4"/>
  <c r="B8" i="4"/>
  <c r="C10" i="5" l="1"/>
  <c r="D10" i="5"/>
  <c r="E10" i="5"/>
  <c r="B10" i="5"/>
</calcChain>
</file>

<file path=xl/sharedStrings.xml><?xml version="1.0" encoding="utf-8"?>
<sst xmlns="http://schemas.openxmlformats.org/spreadsheetml/2006/main" count="240" uniqueCount="125">
  <si>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</si>
  <si>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</si>
  <si>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</si>
  <si>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</si>
  <si>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</si>
  <si>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</si>
  <si>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</si>
  <si>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</si>
  <si>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</si>
  <si>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</si>
  <si>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</si>
  <si>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</si>
  <si>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</si>
  <si>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</si>
  <si>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</si>
  <si>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</si>
  <si>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</si>
  <si>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</si>
  <si>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</si>
  <si>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</si>
  <si>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</si>
  <si>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</si>
  <si>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</si>
  <si>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</si>
  <si>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</si>
  <si>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</si>
  <si>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</si>
  <si>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</si>
  <si>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</si>
  <si>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</si>
  <si>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</si>
  <si>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</si>
  <si>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</si>
  <si>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</si>
  <si>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</si>
  <si>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</si>
  <si>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</si>
  <si>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</si>
  <si>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</si>
  <si>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</si>
  <si>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</si>
  <si>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</si>
  <si>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</si>
  <si>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</si>
  <si>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</si>
  <si>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</si>
  <si>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</si>
  <si>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</si>
  <si>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</si>
  <si>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</si>
  <si>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</si>
  <si>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</si>
  <si>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</si>
  <si>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</si>
  <si>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</si>
  <si>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</si>
  <si>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</si>
  <si>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</si>
  <si>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</si>
  <si>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</si>
  <si>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</si>
  <si>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</si>
  <si>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</si>
  <si>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</si>
  <si>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</si>
  <si>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</si>
  <si>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</si>
  <si>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</si>
  <si>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</si>
  <si>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</si>
  <si>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</si>
  <si>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</si>
  <si>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</si>
  <si>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</si>
  <si>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</si>
  <si>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</si>
  <si>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</si>
  <si>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</si>
  <si>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</si>
  <si>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</si>
  <si>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</si>
  <si>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</si>
  <si>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</si>
  <si>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</si>
  <si>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</si>
  <si>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</si>
  <si>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</si>
  <si>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</si>
  <si>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</si>
  <si>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</si>
  <si>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</si>
  <si>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</si>
  <si>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</si>
  <si>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</si>
  <si>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</si>
  <si>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</si>
  <si>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</si>
  <si>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</si>
  <si>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</si>
  <si>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</si>
  <si>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</si>
  <si>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</si>
  <si>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</si>
  <si>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</si>
  <si>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</si>
  <si>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</si>
  <si>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</si>
  <si>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</si>
  <si>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</si>
  <si>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山口県　上関町</t>
  </si>
  <si>
    <t>法非適用</t>
  </si>
  <si>
    <t>下水道事業</t>
  </si>
  <si>
    <t>農業集落排水</t>
  </si>
  <si>
    <t>F2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</si>
  <si>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</si>
  <si>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</si>
  <si>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</si>
  <si>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</si>
  <si>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</si>
  <si>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</si>
  <si>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</si>
  <si>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平成10年に供用開始し、管渠の改築等の必要性が低いため更新は行っていない。</t>
    <phoneticPr fontId="7"/>
  </si>
  <si>
    <t xml:space="preserve">　例年100％に近い収益的収支比率であるが、総収益は一般会計からの基準外繰入金が多くを占めており、使用料収入以外の収入に依存している。
　当年度は機器更新や施設維持管理費の増に伴い総費用が増加した。これにより汚水処理原価が上昇し、経費回収率が降下した。
　人口減少により晴天時一日平均処理水量は例年低い値となっており、施設利用率は類似団体を下回っている状況が続いている。
　また、水洗化率も水洗便所設置済人口の減少により低下している。今後も人口減少による使用料収入の減少は続くと見込まれる
</t>
    <rPh sb="69" eb="72">
      <t>トウネンド</t>
    </rPh>
    <rPh sb="73" eb="75">
      <t>キキ</t>
    </rPh>
    <rPh sb="75" eb="77">
      <t>コウシン</t>
    </rPh>
    <rPh sb="78" eb="80">
      <t>シセツ</t>
    </rPh>
    <rPh sb="80" eb="82">
      <t>イジ</t>
    </rPh>
    <rPh sb="82" eb="84">
      <t>カンリ</t>
    </rPh>
    <rPh sb="84" eb="85">
      <t>ヒ</t>
    </rPh>
    <rPh sb="88" eb="89">
      <t>トモナ</t>
    </rPh>
    <rPh sb="94" eb="96">
      <t>ゾウカ</t>
    </rPh>
    <rPh sb="111" eb="113">
      <t>ジョウショウ</t>
    </rPh>
    <rPh sb="121" eb="123">
      <t>コウカ</t>
    </rPh>
    <rPh sb="128" eb="130">
      <t>ジンコウ</t>
    </rPh>
    <rPh sb="130" eb="132">
      <t>ゲンショウ</t>
    </rPh>
    <rPh sb="135" eb="137">
      <t>セイテン</t>
    </rPh>
    <rPh sb="137" eb="138">
      <t>ジ</t>
    </rPh>
    <rPh sb="138" eb="140">
      <t>イチニチ</t>
    </rPh>
    <rPh sb="140" eb="142">
      <t>ヘイキン</t>
    </rPh>
    <rPh sb="142" eb="144">
      <t>ショリ</t>
    </rPh>
    <rPh sb="144" eb="146">
      <t>スイリョウ</t>
    </rPh>
    <rPh sb="147" eb="149">
      <t>レイネン</t>
    </rPh>
    <rPh sb="149" eb="150">
      <t>ヒク</t>
    </rPh>
    <rPh sb="151" eb="152">
      <t>アタイ</t>
    </rPh>
    <rPh sb="159" eb="161">
      <t>シセツ</t>
    </rPh>
    <rPh sb="161" eb="163">
      <t>リヨウ</t>
    </rPh>
    <rPh sb="163" eb="164">
      <t>リツ</t>
    </rPh>
    <rPh sb="165" eb="167">
      <t>ルイジ</t>
    </rPh>
    <rPh sb="167" eb="169">
      <t>ダンタイ</t>
    </rPh>
    <rPh sb="170" eb="172">
      <t>シタマワ</t>
    </rPh>
    <rPh sb="176" eb="178">
      <t>ジョウキョウ</t>
    </rPh>
    <rPh sb="179" eb="180">
      <t>ツヅ</t>
    </rPh>
    <rPh sb="190" eb="193">
      <t>スイセンカ</t>
    </rPh>
    <rPh sb="193" eb="194">
      <t>リツ</t>
    </rPh>
    <rPh sb="195" eb="197">
      <t>スイセン</t>
    </rPh>
    <rPh sb="197" eb="199">
      <t>ベンジョ</t>
    </rPh>
    <rPh sb="199" eb="201">
      <t>セッチ</t>
    </rPh>
    <rPh sb="201" eb="202">
      <t>ズ</t>
    </rPh>
    <rPh sb="202" eb="204">
      <t>ジンコウ</t>
    </rPh>
    <rPh sb="205" eb="207">
      <t>ゲンショウ</t>
    </rPh>
    <rPh sb="210" eb="212">
      <t>テイカ</t>
    </rPh>
    <rPh sb="217" eb="219">
      <t>コンゴ</t>
    </rPh>
    <rPh sb="220" eb="222">
      <t>ジンコウ</t>
    </rPh>
    <rPh sb="222" eb="224">
      <t>ゲンショウ</t>
    </rPh>
    <rPh sb="227" eb="230">
      <t>シヨウリョウ</t>
    </rPh>
    <rPh sb="230" eb="232">
      <t>シュウニュウ</t>
    </rPh>
    <rPh sb="233" eb="235">
      <t>ゲンショウ</t>
    </rPh>
    <rPh sb="236" eb="237">
      <t>ツヅ</t>
    </rPh>
    <rPh sb="239" eb="241">
      <t>ミコ</t>
    </rPh>
    <phoneticPr fontId="7"/>
  </si>
  <si>
    <t xml:space="preserve">　今後も人口減少等による使用料収入の減少や施設の修繕、更新費用の増加が見込まれる。
　これらを踏まえて「下水道サービスを、持続的・安定的に提供する」ことを基本方針とした経営戦略を策定した。更新予定設備のスペックダウンの検討や施設の長寿命化等に取り組み、経費の抑制・削減を目指すこととしている。
</t>
    <rPh sb="1" eb="3">
      <t>コンゴ</t>
    </rPh>
    <rPh sb="4" eb="6">
      <t>ジンコウ</t>
    </rPh>
    <rPh sb="6" eb="8">
      <t>ゲンショウ</t>
    </rPh>
    <rPh sb="8" eb="9">
      <t>トウ</t>
    </rPh>
    <rPh sb="12" eb="15">
      <t>シヨウリョウ</t>
    </rPh>
    <rPh sb="15" eb="17">
      <t>シュウニュウ</t>
    </rPh>
    <rPh sb="18" eb="20">
      <t>ゲンショウ</t>
    </rPh>
    <rPh sb="21" eb="23">
      <t>シセツ</t>
    </rPh>
    <rPh sb="24" eb="26">
      <t>シュウゼン</t>
    </rPh>
    <rPh sb="27" eb="29">
      <t>コウシン</t>
    </rPh>
    <rPh sb="29" eb="31">
      <t>ヒヨウ</t>
    </rPh>
    <rPh sb="32" eb="34">
      <t>ゾウカ</t>
    </rPh>
    <rPh sb="35" eb="37">
      <t>ミコ</t>
    </rPh>
    <rPh sb="47" eb="48">
      <t>フ</t>
    </rPh>
    <phoneticPr fontId="7"/>
  </si>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</sst>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4919296"/>
        <c:axId val="94933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0.06</c:v>
                </c:pt>
                <c:pt idx="1">
                  <c:v>0.03</c:v>
                </c:pt>
                <c:pt idx="2">
                  <c:v>0.02</c:v>
                </c:pt>
                <c:pt idx="3">
                  <c:v>0.01</c:v>
                </c:pt>
                <c:pt idx="4">
                  <c:v>2.0499999999999998</c:v>
                </c:pt>
              </c:numCache>
            </c:numRef>
          </c:val>
          <c:smooth val="0"/>
        </c:ser>
        <c:dLbls>
          <c:showLegendKey val="0"/>
          <c:showVal val="0"/>
          <c:showCatName val="0"/>
          <c:showSerName val="0"/>
          <c:showPercent val="0"/>
          <c:showBubbleSize val="0"/>
        </c:dLbls>
        <c:marker val="1"/>
        <c:smooth val="0"/>
        <c:axId val="94919296"/>
        <c:axId val="94933760"/>
      </c:lineChart>
      <c:dateAx>
        <c:axId val="94919296"/>
        <c:scaling>
          <c:orientation val="minMax"/>
        </c:scaling>
        <c:delete val="1"/>
        <c:axPos val="b"/>
        <c:numFmt formatCode="ge" sourceLinked="1"/>
        <c:majorTickMark val="none"/>
        <c:minorTickMark val="none"/>
        <c:tickLblPos val="none"/>
        <c:crossAx val="94933760"/>
        <c:crosses val="autoZero"/>
        <c:auto val="1"/>
        <c:lblOffset val="100"/>
        <c:baseTimeUnit val="years"/>
      </c:dateAx>
      <c:valAx>
        <c:axId val="94933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919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42.34</c:v>
                </c:pt>
                <c:pt idx="1">
                  <c:v>45.95</c:v>
                </c:pt>
                <c:pt idx="2">
                  <c:v>44.14</c:v>
                </c:pt>
                <c:pt idx="3">
                  <c:v>40.54</c:v>
                </c:pt>
                <c:pt idx="4">
                  <c:v>42.34</c:v>
                </c:pt>
              </c:numCache>
            </c:numRef>
          </c:val>
        </c:ser>
        <c:dLbls>
          <c:showLegendKey val="0"/>
          <c:showVal val="0"/>
          <c:showCatName val="0"/>
          <c:showSerName val="0"/>
          <c:showPercent val="0"/>
          <c:showBubbleSize val="0"/>
        </c:dLbls>
        <c:gapWidth val="150"/>
        <c:axId val="98728960"/>
        <c:axId val="98743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46.06</c:v>
                </c:pt>
                <c:pt idx="1">
                  <c:v>53.78</c:v>
                </c:pt>
                <c:pt idx="2">
                  <c:v>53.24</c:v>
                </c:pt>
                <c:pt idx="3">
                  <c:v>52.31</c:v>
                </c:pt>
                <c:pt idx="4">
                  <c:v>60.65</c:v>
                </c:pt>
              </c:numCache>
            </c:numRef>
          </c:val>
          <c:smooth val="0"/>
        </c:ser>
        <c:dLbls>
          <c:showLegendKey val="0"/>
          <c:showVal val="0"/>
          <c:showCatName val="0"/>
          <c:showSerName val="0"/>
          <c:showPercent val="0"/>
          <c:showBubbleSize val="0"/>
        </c:dLbls>
        <c:marker val="1"/>
        <c:smooth val="0"/>
        <c:axId val="98728960"/>
        <c:axId val="98743424"/>
      </c:lineChart>
      <c:dateAx>
        <c:axId val="98728960"/>
        <c:scaling>
          <c:orientation val="minMax"/>
        </c:scaling>
        <c:delete val="1"/>
        <c:axPos val="b"/>
        <c:numFmt formatCode="ge" sourceLinked="1"/>
        <c:majorTickMark val="none"/>
        <c:minorTickMark val="none"/>
        <c:tickLblPos val="none"/>
        <c:crossAx val="98743424"/>
        <c:crosses val="autoZero"/>
        <c:auto val="1"/>
        <c:lblOffset val="100"/>
        <c:baseTimeUnit val="years"/>
      </c:dateAx>
      <c:valAx>
        <c:axId val="98743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728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82.92</c:v>
                </c:pt>
                <c:pt idx="1">
                  <c:v>80.95</c:v>
                </c:pt>
                <c:pt idx="2">
                  <c:v>82.38</c:v>
                </c:pt>
                <c:pt idx="3">
                  <c:v>84.09</c:v>
                </c:pt>
                <c:pt idx="4">
                  <c:v>83.1</c:v>
                </c:pt>
              </c:numCache>
            </c:numRef>
          </c:val>
        </c:ser>
        <c:dLbls>
          <c:showLegendKey val="0"/>
          <c:showVal val="0"/>
          <c:showCatName val="0"/>
          <c:showSerName val="0"/>
          <c:showPercent val="0"/>
          <c:showBubbleSize val="0"/>
        </c:dLbls>
        <c:gapWidth val="150"/>
        <c:axId val="99109504"/>
        <c:axId val="99119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72.989999999999995</c:v>
                </c:pt>
                <c:pt idx="1">
                  <c:v>84.06</c:v>
                </c:pt>
                <c:pt idx="2">
                  <c:v>84.07</c:v>
                </c:pt>
                <c:pt idx="3">
                  <c:v>84.32</c:v>
                </c:pt>
                <c:pt idx="4">
                  <c:v>84.58</c:v>
                </c:pt>
              </c:numCache>
            </c:numRef>
          </c:val>
          <c:smooth val="0"/>
        </c:ser>
        <c:dLbls>
          <c:showLegendKey val="0"/>
          <c:showVal val="0"/>
          <c:showCatName val="0"/>
          <c:showSerName val="0"/>
          <c:showPercent val="0"/>
          <c:showBubbleSize val="0"/>
        </c:dLbls>
        <c:marker val="1"/>
        <c:smooth val="0"/>
        <c:axId val="99109504"/>
        <c:axId val="99119872"/>
      </c:lineChart>
      <c:dateAx>
        <c:axId val="99109504"/>
        <c:scaling>
          <c:orientation val="minMax"/>
        </c:scaling>
        <c:delete val="1"/>
        <c:axPos val="b"/>
        <c:numFmt formatCode="ge" sourceLinked="1"/>
        <c:majorTickMark val="none"/>
        <c:minorTickMark val="none"/>
        <c:tickLblPos val="none"/>
        <c:crossAx val="99119872"/>
        <c:crosses val="autoZero"/>
        <c:auto val="1"/>
        <c:lblOffset val="100"/>
        <c:baseTimeUnit val="years"/>
      </c:dateAx>
      <c:valAx>
        <c:axId val="99119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109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99.21</c:v>
                </c:pt>
                <c:pt idx="1">
                  <c:v>100</c:v>
                </c:pt>
                <c:pt idx="2">
                  <c:v>100.09</c:v>
                </c:pt>
                <c:pt idx="3">
                  <c:v>99.92</c:v>
                </c:pt>
                <c:pt idx="4">
                  <c:v>100.03</c:v>
                </c:pt>
              </c:numCache>
            </c:numRef>
          </c:val>
        </c:ser>
        <c:dLbls>
          <c:showLegendKey val="0"/>
          <c:showVal val="0"/>
          <c:showCatName val="0"/>
          <c:showSerName val="0"/>
          <c:showPercent val="0"/>
          <c:showBubbleSize val="0"/>
        </c:dLbls>
        <c:gapWidth val="150"/>
        <c:axId val="98371840"/>
        <c:axId val="98378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8371840"/>
        <c:axId val="98378112"/>
      </c:lineChart>
      <c:dateAx>
        <c:axId val="98371840"/>
        <c:scaling>
          <c:orientation val="minMax"/>
        </c:scaling>
        <c:delete val="1"/>
        <c:axPos val="b"/>
        <c:numFmt formatCode="ge" sourceLinked="1"/>
        <c:majorTickMark val="none"/>
        <c:minorTickMark val="none"/>
        <c:tickLblPos val="none"/>
        <c:crossAx val="98378112"/>
        <c:crosses val="autoZero"/>
        <c:auto val="1"/>
        <c:lblOffset val="100"/>
        <c:baseTimeUnit val="years"/>
      </c:dateAx>
      <c:valAx>
        <c:axId val="98378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371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8408320"/>
        <c:axId val="98414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8408320"/>
        <c:axId val="98414592"/>
      </c:lineChart>
      <c:dateAx>
        <c:axId val="98408320"/>
        <c:scaling>
          <c:orientation val="minMax"/>
        </c:scaling>
        <c:delete val="1"/>
        <c:axPos val="b"/>
        <c:numFmt formatCode="ge" sourceLinked="1"/>
        <c:majorTickMark val="none"/>
        <c:minorTickMark val="none"/>
        <c:tickLblPos val="none"/>
        <c:crossAx val="98414592"/>
        <c:crosses val="autoZero"/>
        <c:auto val="1"/>
        <c:lblOffset val="100"/>
        <c:baseTimeUnit val="years"/>
      </c:dateAx>
      <c:valAx>
        <c:axId val="98414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408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8784768"/>
        <c:axId val="98786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8784768"/>
        <c:axId val="98786688"/>
      </c:lineChart>
      <c:dateAx>
        <c:axId val="98784768"/>
        <c:scaling>
          <c:orientation val="minMax"/>
        </c:scaling>
        <c:delete val="1"/>
        <c:axPos val="b"/>
        <c:numFmt formatCode="ge" sourceLinked="1"/>
        <c:majorTickMark val="none"/>
        <c:minorTickMark val="none"/>
        <c:tickLblPos val="none"/>
        <c:crossAx val="98786688"/>
        <c:crosses val="autoZero"/>
        <c:auto val="1"/>
        <c:lblOffset val="100"/>
        <c:baseTimeUnit val="years"/>
      </c:dateAx>
      <c:valAx>
        <c:axId val="98786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784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8500608"/>
        <c:axId val="98501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8500608"/>
        <c:axId val="98501760"/>
      </c:lineChart>
      <c:dateAx>
        <c:axId val="98500608"/>
        <c:scaling>
          <c:orientation val="minMax"/>
        </c:scaling>
        <c:delete val="1"/>
        <c:axPos val="b"/>
        <c:numFmt formatCode="ge" sourceLinked="1"/>
        <c:majorTickMark val="none"/>
        <c:minorTickMark val="none"/>
        <c:tickLblPos val="none"/>
        <c:crossAx val="98501760"/>
        <c:crosses val="autoZero"/>
        <c:auto val="1"/>
        <c:lblOffset val="100"/>
        <c:baseTimeUnit val="years"/>
      </c:dateAx>
      <c:valAx>
        <c:axId val="98501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500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8523776"/>
        <c:axId val="98542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8523776"/>
        <c:axId val="98542336"/>
      </c:lineChart>
      <c:dateAx>
        <c:axId val="98523776"/>
        <c:scaling>
          <c:orientation val="minMax"/>
        </c:scaling>
        <c:delete val="1"/>
        <c:axPos val="b"/>
        <c:numFmt formatCode="ge" sourceLinked="1"/>
        <c:majorTickMark val="none"/>
        <c:minorTickMark val="none"/>
        <c:tickLblPos val="none"/>
        <c:crossAx val="98542336"/>
        <c:crosses val="autoZero"/>
        <c:auto val="1"/>
        <c:lblOffset val="100"/>
        <c:baseTimeUnit val="years"/>
      </c:dateAx>
      <c:valAx>
        <c:axId val="98542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523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8554624"/>
        <c:axId val="98556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1144.05</c:v>
                </c:pt>
                <c:pt idx="1">
                  <c:v>1126.77</c:v>
                </c:pt>
                <c:pt idx="2">
                  <c:v>1044.8</c:v>
                </c:pt>
                <c:pt idx="3">
                  <c:v>1081.8</c:v>
                </c:pt>
                <c:pt idx="4">
                  <c:v>974.93</c:v>
                </c:pt>
              </c:numCache>
            </c:numRef>
          </c:val>
          <c:smooth val="0"/>
        </c:ser>
        <c:dLbls>
          <c:showLegendKey val="0"/>
          <c:showVal val="0"/>
          <c:showCatName val="0"/>
          <c:showSerName val="0"/>
          <c:showPercent val="0"/>
          <c:showBubbleSize val="0"/>
        </c:dLbls>
        <c:marker val="1"/>
        <c:smooth val="0"/>
        <c:axId val="98554624"/>
        <c:axId val="98556544"/>
      </c:lineChart>
      <c:dateAx>
        <c:axId val="98554624"/>
        <c:scaling>
          <c:orientation val="minMax"/>
        </c:scaling>
        <c:delete val="1"/>
        <c:axPos val="b"/>
        <c:numFmt formatCode="ge" sourceLinked="1"/>
        <c:majorTickMark val="none"/>
        <c:minorTickMark val="none"/>
        <c:tickLblPos val="none"/>
        <c:crossAx val="98556544"/>
        <c:crosses val="autoZero"/>
        <c:auto val="1"/>
        <c:lblOffset val="100"/>
        <c:baseTimeUnit val="years"/>
      </c:dateAx>
      <c:valAx>
        <c:axId val="98556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554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29.16</c:v>
                </c:pt>
                <c:pt idx="1">
                  <c:v>34.07</c:v>
                </c:pt>
                <c:pt idx="2">
                  <c:v>22.8</c:v>
                </c:pt>
                <c:pt idx="3">
                  <c:v>28.87</c:v>
                </c:pt>
                <c:pt idx="4">
                  <c:v>24.31</c:v>
                </c:pt>
              </c:numCache>
            </c:numRef>
          </c:val>
        </c:ser>
        <c:dLbls>
          <c:showLegendKey val="0"/>
          <c:showVal val="0"/>
          <c:showCatName val="0"/>
          <c:showSerName val="0"/>
          <c:showPercent val="0"/>
          <c:showBubbleSize val="0"/>
        </c:dLbls>
        <c:gapWidth val="150"/>
        <c:axId val="98607488"/>
        <c:axId val="98609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42.48</c:v>
                </c:pt>
                <c:pt idx="1">
                  <c:v>50.9</c:v>
                </c:pt>
                <c:pt idx="2">
                  <c:v>50.82</c:v>
                </c:pt>
                <c:pt idx="3">
                  <c:v>52.19</c:v>
                </c:pt>
                <c:pt idx="4">
                  <c:v>55.32</c:v>
                </c:pt>
              </c:numCache>
            </c:numRef>
          </c:val>
          <c:smooth val="0"/>
        </c:ser>
        <c:dLbls>
          <c:showLegendKey val="0"/>
          <c:showVal val="0"/>
          <c:showCatName val="0"/>
          <c:showSerName val="0"/>
          <c:showPercent val="0"/>
          <c:showBubbleSize val="0"/>
        </c:dLbls>
        <c:marker val="1"/>
        <c:smooth val="0"/>
        <c:axId val="98607488"/>
        <c:axId val="98609408"/>
      </c:lineChart>
      <c:dateAx>
        <c:axId val="98607488"/>
        <c:scaling>
          <c:orientation val="minMax"/>
        </c:scaling>
        <c:delete val="1"/>
        <c:axPos val="b"/>
        <c:numFmt formatCode="ge" sourceLinked="1"/>
        <c:majorTickMark val="none"/>
        <c:minorTickMark val="none"/>
        <c:tickLblPos val="none"/>
        <c:crossAx val="98609408"/>
        <c:crosses val="autoZero"/>
        <c:auto val="1"/>
        <c:lblOffset val="100"/>
        <c:baseTimeUnit val="years"/>
      </c:dateAx>
      <c:valAx>
        <c:axId val="98609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607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585.01</c:v>
                </c:pt>
                <c:pt idx="1">
                  <c:v>481.36</c:v>
                </c:pt>
                <c:pt idx="2">
                  <c:v>711.06</c:v>
                </c:pt>
                <c:pt idx="3">
                  <c:v>532.85</c:v>
                </c:pt>
                <c:pt idx="4">
                  <c:v>646.72</c:v>
                </c:pt>
              </c:numCache>
            </c:numRef>
          </c:val>
        </c:ser>
        <c:dLbls>
          <c:showLegendKey val="0"/>
          <c:showVal val="0"/>
          <c:showCatName val="0"/>
          <c:showSerName val="0"/>
          <c:showPercent val="0"/>
          <c:showBubbleSize val="0"/>
        </c:dLbls>
        <c:gapWidth val="150"/>
        <c:axId val="98712960"/>
        <c:axId val="98715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343.8</c:v>
                </c:pt>
                <c:pt idx="1">
                  <c:v>293.27</c:v>
                </c:pt>
                <c:pt idx="2">
                  <c:v>300.52</c:v>
                </c:pt>
                <c:pt idx="3">
                  <c:v>296.14</c:v>
                </c:pt>
                <c:pt idx="4">
                  <c:v>283.17</c:v>
                </c:pt>
              </c:numCache>
            </c:numRef>
          </c:val>
          <c:smooth val="0"/>
        </c:ser>
        <c:dLbls>
          <c:showLegendKey val="0"/>
          <c:showVal val="0"/>
          <c:showCatName val="0"/>
          <c:showSerName val="0"/>
          <c:showPercent val="0"/>
          <c:showBubbleSize val="0"/>
        </c:dLbls>
        <c:marker val="1"/>
        <c:smooth val="0"/>
        <c:axId val="98712960"/>
        <c:axId val="98715136"/>
      </c:lineChart>
      <c:dateAx>
        <c:axId val="98712960"/>
        <c:scaling>
          <c:orientation val="minMax"/>
        </c:scaling>
        <c:delete val="1"/>
        <c:axPos val="b"/>
        <c:numFmt formatCode="ge" sourceLinked="1"/>
        <c:majorTickMark val="none"/>
        <c:minorTickMark val="none"/>
        <c:tickLblPos val="none"/>
        <c:crossAx val="98715136"/>
        <c:crosses val="autoZero"/>
        <c:auto val="1"/>
        <c:lblOffset val="100"/>
        <c:baseTimeUnit val="years"/>
      </c:dateAx>
      <c:valAx>
        <c:axId val="98715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712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【914.53】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【276.78】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AD9" sqref="AD9:AJ9"/>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3" t="str">
        <f>データ!H6</f>
        <v>山口県　上関町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農業集落排水</v>
      </c>
      <c r="Q8" s="48"/>
      <c r="R8" s="48"/>
      <c r="S8" s="48"/>
      <c r="T8" s="48"/>
      <c r="U8" s="48"/>
      <c r="V8" s="48"/>
      <c r="W8" s="48" t="str">
        <f>データ!L6</f>
        <v>F2</v>
      </c>
      <c r="X8" s="48"/>
      <c r="Y8" s="48"/>
      <c r="Z8" s="48"/>
      <c r="AA8" s="48"/>
      <c r="AB8" s="48"/>
      <c r="AC8" s="48"/>
      <c r="AD8" s="49" t="s">
        <v>124</v>
      </c>
      <c r="AE8" s="49"/>
      <c r="AF8" s="49"/>
      <c r="AG8" s="49"/>
      <c r="AH8" s="49"/>
      <c r="AI8" s="49"/>
      <c r="AJ8" s="49"/>
      <c r="AK8" s="4"/>
      <c r="AL8" s="50">
        <f>データ!S6</f>
        <v>2946</v>
      </c>
      <c r="AM8" s="50"/>
      <c r="AN8" s="50"/>
      <c r="AO8" s="50"/>
      <c r="AP8" s="50"/>
      <c r="AQ8" s="50"/>
      <c r="AR8" s="50"/>
      <c r="AS8" s="50"/>
      <c r="AT8" s="45">
        <f>データ!T6</f>
        <v>34.69</v>
      </c>
      <c r="AU8" s="45"/>
      <c r="AV8" s="45"/>
      <c r="AW8" s="45"/>
      <c r="AX8" s="45"/>
      <c r="AY8" s="45"/>
      <c r="AZ8" s="45"/>
      <c r="BA8" s="45"/>
      <c r="BB8" s="45">
        <f>データ!U6</f>
        <v>84.92</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7.34</v>
      </c>
      <c r="Q10" s="45"/>
      <c r="R10" s="45"/>
      <c r="S10" s="45"/>
      <c r="T10" s="45"/>
      <c r="U10" s="45"/>
      <c r="V10" s="45"/>
      <c r="W10" s="45">
        <f>データ!Q6</f>
        <v>91.32</v>
      </c>
      <c r="X10" s="45"/>
      <c r="Y10" s="45"/>
      <c r="Z10" s="45"/>
      <c r="AA10" s="45"/>
      <c r="AB10" s="45"/>
      <c r="AC10" s="45"/>
      <c r="AD10" s="50">
        <f>データ!R6</f>
        <v>2500</v>
      </c>
      <c r="AE10" s="50"/>
      <c r="AF10" s="50"/>
      <c r="AG10" s="50"/>
      <c r="AH10" s="50"/>
      <c r="AI10" s="50"/>
      <c r="AJ10" s="50"/>
      <c r="AK10" s="2"/>
      <c r="AL10" s="50">
        <f>データ!V6</f>
        <v>213</v>
      </c>
      <c r="AM10" s="50"/>
      <c r="AN10" s="50"/>
      <c r="AO10" s="50"/>
      <c r="AP10" s="50"/>
      <c r="AQ10" s="50"/>
      <c r="AR10" s="50"/>
      <c r="AS10" s="50"/>
      <c r="AT10" s="45">
        <f>データ!W6</f>
        <v>0.1</v>
      </c>
      <c r="AU10" s="45"/>
      <c r="AV10" s="45"/>
      <c r="AW10" s="45"/>
      <c r="AX10" s="45"/>
      <c r="AY10" s="45"/>
      <c r="AZ10" s="45"/>
      <c r="BA10" s="45"/>
      <c r="BB10" s="45">
        <f>データ!X6</f>
        <v>2130</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122</v>
      </c>
      <c r="BM16" s="70"/>
      <c r="BN16" s="70"/>
      <c r="BO16" s="70"/>
      <c r="BP16" s="70"/>
      <c r="BQ16" s="70"/>
      <c r="BR16" s="70"/>
      <c r="BS16" s="70"/>
      <c r="BT16" s="70"/>
      <c r="BU16" s="70"/>
      <c r="BV16" s="70"/>
      <c r="BW16" s="70"/>
      <c r="BX16" s="70"/>
      <c r="BY16" s="70"/>
      <c r="BZ16" s="71"/>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x14ac:dyDescent="0.15">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x14ac:dyDescent="0.15">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121</v>
      </c>
      <c r="BM47" s="70"/>
      <c r="BN47" s="70"/>
      <c r="BO47" s="70"/>
      <c r="BP47" s="70"/>
      <c r="BQ47" s="70"/>
      <c r="BR47" s="70"/>
      <c r="BS47" s="70"/>
      <c r="BT47" s="70"/>
      <c r="BU47" s="70"/>
      <c r="BV47" s="70"/>
      <c r="BW47" s="70"/>
      <c r="BX47" s="70"/>
      <c r="BY47" s="70"/>
      <c r="BZ47" s="71"/>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x14ac:dyDescent="0.15">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69"/>
      <c r="BM56" s="70"/>
      <c r="BN56" s="70"/>
      <c r="BO56" s="70"/>
      <c r="BP56" s="70"/>
      <c r="BQ56" s="70"/>
      <c r="BR56" s="70"/>
      <c r="BS56" s="70"/>
      <c r="BT56" s="70"/>
      <c r="BU56" s="70"/>
      <c r="BV56" s="70"/>
      <c r="BW56" s="70"/>
      <c r="BX56" s="70"/>
      <c r="BY56" s="70"/>
      <c r="BZ56" s="71"/>
    </row>
    <row r="57" spans="1:78" ht="13.5" customHeight="1" x14ac:dyDescent="0.15">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69"/>
      <c r="BM57" s="70"/>
      <c r="BN57" s="70"/>
      <c r="BO57" s="70"/>
      <c r="BP57" s="70"/>
      <c r="BQ57" s="70"/>
      <c r="BR57" s="70"/>
      <c r="BS57" s="70"/>
      <c r="BT57" s="70"/>
      <c r="BU57" s="70"/>
      <c r="BV57" s="70"/>
      <c r="BW57" s="70"/>
      <c r="BX57" s="70"/>
      <c r="BY57" s="70"/>
      <c r="BZ57" s="71"/>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x14ac:dyDescent="0.15">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9" t="s">
        <v>123</v>
      </c>
      <c r="BM66" s="70"/>
      <c r="BN66" s="70"/>
      <c r="BO66" s="70"/>
      <c r="BP66" s="70"/>
      <c r="BQ66" s="70"/>
      <c r="BR66" s="70"/>
      <c r="BS66" s="70"/>
      <c r="BT66" s="70"/>
      <c r="BU66" s="70"/>
      <c r="BV66" s="70"/>
      <c r="BW66" s="70"/>
      <c r="BX66" s="70"/>
      <c r="BY66" s="70"/>
      <c r="BZ66" s="71"/>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9"/>
      <c r="BM67" s="70"/>
      <c r="BN67" s="70"/>
      <c r="BO67" s="70"/>
      <c r="BP67" s="70"/>
      <c r="BQ67" s="70"/>
      <c r="BR67" s="70"/>
      <c r="BS67" s="70"/>
      <c r="BT67" s="70"/>
      <c r="BU67" s="70"/>
      <c r="BV67" s="70"/>
      <c r="BW67" s="70"/>
      <c r="BX67" s="70"/>
      <c r="BY67" s="70"/>
      <c r="BZ67" s="71"/>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9"/>
      <c r="BM68" s="70"/>
      <c r="BN68" s="70"/>
      <c r="BO68" s="70"/>
      <c r="BP68" s="70"/>
      <c r="BQ68" s="70"/>
      <c r="BR68" s="70"/>
      <c r="BS68" s="70"/>
      <c r="BT68" s="70"/>
      <c r="BU68" s="70"/>
      <c r="BV68" s="70"/>
      <c r="BW68" s="70"/>
      <c r="BX68" s="70"/>
      <c r="BY68" s="70"/>
      <c r="BZ68" s="71"/>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9"/>
      <c r="BM69" s="70"/>
      <c r="BN69" s="70"/>
      <c r="BO69" s="70"/>
      <c r="BP69" s="70"/>
      <c r="BQ69" s="70"/>
      <c r="BR69" s="70"/>
      <c r="BS69" s="70"/>
      <c r="BT69" s="70"/>
      <c r="BU69" s="70"/>
      <c r="BV69" s="70"/>
      <c r="BW69" s="70"/>
      <c r="BX69" s="70"/>
      <c r="BY69" s="70"/>
      <c r="BZ69" s="71"/>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9"/>
      <c r="BM70" s="70"/>
      <c r="BN70" s="70"/>
      <c r="BO70" s="70"/>
      <c r="BP70" s="70"/>
      <c r="BQ70" s="70"/>
      <c r="BR70" s="70"/>
      <c r="BS70" s="70"/>
      <c r="BT70" s="70"/>
      <c r="BU70" s="70"/>
      <c r="BV70" s="70"/>
      <c r="BW70" s="70"/>
      <c r="BX70" s="70"/>
      <c r="BY70" s="70"/>
      <c r="BZ70" s="71"/>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9"/>
      <c r="BM71" s="70"/>
      <c r="BN71" s="70"/>
      <c r="BO71" s="70"/>
      <c r="BP71" s="70"/>
      <c r="BQ71" s="70"/>
      <c r="BR71" s="70"/>
      <c r="BS71" s="70"/>
      <c r="BT71" s="70"/>
      <c r="BU71" s="70"/>
      <c r="BV71" s="70"/>
      <c r="BW71" s="70"/>
      <c r="BX71" s="70"/>
      <c r="BY71" s="70"/>
      <c r="BZ71" s="71"/>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9"/>
      <c r="BM72" s="70"/>
      <c r="BN72" s="70"/>
      <c r="BO72" s="70"/>
      <c r="BP72" s="70"/>
      <c r="BQ72" s="70"/>
      <c r="BR72" s="70"/>
      <c r="BS72" s="70"/>
      <c r="BT72" s="70"/>
      <c r="BU72" s="70"/>
      <c r="BV72" s="70"/>
      <c r="BW72" s="70"/>
      <c r="BX72" s="70"/>
      <c r="BY72" s="70"/>
      <c r="BZ72" s="71"/>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9"/>
      <c r="BM73" s="70"/>
      <c r="BN73" s="70"/>
      <c r="BO73" s="70"/>
      <c r="BP73" s="70"/>
      <c r="BQ73" s="70"/>
      <c r="BR73" s="70"/>
      <c r="BS73" s="70"/>
      <c r="BT73" s="70"/>
      <c r="BU73" s="70"/>
      <c r="BV73" s="70"/>
      <c r="BW73" s="70"/>
      <c r="BX73" s="70"/>
      <c r="BY73" s="70"/>
      <c r="BZ73" s="71"/>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9"/>
      <c r="BM74" s="70"/>
      <c r="BN74" s="70"/>
      <c r="BO74" s="70"/>
      <c r="BP74" s="70"/>
      <c r="BQ74" s="70"/>
      <c r="BR74" s="70"/>
      <c r="BS74" s="70"/>
      <c r="BT74" s="70"/>
      <c r="BU74" s="70"/>
      <c r="BV74" s="70"/>
      <c r="BW74" s="70"/>
      <c r="BX74" s="70"/>
      <c r="BY74" s="70"/>
      <c r="BZ74" s="71"/>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9"/>
      <c r="BM75" s="70"/>
      <c r="BN75" s="70"/>
      <c r="BO75" s="70"/>
      <c r="BP75" s="70"/>
      <c r="BQ75" s="70"/>
      <c r="BR75" s="70"/>
      <c r="BS75" s="70"/>
      <c r="BT75" s="70"/>
      <c r="BU75" s="70"/>
      <c r="BV75" s="70"/>
      <c r="BW75" s="70"/>
      <c r="BX75" s="70"/>
      <c r="BY75" s="70"/>
      <c r="BZ75" s="71"/>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9"/>
      <c r="BM76" s="70"/>
      <c r="BN76" s="70"/>
      <c r="BO76" s="70"/>
      <c r="BP76" s="70"/>
      <c r="BQ76" s="70"/>
      <c r="BR76" s="70"/>
      <c r="BS76" s="70"/>
      <c r="BT76" s="70"/>
      <c r="BU76" s="70"/>
      <c r="BV76" s="70"/>
      <c r="BW76" s="70"/>
      <c r="BX76" s="70"/>
      <c r="BY76" s="70"/>
      <c r="BZ76" s="71"/>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9"/>
      <c r="BM77" s="70"/>
      <c r="BN77" s="70"/>
      <c r="BO77" s="70"/>
      <c r="BP77" s="70"/>
      <c r="BQ77" s="70"/>
      <c r="BR77" s="70"/>
      <c r="BS77" s="70"/>
      <c r="BT77" s="70"/>
      <c r="BU77" s="70"/>
      <c r="BV77" s="70"/>
      <c r="BW77" s="70"/>
      <c r="BX77" s="70"/>
      <c r="BY77" s="70"/>
      <c r="BZ77" s="71"/>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9"/>
      <c r="BM78" s="70"/>
      <c r="BN78" s="70"/>
      <c r="BO78" s="70"/>
      <c r="BP78" s="70"/>
      <c r="BQ78" s="70"/>
      <c r="BR78" s="70"/>
      <c r="BS78" s="70"/>
      <c r="BT78" s="70"/>
      <c r="BU78" s="70"/>
      <c r="BV78" s="70"/>
      <c r="BW78" s="70"/>
      <c r="BX78" s="70"/>
      <c r="BY78" s="70"/>
      <c r="BZ78" s="71"/>
    </row>
    <row r="79" spans="1:78" ht="13.5" customHeight="1" x14ac:dyDescent="0.15">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69"/>
      <c r="BM79" s="70"/>
      <c r="BN79" s="70"/>
      <c r="BO79" s="70"/>
      <c r="BP79" s="70"/>
      <c r="BQ79" s="70"/>
      <c r="BR79" s="70"/>
      <c r="BS79" s="70"/>
      <c r="BT79" s="70"/>
      <c r="BU79" s="70"/>
      <c r="BV79" s="70"/>
      <c r="BW79" s="70"/>
      <c r="BX79" s="70"/>
      <c r="BY79" s="70"/>
      <c r="BZ79" s="71"/>
    </row>
    <row r="80" spans="1:78" ht="13.5" customHeight="1" x14ac:dyDescent="0.15">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69"/>
      <c r="BM80" s="70"/>
      <c r="BN80" s="70"/>
      <c r="BO80" s="70"/>
      <c r="BP80" s="70"/>
      <c r="BQ80" s="70"/>
      <c r="BR80" s="70"/>
      <c r="BS80" s="70"/>
      <c r="BT80" s="70"/>
      <c r="BU80" s="70"/>
      <c r="BV80" s="70"/>
      <c r="BW80" s="70"/>
      <c r="BX80" s="70"/>
      <c r="BY80" s="70"/>
      <c r="BZ80" s="71"/>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9"/>
      <c r="BM81" s="70"/>
      <c r="BN81" s="70"/>
      <c r="BO81" s="70"/>
      <c r="BP81" s="70"/>
      <c r="BQ81" s="70"/>
      <c r="BR81" s="70"/>
      <c r="BS81" s="70"/>
      <c r="BT81" s="70"/>
      <c r="BU81" s="70"/>
      <c r="BV81" s="70"/>
      <c r="BW81" s="70"/>
      <c r="BX81" s="70"/>
      <c r="BY81" s="70"/>
      <c r="BZ81" s="7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【914.53】</v>
      </c>
      <c r="I86" s="26" t="str">
        <f>データ!CA6</f>
        <v>【55.73】</v>
      </c>
      <c r="J86" s="26" t="str">
        <f>データ!CL6</f>
        <v>【276.78】</v>
      </c>
      <c r="K86" s="26" t="str">
        <f>データ!CW6</f>
        <v>【59.15】</v>
      </c>
      <c r="L86" s="26" t="str">
        <f>データ!DH6</f>
        <v>【85.01】</v>
      </c>
      <c r="M86" s="26" t="s">
        <v>55</v>
      </c>
      <c r="N86" s="26" t="s">
        <v>55</v>
      </c>
      <c r="O86" s="26" t="str">
        <f>データ!EO6</f>
        <v>【1.58】</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58</v>
      </c>
      <c r="B3" s="29" t="s">
        <v>59</v>
      </c>
      <c r="C3" s="29" t="s">
        <v>60</v>
      </c>
      <c r="D3" s="29" t="s">
        <v>61</v>
      </c>
      <c r="E3" s="29" t="s">
        <v>62</v>
      </c>
      <c r="F3" s="29" t="s">
        <v>63</v>
      </c>
      <c r="G3" s="29" t="s">
        <v>64</v>
      </c>
      <c r="H3" s="77" t="s">
        <v>65</v>
      </c>
      <c r="I3" s="78"/>
      <c r="J3" s="78"/>
      <c r="K3" s="78"/>
      <c r="L3" s="78"/>
      <c r="M3" s="78"/>
      <c r="N3" s="78"/>
      <c r="O3" s="78"/>
      <c r="P3" s="78"/>
      <c r="Q3" s="78"/>
      <c r="R3" s="78"/>
      <c r="S3" s="78"/>
      <c r="T3" s="78"/>
      <c r="U3" s="78"/>
      <c r="V3" s="78"/>
      <c r="W3" s="78"/>
      <c r="X3" s="79"/>
      <c r="Y3" s="83" t="s">
        <v>66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68</v>
      </c>
      <c r="B4" s="30"/>
      <c r="C4" s="30"/>
      <c r="D4" s="30"/>
      <c r="E4" s="30"/>
      <c r="F4" s="30"/>
      <c r="G4" s="30"/>
      <c r="H4" s="80"/>
      <c r="I4" s="81"/>
      <c r="J4" s="81"/>
      <c r="K4" s="81"/>
      <c r="L4" s="81"/>
      <c r="M4" s="81"/>
      <c r="N4" s="81"/>
      <c r="O4" s="81"/>
      <c r="P4" s="81"/>
      <c r="Q4" s="81"/>
      <c r="R4" s="81"/>
      <c r="S4" s="81"/>
      <c r="T4" s="81"/>
      <c r="U4" s="81"/>
      <c r="V4" s="81"/>
      <c r="W4" s="81"/>
      <c r="X4" s="82"/>
      <c r="Y4" s="76" t="s">
        <v>69</v>
      </c>
      <c r="Z4" s="76"/>
      <c r="AA4" s="76"/>
      <c r="AB4" s="76"/>
      <c r="AC4" s="76"/>
      <c r="AD4" s="76"/>
      <c r="AE4" s="76"/>
      <c r="AF4" s="76"/>
      <c r="AG4" s="76"/>
      <c r="AH4" s="76"/>
      <c r="AI4" s="76"/>
      <c r="AJ4" s="76" t="s">
        <v>70</v>
      </c>
      <c r="AK4" s="76"/>
      <c r="AL4" s="76"/>
      <c r="AM4" s="76"/>
      <c r="AN4" s="76"/>
      <c r="AO4" s="76"/>
      <c r="AP4" s="76"/>
      <c r="AQ4" s="76"/>
      <c r="AR4" s="76"/>
      <c r="AS4" s="76"/>
      <c r="AT4" s="76"/>
      <c r="AU4" s="76" t="s">
        <v>71</v>
      </c>
      <c r="AV4" s="76"/>
      <c r="AW4" s="76"/>
      <c r="AX4" s="76"/>
      <c r="AY4" s="76"/>
      <c r="AZ4" s="76"/>
      <c r="BA4" s="76"/>
      <c r="BB4" s="76"/>
      <c r="BC4" s="76"/>
      <c r="BD4" s="76"/>
      <c r="BE4" s="76"/>
      <c r="BF4" s="76" t="s">
        <v>72</v>
      </c>
      <c r="BG4" s="76"/>
      <c r="BH4" s="76"/>
      <c r="BI4" s="76"/>
      <c r="BJ4" s="76"/>
      <c r="BK4" s="76"/>
      <c r="BL4" s="76"/>
      <c r="BM4" s="76"/>
      <c r="BN4" s="76"/>
      <c r="BO4" s="76"/>
      <c r="BP4" s="76"/>
      <c r="BQ4" s="76" t="s">
        <v>73</v>
      </c>
      <c r="BR4" s="76"/>
      <c r="BS4" s="76"/>
      <c r="BT4" s="76"/>
      <c r="BU4" s="76"/>
      <c r="BV4" s="76"/>
      <c r="BW4" s="76"/>
      <c r="BX4" s="76"/>
      <c r="BY4" s="76"/>
      <c r="BZ4" s="76"/>
      <c r="CA4" s="76"/>
      <c r="CB4" s="76" t="s">
        <v>74</v>
      </c>
      <c r="CC4" s="76"/>
      <c r="CD4" s="76"/>
      <c r="CE4" s="76"/>
      <c r="CF4" s="76"/>
      <c r="CG4" s="76"/>
      <c r="CH4" s="76"/>
      <c r="CI4" s="76"/>
      <c r="CJ4" s="76"/>
      <c r="CK4" s="76"/>
      <c r="CL4" s="76"/>
      <c r="CM4" s="76" t="s">
        <v>75</v>
      </c>
      <c r="CN4" s="76"/>
      <c r="CO4" s="76"/>
      <c r="CP4" s="76"/>
      <c r="CQ4" s="76"/>
      <c r="CR4" s="76"/>
      <c r="CS4" s="76"/>
      <c r="CT4" s="76"/>
      <c r="CU4" s="76"/>
      <c r="CV4" s="76"/>
      <c r="CW4" s="76"/>
      <c r="CX4" s="76" t="s">
        <v>76</v>
      </c>
      <c r="CY4" s="76"/>
      <c r="CZ4" s="76"/>
      <c r="DA4" s="76"/>
      <c r="DB4" s="76"/>
      <c r="DC4" s="76"/>
      <c r="DD4" s="76"/>
      <c r="DE4" s="76"/>
      <c r="DF4" s="76"/>
      <c r="DG4" s="76"/>
      <c r="DH4" s="76"/>
      <c r="DI4" s="76" t="s">
        <v>77</v>
      </c>
      <c r="DJ4" s="76"/>
      <c r="DK4" s="76"/>
      <c r="DL4" s="76"/>
      <c r="DM4" s="76"/>
      <c r="DN4" s="76"/>
      <c r="DO4" s="76"/>
      <c r="DP4" s="76"/>
      <c r="DQ4" s="76"/>
      <c r="DR4" s="76"/>
      <c r="DS4" s="76"/>
      <c r="DT4" s="76" t="s">
        <v>78</v>
      </c>
      <c r="DU4" s="76"/>
      <c r="DV4" s="76"/>
      <c r="DW4" s="76"/>
      <c r="DX4" s="76"/>
      <c r="DY4" s="76"/>
      <c r="DZ4" s="76"/>
      <c r="EA4" s="76"/>
      <c r="EB4" s="76"/>
      <c r="EC4" s="76"/>
      <c r="ED4" s="76"/>
      <c r="EE4" s="76" t="s">
        <v>79</v>
      </c>
      <c r="EF4" s="76"/>
      <c r="EG4" s="76"/>
      <c r="EH4" s="76"/>
      <c r="EI4" s="76"/>
      <c r="EJ4" s="76"/>
      <c r="EK4" s="76"/>
      <c r="EL4" s="76"/>
      <c r="EM4" s="76"/>
      <c r="EN4" s="76"/>
      <c r="EO4" s="76"/>
    </row>
    <row r="5" spans="1:145" x14ac:dyDescent="0.1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x14ac:dyDescent="0.15">
      <c r="A6" s="28" t="s">
        <v>108</v>
      </c>
      <c r="B6" s="33">
        <f>B7</f>
        <v>2016</v>
      </c>
      <c r="C6" s="33">
        <f t="shared" ref="C6:X6" si="3">C7</f>
        <v>353418</v>
      </c>
      <c r="D6" s="33">
        <f t="shared" si="3"/>
        <v>47</v>
      </c>
      <c r="E6" s="33">
        <f t="shared" si="3"/>
        <v>17</v>
      </c>
      <c r="F6" s="33">
        <f t="shared" si="3"/>
        <v>5</v>
      </c>
      <c r="G6" s="33">
        <f t="shared" si="3"/>
        <v>0</v>
      </c>
      <c r="H6" s="33" t="str">
        <f t="shared" si="3"/>
        <v>山口県　上関町</v>
      </c>
      <c r="I6" s="33" t="str">
        <f t="shared" si="3"/>
        <v>法非適用</v>
      </c>
      <c r="J6" s="33" t="str">
        <f t="shared" si="3"/>
        <v>下水道事業</v>
      </c>
      <c r="K6" s="33" t="str">
        <f t="shared" si="3"/>
        <v>農業集落排水</v>
      </c>
      <c r="L6" s="33" t="str">
        <f t="shared" si="3"/>
        <v>F2</v>
      </c>
      <c r="M6" s="33">
        <f t="shared" si="3"/>
        <v>0</v>
      </c>
      <c r="N6" s="34" t="str">
        <f t="shared" si="3"/>
        <v>-</v>
      </c>
      <c r="O6" s="34" t="str">
        <f t="shared" si="3"/>
        <v>該当数値なし</v>
      </c>
      <c r="P6" s="34">
        <f t="shared" si="3"/>
        <v>7.34</v>
      </c>
      <c r="Q6" s="34">
        <f t="shared" si="3"/>
        <v>91.32</v>
      </c>
      <c r="R6" s="34">
        <f t="shared" si="3"/>
        <v>2500</v>
      </c>
      <c r="S6" s="34">
        <f t="shared" si="3"/>
        <v>2946</v>
      </c>
      <c r="T6" s="34">
        <f t="shared" si="3"/>
        <v>34.69</v>
      </c>
      <c r="U6" s="34">
        <f t="shared" si="3"/>
        <v>84.92</v>
      </c>
      <c r="V6" s="34">
        <f t="shared" si="3"/>
        <v>213</v>
      </c>
      <c r="W6" s="34">
        <f t="shared" si="3"/>
        <v>0.1</v>
      </c>
      <c r="X6" s="34">
        <f t="shared" si="3"/>
        <v>2130</v>
      </c>
      <c r="Y6" s="35">
        <f>IF(Y7="",NA(),Y7)</f>
        <v>99.21</v>
      </c>
      <c r="Z6" s="35">
        <f t="shared" ref="Z6:AH6" si="4">IF(Z7="",NA(),Z7)</f>
        <v>100</v>
      </c>
      <c r="AA6" s="35">
        <f t="shared" si="4"/>
        <v>100.09</v>
      </c>
      <c r="AB6" s="35">
        <f t="shared" si="4"/>
        <v>99.92</v>
      </c>
      <c r="AC6" s="35">
        <f t="shared" si="4"/>
        <v>100.03</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1144.05</v>
      </c>
      <c r="BL6" s="35">
        <f t="shared" si="7"/>
        <v>1126.77</v>
      </c>
      <c r="BM6" s="35">
        <f t="shared" si="7"/>
        <v>1044.8</v>
      </c>
      <c r="BN6" s="35">
        <f t="shared" si="7"/>
        <v>1081.8</v>
      </c>
      <c r="BO6" s="35">
        <f t="shared" si="7"/>
        <v>974.93</v>
      </c>
      <c r="BP6" s="34" t="str">
        <f>IF(BP7="","",IF(BP7="-","【-】","【"&amp;SUBSTITUTE(TEXT(BP7,"#,##0.00"),"-","△")&amp;"】"))</f>
        <v>【914.53】</v>
      </c>
      <c r="BQ6" s="35">
        <f>IF(BQ7="",NA(),BQ7)</f>
        <v>29.16</v>
      </c>
      <c r="BR6" s="35">
        <f t="shared" ref="BR6:BZ6" si="8">IF(BR7="",NA(),BR7)</f>
        <v>34.07</v>
      </c>
      <c r="BS6" s="35">
        <f t="shared" si="8"/>
        <v>22.8</v>
      </c>
      <c r="BT6" s="35">
        <f t="shared" si="8"/>
        <v>28.87</v>
      </c>
      <c r="BU6" s="35">
        <f t="shared" si="8"/>
        <v>24.31</v>
      </c>
      <c r="BV6" s="35">
        <f t="shared" si="8"/>
        <v>42.48</v>
      </c>
      <c r="BW6" s="35">
        <f t="shared" si="8"/>
        <v>50.9</v>
      </c>
      <c r="BX6" s="35">
        <f t="shared" si="8"/>
        <v>50.82</v>
      </c>
      <c r="BY6" s="35">
        <f t="shared" si="8"/>
        <v>52.19</v>
      </c>
      <c r="BZ6" s="35">
        <f t="shared" si="8"/>
        <v>55.32</v>
      </c>
      <c r="CA6" s="34" t="str">
        <f>IF(CA7="","",IF(CA7="-","【-】","【"&amp;SUBSTITUTE(TEXT(CA7,"#,##0.00"),"-","△")&amp;"】"))</f>
        <v>【55.73】</v>
      </c>
      <c r="CB6" s="35">
        <f>IF(CB7="",NA(),CB7)</f>
        <v>585.01</v>
      </c>
      <c r="CC6" s="35">
        <f t="shared" ref="CC6:CK6" si="9">IF(CC7="",NA(),CC7)</f>
        <v>481.36</v>
      </c>
      <c r="CD6" s="35">
        <f t="shared" si="9"/>
        <v>711.06</v>
      </c>
      <c r="CE6" s="35">
        <f t="shared" si="9"/>
        <v>532.85</v>
      </c>
      <c r="CF6" s="35">
        <f t="shared" si="9"/>
        <v>646.72</v>
      </c>
      <c r="CG6" s="35">
        <f t="shared" si="9"/>
        <v>343.8</v>
      </c>
      <c r="CH6" s="35">
        <f t="shared" si="9"/>
        <v>293.27</v>
      </c>
      <c r="CI6" s="35">
        <f t="shared" si="9"/>
        <v>300.52</v>
      </c>
      <c r="CJ6" s="35">
        <f t="shared" si="9"/>
        <v>296.14</v>
      </c>
      <c r="CK6" s="35">
        <f t="shared" si="9"/>
        <v>283.17</v>
      </c>
      <c r="CL6" s="34" t="str">
        <f>IF(CL7="","",IF(CL7="-","【-】","【"&amp;SUBSTITUTE(TEXT(CL7,"#,##0.00"),"-","△")&amp;"】"))</f>
        <v>【276.78】</v>
      </c>
      <c r="CM6" s="35">
        <f>IF(CM7="",NA(),CM7)</f>
        <v>42.34</v>
      </c>
      <c r="CN6" s="35">
        <f t="shared" ref="CN6:CV6" si="10">IF(CN7="",NA(),CN7)</f>
        <v>45.95</v>
      </c>
      <c r="CO6" s="35">
        <f t="shared" si="10"/>
        <v>44.14</v>
      </c>
      <c r="CP6" s="35">
        <f t="shared" si="10"/>
        <v>40.54</v>
      </c>
      <c r="CQ6" s="35">
        <f t="shared" si="10"/>
        <v>42.34</v>
      </c>
      <c r="CR6" s="35">
        <f t="shared" si="10"/>
        <v>46.06</v>
      </c>
      <c r="CS6" s="35">
        <f t="shared" si="10"/>
        <v>53.78</v>
      </c>
      <c r="CT6" s="35">
        <f t="shared" si="10"/>
        <v>53.24</v>
      </c>
      <c r="CU6" s="35">
        <f t="shared" si="10"/>
        <v>52.31</v>
      </c>
      <c r="CV6" s="35">
        <f t="shared" si="10"/>
        <v>60.65</v>
      </c>
      <c r="CW6" s="34" t="str">
        <f>IF(CW7="","",IF(CW7="-","【-】","【"&amp;SUBSTITUTE(TEXT(CW7,"#,##0.00"),"-","△")&amp;"】"))</f>
        <v>【59.15】</v>
      </c>
      <c r="CX6" s="35">
        <f>IF(CX7="",NA(),CX7)</f>
        <v>82.92</v>
      </c>
      <c r="CY6" s="35">
        <f t="shared" ref="CY6:DG6" si="11">IF(CY7="",NA(),CY7)</f>
        <v>80.95</v>
      </c>
      <c r="CZ6" s="35">
        <f t="shared" si="11"/>
        <v>82.38</v>
      </c>
      <c r="DA6" s="35">
        <f t="shared" si="11"/>
        <v>84.09</v>
      </c>
      <c r="DB6" s="35">
        <f t="shared" si="11"/>
        <v>83.1</v>
      </c>
      <c r="DC6" s="35">
        <f t="shared" si="11"/>
        <v>72.989999999999995</v>
      </c>
      <c r="DD6" s="35">
        <f t="shared" si="11"/>
        <v>84.06</v>
      </c>
      <c r="DE6" s="35">
        <f t="shared" si="11"/>
        <v>84.07</v>
      </c>
      <c r="DF6" s="35">
        <f t="shared" si="11"/>
        <v>84.32</v>
      </c>
      <c r="DG6" s="35">
        <f t="shared" si="11"/>
        <v>84.58</v>
      </c>
      <c r="DH6" s="34" t="str">
        <f>IF(DH7="","",IF(DH7="-","【-】","【"&amp;SUBSTITUTE(TEXT(DH7,"#,##0.00"),"-","△")&amp;"】"))</f>
        <v>【85.01】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0.06</v>
      </c>
      <c r="EK6" s="35">
        <f t="shared" si="14"/>
        <v>0.03</v>
      </c>
      <c r="EL6" s="35">
        <f t="shared" si="14"/>
        <v>0.02</v>
      </c>
      <c r="EM6" s="35">
        <f t="shared" si="14"/>
        <v>0.01</v>
      </c>
      <c r="EN6" s="35">
        <f t="shared" si="14"/>
        <v>2.0499999999999998</v>
      </c>
      <c r="EO6" s="34" t="str">
        <f>IF(EO7="","",IF(EO7="-","【-】","【"&amp;SUBSTITUTE(TEXT(EO7,"#,##0.00"),"-","△")&amp;"】"))</f>
        <v>【1.58】</v>
      </c>
    </row>
    <row r="7" spans="1:145" s="36" customFormat="1" x14ac:dyDescent="0.15">
      <c r="A7" s="28"/>
      <c r="B7" s="37">
        <v>2016</v>
      </c>
      <c r="C7" s="37">
        <v>353418</v>
      </c>
      <c r="D7" s="37">
        <v>47</v>
      </c>
      <c r="E7" s="37">
        <v>17</v>
      </c>
      <c r="F7" s="37">
        <v>5</v>
      </c>
      <c r="G7" s="37">
        <v>0</v>
      </c>
      <c r="H7" s="37" t="s">
        <v>109</v>
      </c>
      <c r="I7" s="37" t="s">
        <v>110</v>
      </c>
      <c r="J7" s="37" t="s">
        <v>111</v>
      </c>
      <c r="K7" s="37" t="s">
        <v>112</v>
      </c>
      <c r="L7" s="37" t="s">
        <v>113</v>
      </c>
      <c r="M7" s="37"/>
      <c r="N7" s="38" t="s">
        <v>114</v>
      </c>
      <c r="O7" s="38" t="s">
        <v>115</v>
      </c>
      <c r="P7" s="38">
        <v>7.34</v>
      </c>
      <c r="Q7" s="38">
        <v>91.32</v>
      </c>
      <c r="R7" s="38">
        <v>2500</v>
      </c>
      <c r="S7" s="38">
        <v>2946</v>
      </c>
      <c r="T7" s="38">
        <v>34.69</v>
      </c>
      <c r="U7" s="38">
        <v>84.92</v>
      </c>
      <c r="V7" s="38">
        <v>213</v>
      </c>
      <c r="W7" s="38">
        <v>0.1</v>
      </c>
      <c r="X7" s="38">
        <v>2130</v>
      </c>
      <c r="Y7" s="38">
        <v>99.21</v>
      </c>
      <c r="Z7" s="38">
        <v>100</v>
      </c>
      <c r="AA7" s="38">
        <v>100.09</v>
      </c>
      <c r="AB7" s="38">
        <v>99.92</v>
      </c>
      <c r="AC7" s="38">
        <v>100.03</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1144.05</v>
      </c>
      <c r="BL7" s="38">
        <v>1126.77</v>
      </c>
      <c r="BM7" s="38">
        <v>1044.8</v>
      </c>
      <c r="BN7" s="38">
        <v>1081.8</v>
      </c>
      <c r="BO7" s="38">
        <v>974.93</v>
      </c>
      <c r="BP7" s="38">
        <v>914.53</v>
      </c>
      <c r="BQ7" s="38">
        <v>29.16</v>
      </c>
      <c r="BR7" s="38">
        <v>34.07</v>
      </c>
      <c r="BS7" s="38">
        <v>22.8</v>
      </c>
      <c r="BT7" s="38">
        <v>28.87</v>
      </c>
      <c r="BU7" s="38">
        <v>24.31</v>
      </c>
      <c r="BV7" s="38">
        <v>42.48</v>
      </c>
      <c r="BW7" s="38">
        <v>50.9</v>
      </c>
      <c r="BX7" s="38">
        <v>50.82</v>
      </c>
      <c r="BY7" s="38">
        <v>52.19</v>
      </c>
      <c r="BZ7" s="38">
        <v>55.32</v>
      </c>
      <c r="CA7" s="38">
        <v>55.73</v>
      </c>
      <c r="CB7" s="38">
        <v>585.01</v>
      </c>
      <c r="CC7" s="38">
        <v>481.36</v>
      </c>
      <c r="CD7" s="38">
        <v>711.06</v>
      </c>
      <c r="CE7" s="38">
        <v>532.85</v>
      </c>
      <c r="CF7" s="38">
        <v>646.72</v>
      </c>
      <c r="CG7" s="38">
        <v>343.8</v>
      </c>
      <c r="CH7" s="38">
        <v>293.27</v>
      </c>
      <c r="CI7" s="38">
        <v>300.52</v>
      </c>
      <c r="CJ7" s="38">
        <v>296.14</v>
      </c>
      <c r="CK7" s="38">
        <v>283.17</v>
      </c>
      <c r="CL7" s="38">
        <v>276.77999999999997</v>
      </c>
      <c r="CM7" s="38">
        <v>42.34</v>
      </c>
      <c r="CN7" s="38">
        <v>45.95</v>
      </c>
      <c r="CO7" s="38">
        <v>44.14</v>
      </c>
      <c r="CP7" s="38">
        <v>40.54</v>
      </c>
      <c r="CQ7" s="38">
        <v>42.34</v>
      </c>
      <c r="CR7" s="38">
        <v>46.06</v>
      </c>
      <c r="CS7" s="38">
        <v>53.78</v>
      </c>
      <c r="CT7" s="38">
        <v>53.24</v>
      </c>
      <c r="CU7" s="38">
        <v>52.31</v>
      </c>
      <c r="CV7" s="38">
        <v>60.65</v>
      </c>
      <c r="CW7" s="38">
        <v>59.15</v>
      </c>
      <c r="CX7" s="38">
        <v>82.92</v>
      </c>
      <c r="CY7" s="38">
        <v>80.95</v>
      </c>
      <c r="CZ7" s="38">
        <v>82.38</v>
      </c>
      <c r="DA7" s="38">
        <v>84.09</v>
      </c>
      <c r="DB7" s="38">
        <v>83.1</v>
      </c>
      <c r="DC7" s="38">
        <v>72.989999999999995</v>
      </c>
      <c r="DD7" s="38">
        <v>84.06</v>
      </c>
      <c r="DE7" s="38">
        <v>84.07</v>
      </c>
      <c r="DF7" s="38">
        <v>84.32</v>
      </c>
      <c r="DG7" s="38">
        <v>84.58</v>
      </c>
      <c r="DH7" s="38">
        <v>85.01</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0.06</v>
      </c>
      <c r="EK7" s="38">
        <v>0.03</v>
      </c>
      <c r="EL7" s="38">
        <v>0.02</v>
      </c>
      <c r="EM7" s="38">
        <v>0.01</v>
      </c>
      <c r="EN7" s="38">
        <v>2.0499999999999998</v>
      </c>
      <c r="EO7" s="38">
        <v>1.58</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2018-02-08T04:40:34Z</cp:lastPrinted>
  <dcterms:created xsi:type="dcterms:W3CDTF">2017-12-25T02:32:18Z</dcterms:created>
  <dcterms:modified xsi:type="dcterms:W3CDTF">2018-02-08T04:40:38Z</dcterms:modified>
  <cp:category/>
</cp:coreProperties>
</file>