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70" yWindow="1605" windowWidth="1747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<sst xmlns="http://schemas.openxmlformats.org/spreadsheetml/2006/main" count="240" uniqueCount="126">
  <si>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</si>
  <si>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</si>
  <si>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</si>
  <si>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</si>
  <si>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</si>
  <si>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</si>
  <si>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</si>
  <si>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</si>
  <si>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</si>
  <si>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</si>
  <si>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</si>
  <si>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</si>
  <si>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</si>
  <si>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</si>
  <si>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</si>
  <si>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</si>
  <si>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</si>
  <si>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</si>
  <si>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</si>
  <si>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</si>
  <si>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</si>
  <si>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</si>
  <si>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</si>
  <si>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</si>
  <si>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</si>
  <si>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</si>
  <si>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</si>
  <si>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</si>
  <si>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</si>
  <si>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</si>
  <si>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</si>
  <si>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</si>
  <si>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</si>
  <si>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</si>
  <si>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</si>
  <si>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</si>
  <si>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</si>
  <si>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</si>
  <si>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</si>
  <si>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</si>
  <si>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</si>
  <si>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</si>
  <si>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</si>
  <si>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</si>
  <si>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</si>
  <si>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</si>
  <si>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</si>
  <si>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</si>
  <si>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</si>
  <si>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</si>
  <si>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</si>
  <si>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</si>
  <si>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</si>
  <si>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</si>
  <si>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</si>
  <si>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</si>
  <si>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</si>
  <si>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</si>
  <si>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</si>
  <si>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</si>
  <si>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</si>
  <si>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</si>
  <si>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</si>
  <si>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</si>
  <si>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</si>
  <si>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</si>
  <si>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</si>
  <si>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</si>
  <si>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</si>
  <si>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</si>
  <si>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</si>
  <si>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</si>
  <si>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</si>
  <si>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</si>
  <si>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</si>
  <si>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</si>
  <si>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</si>
  <si>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</si>
  <si>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</si>
  <si>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</si>
  <si>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</si>
  <si>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</si>
  <si>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</si>
  <si>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</si>
  <si>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</si>
  <si>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</si>
  <si>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</si>
  <si>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</si>
  <si>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</si>
  <si>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</si>
  <si>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</si>
  <si>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</si>
  <si>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</si>
  <si>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</si>
  <si>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</si>
  <si>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</si>
  <si>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</si>
  <si>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</si>
  <si>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</si>
  <si>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</si>
  <si>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</si>
  <si>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</si>
  <si>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</si>
  <si>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</si>
  <si>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</si>
  <si>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</si>
  <si>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</si>
  <si>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</si>
  <si>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</si>
  <si>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</si>
  <si>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阿武町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</si>
  <si>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</si>
  <si>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</si>
  <si>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</si>
  <si>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</si>
  <si>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</si>
  <si>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</si>
  <si>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</si>
  <si>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</si>
  <si>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</si>
  <si>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</si>
  <si>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</si>
  <si>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や世帯の減少が著しい状況下、健全運営のハードルは高いが、今後の人口減少・需要予測等を踏まえながら、まずは現状把握につとめ、機能診断及び最適整備構想のもと、長寿命化等計画的な施設の改善及び維持管理に努める。また、可能な限り効率化を図り、適宜利用料金の見直し等も検討する。</t>
    <rPh sb="3" eb="5">
      <t>セタイ</t>
    </rPh>
    <phoneticPr fontId="7"/>
  </si>
  <si>
    <t>　町が管理する農業集落排水施設は７地区あるが、竣工年度は平成５年から平成16年で、もっとも古い施設は20年以上が経過している。一部の地区については今年度において管路の調査を行い、今後改修工事を予定しているところである。今後はその他の地区についても処理場を含め同様の措置が必要となってくると思われる。</t>
    <rPh sb="63" eb="65">
      <t>イチブ</t>
    </rPh>
    <rPh sb="66" eb="68">
      <t>チク</t>
    </rPh>
    <rPh sb="73" eb="76">
      <t>コンネンド</t>
    </rPh>
    <rPh sb="80" eb="82">
      <t>カンロ</t>
    </rPh>
    <rPh sb="83" eb="85">
      <t>チョウサ</t>
    </rPh>
    <rPh sb="86" eb="87">
      <t>オコナ</t>
    </rPh>
    <rPh sb="89" eb="91">
      <t>コンゴ</t>
    </rPh>
    <rPh sb="91" eb="93">
      <t>カイシュウ</t>
    </rPh>
    <rPh sb="93" eb="95">
      <t>コウジ</t>
    </rPh>
    <rPh sb="96" eb="98">
      <t>ヨテイ</t>
    </rPh>
    <rPh sb="109" eb="111">
      <t>コンゴ</t>
    </rPh>
    <rPh sb="123" eb="126">
      <t>ショリジョウ</t>
    </rPh>
    <rPh sb="127" eb="128">
      <t>フク</t>
    </rPh>
    <rPh sb="129" eb="131">
      <t>ドウヨウ</t>
    </rPh>
    <rPh sb="132" eb="134">
      <t>ソチ</t>
    </rPh>
    <rPh sb="135" eb="137">
      <t>ヒツヨウ</t>
    </rPh>
    <rPh sb="144" eb="145">
      <t>オモ</t>
    </rPh>
    <phoneticPr fontId="7"/>
  </si>
  <si>
    <t>・収益的収支比率は、100%をわずかではあるが下回っており、率も人口や世帯の減少に伴い、年々低下している状況にある。今後も計画的な機械設備の更新等により汚水処理の効率向上を目指すと伴に、使用料の見直しも含め経営改善の取組が不可欠である。
・企業債残高対事業規模比率は、事業の取組が早かったことから起債の償還も進み、類似団体の平均値を大きく下回っている。今後は計画的な機械設備の更新等を進めながら、経営を圧迫しないような事業計画を建てていく必要がある。
・経費回収率は、全国平均を上回るとともに、かつ今年度おいては100%を超えた。今後も計画的な機械設備の更新等による汚水処理の効率向上や使用料の見直し等、より一層の経営改善に取組む。
・汚水処理原価は、全国平均を下回っているものの、今後も計画的な機械設備の更新等による汚水処理の効率向上や使用料の見直し等、一層の経営改善の取組が必要である。
・施設利用率及び水洗化率ともに、全国平均は上回っているものの、今後も未加入者への加入促進、新規繋ぎ込みへの周知等に取組むことで、率を上げていきたい。</t>
    <rPh sb="32" eb="34">
      <t>ジンコウ</t>
    </rPh>
    <rPh sb="35" eb="37">
      <t>セタイ</t>
    </rPh>
    <rPh sb="38" eb="40">
      <t>ゲンショウ</t>
    </rPh>
    <rPh sb="41" eb="42">
      <t>トモナ</t>
    </rPh>
    <rPh sb="44" eb="46">
      <t>ネンネン</t>
    </rPh>
    <rPh sb="46" eb="48">
      <t>テイカ</t>
    </rPh>
    <rPh sb="52" eb="54">
      <t>ジョウキョウ</t>
    </rPh>
    <rPh sb="86" eb="88">
      <t>メザ</t>
    </rPh>
    <rPh sb="90" eb="91">
      <t>トモ</t>
    </rPh>
    <rPh sb="101" eb="102">
      <t>フク</t>
    </rPh>
    <rPh sb="134" eb="136">
      <t>ジギョウ</t>
    </rPh>
    <rPh sb="137" eb="139">
      <t>トリクミ</t>
    </rPh>
    <rPh sb="140" eb="141">
      <t>ハヤ</t>
    </rPh>
    <rPh sb="148" eb="150">
      <t>キサイ</t>
    </rPh>
    <rPh sb="151" eb="153">
      <t>ショウカン</t>
    </rPh>
    <rPh sb="154" eb="155">
      <t>スス</t>
    </rPh>
    <rPh sb="192" eb="193">
      <t>スス</t>
    </rPh>
    <rPh sb="198" eb="200">
      <t>ケイエイ</t>
    </rPh>
    <rPh sb="201" eb="203">
      <t>アッパク</t>
    </rPh>
    <rPh sb="209" eb="211">
      <t>ジギョウ</t>
    </rPh>
    <rPh sb="211" eb="213">
      <t>ケイカク</t>
    </rPh>
    <rPh sb="214" eb="215">
      <t>タ</t>
    </rPh>
    <rPh sb="219" eb="221">
      <t>ヒツヨウ</t>
    </rPh>
    <rPh sb="249" eb="252">
      <t>コンネンド</t>
    </rPh>
    <rPh sb="261" eb="262">
      <t>コ</t>
    </rPh>
    <rPh sb="304" eb="306">
      <t>イッソウ</t>
    </rPh>
    <rPh sb="378" eb="380">
      <t>イッソウ</t>
    </rPh>
    <rPh sb="436" eb="438">
      <t>カニュウ</t>
    </rPh>
    <rPh sb="438" eb="440">
      <t>ソクシン</t>
    </rPh>
    <rPh sb="443" eb="444">
      <t>ツナ</t>
    </rPh>
    <rPh sb="445" eb="446">
      <t>コ</t>
    </rPh>
    <rPh sb="449" eb="451">
      <t>シュウチ</t>
    </rPh>
    <rPh sb="460" eb="461">
      <t>リツ</t>
    </rPh>
    <rPh sb="462" eb="463">
      <t>ア</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</si>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</sst>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322048"/>
        <c:axId val="943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4322048"/>
        <c:axId val="94332416"/>
      </c:lineChart>
      <c:dateAx>
        <c:axId val="94322048"/>
        <c:scaling>
          <c:orientation val="minMax"/>
        </c:scaling>
        <c:delete val="1"/>
        <c:axPos val="b"/>
        <c:numFmt formatCode="ge" sourceLinked="1"/>
        <c:majorTickMark val="none"/>
        <c:minorTickMark val="none"/>
        <c:tickLblPos val="none"/>
        <c:crossAx val="94332416"/>
        <c:crosses val="autoZero"/>
        <c:auto val="1"/>
        <c:lblOffset val="100"/>
        <c:baseTimeUnit val="years"/>
      </c:dateAx>
      <c:valAx>
        <c:axId val="943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60.71</c:v>
                </c:pt>
                <c:pt idx="1">
                  <c:v>60.71</c:v>
                </c:pt>
                <c:pt idx="2">
                  <c:v>60.71</c:v>
                </c:pt>
                <c:pt idx="3">
                  <c:v>60.71</c:v>
                </c:pt>
                <c:pt idx="4">
                  <c:v>60.71</c:v>
                </c:pt>
              </c:numCache>
            </c:numRef>
          </c:val>
        </c:ser>
        <c:dLbls>
          <c:showLegendKey val="0"/>
          <c:showVal val="0"/>
          <c:showCatName val="0"/>
          <c:showSerName val="0"/>
          <c:showPercent val="0"/>
          <c:showBubbleSize val="0"/>
        </c:dLbls>
        <c:gapWidth val="150"/>
        <c:axId val="97221632"/>
        <c:axId val="972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7221632"/>
        <c:axId val="97232000"/>
      </c:lineChart>
      <c:dateAx>
        <c:axId val="97221632"/>
        <c:scaling>
          <c:orientation val="minMax"/>
        </c:scaling>
        <c:delete val="1"/>
        <c:axPos val="b"/>
        <c:numFmt formatCode="ge" sourceLinked="1"/>
        <c:majorTickMark val="none"/>
        <c:minorTickMark val="none"/>
        <c:tickLblPos val="none"/>
        <c:crossAx val="97232000"/>
        <c:crosses val="autoZero"/>
        <c:auto val="1"/>
        <c:lblOffset val="100"/>
        <c:baseTimeUnit val="years"/>
      </c:dateAx>
      <c:valAx>
        <c:axId val="972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91.41</c:v>
                </c:pt>
                <c:pt idx="1">
                  <c:v>90.84</c:v>
                </c:pt>
                <c:pt idx="2">
                  <c:v>92.2</c:v>
                </c:pt>
                <c:pt idx="3">
                  <c:v>94.72</c:v>
                </c:pt>
                <c:pt idx="4">
                  <c:v>96.14</c:v>
                </c:pt>
              </c:numCache>
            </c:numRef>
          </c:val>
        </c:ser>
        <c:dLbls>
          <c:showLegendKey val="0"/>
          <c:showVal val="0"/>
          <c:showCatName val="0"/>
          <c:showSerName val="0"/>
          <c:showPercent val="0"/>
          <c:showBubbleSize val="0"/>
        </c:dLbls>
        <c:gapWidth val="150"/>
        <c:axId val="101796480"/>
        <c:axId val="1018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1796480"/>
        <c:axId val="101806848"/>
      </c:lineChart>
      <c:dateAx>
        <c:axId val="101796480"/>
        <c:scaling>
          <c:orientation val="minMax"/>
        </c:scaling>
        <c:delete val="1"/>
        <c:axPos val="b"/>
        <c:numFmt formatCode="ge" sourceLinked="1"/>
        <c:majorTickMark val="none"/>
        <c:minorTickMark val="none"/>
        <c:tickLblPos val="none"/>
        <c:crossAx val="101806848"/>
        <c:crosses val="autoZero"/>
        <c:auto val="1"/>
        <c:lblOffset val="100"/>
        <c:baseTimeUnit val="years"/>
      </c:dateAx>
      <c:valAx>
        <c:axId val="1018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97.65</c:v>
                </c:pt>
                <c:pt idx="1">
                  <c:v>97.32</c:v>
                </c:pt>
                <c:pt idx="2">
                  <c:v>97.18</c:v>
                </c:pt>
                <c:pt idx="3">
                  <c:v>97.2</c:v>
                </c:pt>
                <c:pt idx="4">
                  <c:v>96.76</c:v>
                </c:pt>
              </c:numCache>
            </c:numRef>
          </c:val>
        </c:ser>
        <c:dLbls>
          <c:showLegendKey val="0"/>
          <c:showVal val="0"/>
          <c:showCatName val="0"/>
          <c:showSerName val="0"/>
          <c:showPercent val="0"/>
          <c:showBubbleSize val="0"/>
        </c:dLbls>
        <c:gapWidth val="150"/>
        <c:axId val="96865280"/>
        <c:axId val="968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65280"/>
        <c:axId val="96871552"/>
      </c:lineChart>
      <c:dateAx>
        <c:axId val="96865280"/>
        <c:scaling>
          <c:orientation val="minMax"/>
        </c:scaling>
        <c:delete val="1"/>
        <c:axPos val="b"/>
        <c:numFmt formatCode="ge" sourceLinked="1"/>
        <c:majorTickMark val="none"/>
        <c:minorTickMark val="none"/>
        <c:tickLblPos val="none"/>
        <c:crossAx val="96871552"/>
        <c:crosses val="autoZero"/>
        <c:auto val="1"/>
        <c:lblOffset val="100"/>
        <c:baseTimeUnit val="years"/>
      </c:dateAx>
      <c:valAx>
        <c:axId val="96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93568"/>
        <c:axId val="969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93568"/>
        <c:axId val="96908032"/>
      </c:lineChart>
      <c:dateAx>
        <c:axId val="96893568"/>
        <c:scaling>
          <c:orientation val="minMax"/>
        </c:scaling>
        <c:delete val="1"/>
        <c:axPos val="b"/>
        <c:numFmt formatCode="ge" sourceLinked="1"/>
        <c:majorTickMark val="none"/>
        <c:minorTickMark val="none"/>
        <c:tickLblPos val="none"/>
        <c:crossAx val="96908032"/>
        <c:crosses val="autoZero"/>
        <c:auto val="1"/>
        <c:lblOffset val="100"/>
        <c:baseTimeUnit val="years"/>
      </c:dateAx>
      <c:valAx>
        <c:axId val="96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80000"/>
        <c:axId val="972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80000"/>
        <c:axId val="97281920"/>
      </c:lineChart>
      <c:dateAx>
        <c:axId val="97280000"/>
        <c:scaling>
          <c:orientation val="minMax"/>
        </c:scaling>
        <c:delete val="1"/>
        <c:axPos val="b"/>
        <c:numFmt formatCode="ge" sourceLinked="1"/>
        <c:majorTickMark val="none"/>
        <c:minorTickMark val="none"/>
        <c:tickLblPos val="none"/>
        <c:crossAx val="97281920"/>
        <c:crosses val="autoZero"/>
        <c:auto val="1"/>
        <c:lblOffset val="100"/>
        <c:baseTimeUnit val="years"/>
      </c:dateAx>
      <c:valAx>
        <c:axId val="972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95744"/>
        <c:axId val="972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95744"/>
        <c:axId val="97294976"/>
      </c:lineChart>
      <c:dateAx>
        <c:axId val="97295744"/>
        <c:scaling>
          <c:orientation val="minMax"/>
        </c:scaling>
        <c:delete val="1"/>
        <c:axPos val="b"/>
        <c:numFmt formatCode="ge" sourceLinked="1"/>
        <c:majorTickMark val="none"/>
        <c:minorTickMark val="none"/>
        <c:tickLblPos val="none"/>
        <c:crossAx val="97294976"/>
        <c:crosses val="autoZero"/>
        <c:auto val="1"/>
        <c:lblOffset val="100"/>
        <c:baseTimeUnit val="years"/>
      </c:dateAx>
      <c:valAx>
        <c:axId val="972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16064"/>
        <c:axId val="970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16064"/>
        <c:axId val="97034624"/>
      </c:lineChart>
      <c:dateAx>
        <c:axId val="97016064"/>
        <c:scaling>
          <c:orientation val="minMax"/>
        </c:scaling>
        <c:delete val="1"/>
        <c:axPos val="b"/>
        <c:numFmt formatCode="ge" sourceLinked="1"/>
        <c:majorTickMark val="none"/>
        <c:minorTickMark val="none"/>
        <c:tickLblPos val="none"/>
        <c:crossAx val="97034624"/>
        <c:crosses val="autoZero"/>
        <c:auto val="1"/>
        <c:lblOffset val="100"/>
        <c:baseTimeUnit val="years"/>
      </c:dateAx>
      <c:valAx>
        <c:axId val="970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369.63</c:v>
                </c:pt>
                <c:pt idx="1">
                  <c:v>344.36</c:v>
                </c:pt>
                <c:pt idx="2">
                  <c:v>309.43</c:v>
                </c:pt>
                <c:pt idx="3">
                  <c:v>283.89999999999998</c:v>
                </c:pt>
                <c:pt idx="4">
                  <c:v>284.31</c:v>
                </c:pt>
              </c:numCache>
            </c:numRef>
          </c:val>
        </c:ser>
        <c:dLbls>
          <c:showLegendKey val="0"/>
          <c:showVal val="0"/>
          <c:showCatName val="0"/>
          <c:showSerName val="0"/>
          <c:showPercent val="0"/>
          <c:showBubbleSize val="0"/>
        </c:dLbls>
        <c:gapWidth val="150"/>
        <c:axId val="97064448"/>
        <c:axId val="970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7064448"/>
        <c:axId val="97066368"/>
      </c:lineChart>
      <c:dateAx>
        <c:axId val="97064448"/>
        <c:scaling>
          <c:orientation val="minMax"/>
        </c:scaling>
        <c:delete val="1"/>
        <c:axPos val="b"/>
        <c:numFmt formatCode="ge" sourceLinked="1"/>
        <c:majorTickMark val="none"/>
        <c:minorTickMark val="none"/>
        <c:tickLblPos val="none"/>
        <c:crossAx val="97066368"/>
        <c:crosses val="autoZero"/>
        <c:auto val="1"/>
        <c:lblOffset val="100"/>
        <c:baseTimeUnit val="years"/>
      </c:dateAx>
      <c:valAx>
        <c:axId val="970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90.72</c:v>
                </c:pt>
                <c:pt idx="1">
                  <c:v>94.26</c:v>
                </c:pt>
                <c:pt idx="2">
                  <c:v>94.49</c:v>
                </c:pt>
                <c:pt idx="3">
                  <c:v>96.41</c:v>
                </c:pt>
                <c:pt idx="4">
                  <c:v>109.01</c:v>
                </c:pt>
              </c:numCache>
            </c:numRef>
          </c:val>
        </c:ser>
        <c:dLbls>
          <c:showLegendKey val="0"/>
          <c:showVal val="0"/>
          <c:showCatName val="0"/>
          <c:showSerName val="0"/>
          <c:showPercent val="0"/>
          <c:showBubbleSize val="0"/>
        </c:dLbls>
        <c:gapWidth val="150"/>
        <c:axId val="97081216"/>
        <c:axId val="970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7081216"/>
        <c:axId val="97085696"/>
      </c:lineChart>
      <c:dateAx>
        <c:axId val="97081216"/>
        <c:scaling>
          <c:orientation val="minMax"/>
        </c:scaling>
        <c:delete val="1"/>
        <c:axPos val="b"/>
        <c:numFmt formatCode="ge" sourceLinked="1"/>
        <c:majorTickMark val="none"/>
        <c:minorTickMark val="none"/>
        <c:tickLblPos val="none"/>
        <c:crossAx val="97085696"/>
        <c:crosses val="autoZero"/>
        <c:auto val="1"/>
        <c:lblOffset val="100"/>
        <c:baseTimeUnit val="years"/>
      </c:dateAx>
      <c:valAx>
        <c:axId val="970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170.92</c:v>
                </c:pt>
                <c:pt idx="1">
                  <c:v>158.13999999999999</c:v>
                </c:pt>
                <c:pt idx="2">
                  <c:v>166.52</c:v>
                </c:pt>
                <c:pt idx="3">
                  <c:v>183.01</c:v>
                </c:pt>
                <c:pt idx="4">
                  <c:v>168.73</c:v>
                </c:pt>
              </c:numCache>
            </c:numRef>
          </c:val>
        </c:ser>
        <c:dLbls>
          <c:showLegendKey val="0"/>
          <c:showVal val="0"/>
          <c:showCatName val="0"/>
          <c:showSerName val="0"/>
          <c:showPercent val="0"/>
          <c:showBubbleSize val="0"/>
        </c:dLbls>
        <c:gapWidth val="150"/>
        <c:axId val="97205632"/>
        <c:axId val="972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7205632"/>
        <c:axId val="97207808"/>
      </c:lineChart>
      <c:dateAx>
        <c:axId val="97205632"/>
        <c:scaling>
          <c:orientation val="minMax"/>
        </c:scaling>
        <c:delete val="1"/>
        <c:axPos val="b"/>
        <c:numFmt formatCode="ge" sourceLinked="1"/>
        <c:majorTickMark val="none"/>
        <c:minorTickMark val="none"/>
        <c:tickLblPos val="none"/>
        <c:crossAx val="97207808"/>
        <c:crosses val="autoZero"/>
        <c:auto val="1"/>
        <c:lblOffset val="100"/>
        <c:baseTimeUnit val="years"/>
      </c:dateAx>
      <c:valAx>
        <c:axId val="972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阿武町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3507</v>
      </c>
      <c r="AM8" s="50"/>
      <c r="AN8" s="50"/>
      <c r="AO8" s="50"/>
      <c r="AP8" s="50"/>
      <c r="AQ8" s="50"/>
      <c r="AR8" s="50"/>
      <c r="AS8" s="50"/>
      <c r="AT8" s="45">
        <f>データ!T6</f>
        <v>115.95</v>
      </c>
      <c r="AU8" s="45"/>
      <c r="AV8" s="45"/>
      <c r="AW8" s="45"/>
      <c r="AX8" s="45"/>
      <c r="AY8" s="45"/>
      <c r="AZ8" s="45"/>
      <c r="BA8" s="45"/>
      <c r="BB8" s="45">
        <f>データ!U6</f>
        <v>30.25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59</v>
      </c>
      <c r="Q10" s="45"/>
      <c r="R10" s="45"/>
      <c r="S10" s="45"/>
      <c r="T10" s="45"/>
      <c r="U10" s="45"/>
      <c r="V10" s="45"/>
      <c r="W10" s="45">
        <f>データ!Q6</f>
        <v>100</v>
      </c>
      <c r="X10" s="45"/>
      <c r="Y10" s="45"/>
      <c r="Z10" s="45"/>
      <c r="AA10" s="45"/>
      <c r="AB10" s="45"/>
      <c r="AC10" s="45"/>
      <c r="AD10" s="50">
        <f>データ!R6</f>
        <v>4320</v>
      </c>
      <c r="AE10" s="50"/>
      <c r="AF10" s="50"/>
      <c r="AG10" s="50"/>
      <c r="AH10" s="50"/>
      <c r="AI10" s="50"/>
      <c r="AJ10" s="50"/>
      <c r="AK10" s="2"/>
      <c r="AL10" s="50">
        <f>データ!V6</f>
        <v>2046</v>
      </c>
      <c r="AM10" s="50"/>
      <c r="AN10" s="50"/>
      <c r="AO10" s="50"/>
      <c r="AP10" s="50"/>
      <c r="AQ10" s="50"/>
      <c r="AR10" s="50"/>
      <c r="AS10" s="50"/>
      <c r="AT10" s="45">
        <f>データ!W6</f>
        <v>1.8</v>
      </c>
      <c r="AU10" s="45"/>
      <c r="AV10" s="45"/>
      <c r="AW10" s="45"/>
      <c r="AX10" s="45"/>
      <c r="AY10" s="45"/>
      <c r="AZ10" s="45"/>
      <c r="BA10" s="45"/>
      <c r="BB10" s="45">
        <f>データ!X6</f>
        <v>1136.67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355020</v>
      </c>
      <c r="D6" s="33">
        <f t="shared" si="3"/>
        <v>47</v>
      </c>
      <c r="E6" s="33">
        <f t="shared" si="3"/>
        <v>17</v>
      </c>
      <c r="F6" s="33">
        <f t="shared" si="3"/>
        <v>5</v>
      </c>
      <c r="G6" s="33">
        <f t="shared" si="3"/>
        <v>0</v>
      </c>
      <c r="H6" s="33" t="str">
        <f t="shared" si="3"/>
        <v>山口県　阿武町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59</v>
      </c>
      <c r="Q6" s="34">
        <f t="shared" si="3"/>
        <v>100</v>
      </c>
      <c r="R6" s="34">
        <f t="shared" si="3"/>
        <v>4320</v>
      </c>
      <c r="S6" s="34">
        <f t="shared" si="3"/>
        <v>3507</v>
      </c>
      <c r="T6" s="34">
        <f t="shared" si="3"/>
        <v>115.95</v>
      </c>
      <c r="U6" s="34">
        <f t="shared" si="3"/>
        <v>30.25</v>
      </c>
      <c r="V6" s="34">
        <f t="shared" si="3"/>
        <v>2046</v>
      </c>
      <c r="W6" s="34">
        <f t="shared" si="3"/>
        <v>1.8</v>
      </c>
      <c r="X6" s="34">
        <f t="shared" si="3"/>
        <v>1136.67</v>
      </c>
      <c r="Y6" s="35">
        <f>IF(Y7="",NA(),Y7)</f>
        <v>97.65</v>
      </c>
      <c r="Z6" s="35">
        <f t="shared" ref="Z6:AH6" si="4">IF(Z7="",NA(),Z7)</f>
        <v>97.32</v>
      </c>
      <c r="AA6" s="35">
        <f t="shared" si="4"/>
        <v>97.18</v>
      </c>
      <c r="AB6" s="35">
        <f t="shared" si="4"/>
        <v>97.2</v>
      </c>
      <c r="AC6" s="35">
        <f t="shared" si="4"/>
        <v>96.76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369.63</v>
      </c>
      <c r="BG6" s="35">
        <f t="shared" ref="BG6:BO6" si="7">IF(BG7="",NA(),BG7)</f>
        <v>344.36</v>
      </c>
      <c r="BH6" s="35">
        <f t="shared" si="7"/>
        <v>309.43</v>
      </c>
      <c r="BI6" s="35">
        <f t="shared" si="7"/>
        <v>283.89999999999998</v>
      </c>
      <c r="BJ6" s="35">
        <f t="shared" si="7"/>
        <v>284.31</v>
      </c>
      <c r="BK6" s="35">
        <f t="shared" si="7"/>
        <v>1197.82</v>
      </c>
      <c r="BL6" s="35">
        <f t="shared" si="7"/>
        <v>1126.77</v>
      </c>
      <c r="BM6" s="35">
        <f t="shared" si="7"/>
        <v>1044.8</v>
      </c>
      <c r="BN6" s="35">
        <f t="shared" si="7"/>
        <v>1081.8</v>
      </c>
      <c r="BO6" s="35">
        <f t="shared" si="7"/>
        <v>974.93</v>
      </c>
      <c r="BP6" s="34" t="str">
        <f>IF(BP7="","",IF(BP7="-","【-】","【"&amp;SUBSTITUTE(TEXT(BP7,"#,##0.00"),"-","△")&amp;"】"))</f>
        <v>【914.53】</v>
      </c>
      <c r="BQ6" s="35">
        <f>IF(BQ7="",NA(),BQ7)</f>
        <v>90.72</v>
      </c>
      <c r="BR6" s="35">
        <f t="shared" ref="BR6:BZ6" si="8">IF(BR7="",NA(),BR7)</f>
        <v>94.26</v>
      </c>
      <c r="BS6" s="35">
        <f t="shared" si="8"/>
        <v>94.49</v>
      </c>
      <c r="BT6" s="35">
        <f t="shared" si="8"/>
        <v>96.41</v>
      </c>
      <c r="BU6" s="35">
        <f t="shared" si="8"/>
        <v>109.01</v>
      </c>
      <c r="BV6" s="35">
        <f t="shared" si="8"/>
        <v>51.03</v>
      </c>
      <c r="BW6" s="35">
        <f t="shared" si="8"/>
        <v>50.9</v>
      </c>
      <c r="BX6" s="35">
        <f t="shared" si="8"/>
        <v>50.82</v>
      </c>
      <c r="BY6" s="35">
        <f t="shared" si="8"/>
        <v>52.19</v>
      </c>
      <c r="BZ6" s="35">
        <f t="shared" si="8"/>
        <v>55.32</v>
      </c>
      <c r="CA6" s="34" t="str">
        <f>IF(CA7="","",IF(CA7="-","【-】","【"&amp;SUBSTITUTE(TEXT(CA7,"#,##0.00"),"-","△")&amp;"】"))</f>
        <v>【55.73】</v>
      </c>
      <c r="CB6" s="35">
        <f>IF(CB7="",NA(),CB7)</f>
        <v>170.92</v>
      </c>
      <c r="CC6" s="35">
        <f t="shared" ref="CC6:CK6" si="9">IF(CC7="",NA(),CC7)</f>
        <v>158.13999999999999</v>
      </c>
      <c r="CD6" s="35">
        <f t="shared" si="9"/>
        <v>166.52</v>
      </c>
      <c r="CE6" s="35">
        <f t="shared" si="9"/>
        <v>183.01</v>
      </c>
      <c r="CF6" s="35">
        <f t="shared" si="9"/>
        <v>168.73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60.71</v>
      </c>
      <c r="CN6" s="35">
        <f t="shared" ref="CN6:CV6" si="10">IF(CN7="",NA(),CN7)</f>
        <v>60.71</v>
      </c>
      <c r="CO6" s="35">
        <f t="shared" si="10"/>
        <v>60.71</v>
      </c>
      <c r="CP6" s="35">
        <f t="shared" si="10"/>
        <v>60.71</v>
      </c>
      <c r="CQ6" s="35">
        <f t="shared" si="10"/>
        <v>60.71</v>
      </c>
      <c r="CR6" s="35">
        <f t="shared" si="10"/>
        <v>54.74</v>
      </c>
      <c r="CS6" s="35">
        <f t="shared" si="10"/>
        <v>53.78</v>
      </c>
      <c r="CT6" s="35">
        <f t="shared" si="10"/>
        <v>53.24</v>
      </c>
      <c r="CU6" s="35">
        <f t="shared" si="10"/>
        <v>52.31</v>
      </c>
      <c r="CV6" s="35">
        <f t="shared" si="10"/>
        <v>60.65</v>
      </c>
      <c r="CW6" s="34" t="str">
        <f>IF(CW7="","",IF(CW7="-","【-】","【"&amp;SUBSTITUTE(TEXT(CW7,"#,##0.00"),"-","△")&amp;"】"))</f>
        <v>【59.15】</v>
      </c>
      <c r="CX6" s="35">
        <f>IF(CX7="",NA(),CX7)</f>
        <v>91.41</v>
      </c>
      <c r="CY6" s="35">
        <f t="shared" ref="CY6:DG6" si="11">IF(CY7="",NA(),CY7)</f>
        <v>90.84</v>
      </c>
      <c r="CZ6" s="35">
        <f t="shared" si="11"/>
        <v>92.2</v>
      </c>
      <c r="DA6" s="35">
        <f t="shared" si="11"/>
        <v>94.72</v>
      </c>
      <c r="DB6" s="35">
        <f t="shared" si="11"/>
        <v>96.14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355020</v>
      </c>
      <c r="D7" s="37">
        <v>47</v>
      </c>
      <c r="E7" s="37">
        <v>17</v>
      </c>
      <c r="F7" s="37">
        <v>5</v>
      </c>
      <c r="G7" s="37">
        <v>0</v>
      </c>
      <c r="H7" s="37" t="s">
        <v>110</v>
      </c>
      <c r="I7" s="37" t="s">
        <v>111</v>
      </c>
      <c r="J7" s="37" t="s">
        <v>112</v>
      </c>
      <c r="K7" s="37" t="s">
        <v>113</v>
      </c>
      <c r="L7" s="37" t="s">
        <v>114</v>
      </c>
      <c r="M7" s="37"/>
      <c r="N7" s="38" t="s">
        <v>115</v>
      </c>
      <c r="O7" s="38" t="s">
        <v>116</v>
      </c>
      <c r="P7" s="38">
        <v>59</v>
      </c>
      <c r="Q7" s="38">
        <v>100</v>
      </c>
      <c r="R7" s="38">
        <v>4320</v>
      </c>
      <c r="S7" s="38">
        <v>3507</v>
      </c>
      <c r="T7" s="38">
        <v>115.95</v>
      </c>
      <c r="U7" s="38">
        <v>30.25</v>
      </c>
      <c r="V7" s="38">
        <v>2046</v>
      </c>
      <c r="W7" s="38">
        <v>1.8</v>
      </c>
      <c r="X7" s="38">
        <v>1136.67</v>
      </c>
      <c r="Y7" s="38">
        <v>97.65</v>
      </c>
      <c r="Z7" s="38">
        <v>97.32</v>
      </c>
      <c r="AA7" s="38">
        <v>97.18</v>
      </c>
      <c r="AB7" s="38">
        <v>97.2</v>
      </c>
      <c r="AC7" s="38">
        <v>96.76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369.63</v>
      </c>
      <c r="BG7" s="38">
        <v>344.36</v>
      </c>
      <c r="BH7" s="38">
        <v>309.43</v>
      </c>
      <c r="BI7" s="38">
        <v>283.89999999999998</v>
      </c>
      <c r="BJ7" s="38">
        <v>284.31</v>
      </c>
      <c r="BK7" s="38">
        <v>1197.82</v>
      </c>
      <c r="BL7" s="38">
        <v>1126.77</v>
      </c>
      <c r="BM7" s="38">
        <v>1044.8</v>
      </c>
      <c r="BN7" s="38">
        <v>1081.8</v>
      </c>
      <c r="BO7" s="38">
        <v>974.93</v>
      </c>
      <c r="BP7" s="38">
        <v>914.53</v>
      </c>
      <c r="BQ7" s="38">
        <v>90.72</v>
      </c>
      <c r="BR7" s="38">
        <v>94.26</v>
      </c>
      <c r="BS7" s="38">
        <v>94.49</v>
      </c>
      <c r="BT7" s="38">
        <v>96.41</v>
      </c>
      <c r="BU7" s="38">
        <v>109.01</v>
      </c>
      <c r="BV7" s="38">
        <v>51.03</v>
      </c>
      <c r="BW7" s="38">
        <v>50.9</v>
      </c>
      <c r="BX7" s="38">
        <v>50.82</v>
      </c>
      <c r="BY7" s="38">
        <v>52.19</v>
      </c>
      <c r="BZ7" s="38">
        <v>55.32</v>
      </c>
      <c r="CA7" s="38">
        <v>55.73</v>
      </c>
      <c r="CB7" s="38">
        <v>170.92</v>
      </c>
      <c r="CC7" s="38">
        <v>158.13999999999999</v>
      </c>
      <c r="CD7" s="38">
        <v>166.52</v>
      </c>
      <c r="CE7" s="38">
        <v>183.01</v>
      </c>
      <c r="CF7" s="38">
        <v>168.73</v>
      </c>
      <c r="CG7" s="38">
        <v>289.60000000000002</v>
      </c>
      <c r="CH7" s="38">
        <v>293.27</v>
      </c>
      <c r="CI7" s="38">
        <v>300.52</v>
      </c>
      <c r="CJ7" s="38">
        <v>296.14</v>
      </c>
      <c r="CK7" s="38">
        <v>283.17</v>
      </c>
      <c r="CL7" s="38">
        <v>276.77999999999997</v>
      </c>
      <c r="CM7" s="38">
        <v>60.71</v>
      </c>
      <c r="CN7" s="38">
        <v>60.71</v>
      </c>
      <c r="CO7" s="38">
        <v>60.71</v>
      </c>
      <c r="CP7" s="38">
        <v>60.71</v>
      </c>
      <c r="CQ7" s="38">
        <v>60.71</v>
      </c>
      <c r="CR7" s="38">
        <v>54.74</v>
      </c>
      <c r="CS7" s="38">
        <v>53.78</v>
      </c>
      <c r="CT7" s="38">
        <v>53.24</v>
      </c>
      <c r="CU7" s="38">
        <v>52.31</v>
      </c>
      <c r="CV7" s="38">
        <v>60.65</v>
      </c>
      <c r="CW7" s="38">
        <v>59.15</v>
      </c>
      <c r="CX7" s="38">
        <v>91.41</v>
      </c>
      <c r="CY7" s="38">
        <v>90.84</v>
      </c>
      <c r="CZ7" s="38">
        <v>92.2</v>
      </c>
      <c r="DA7" s="38">
        <v>94.72</v>
      </c>
      <c r="DB7" s="38">
        <v>96.14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2018-01-29T07:14:18Z</cp:lastPrinted>
  <dcterms:created xsi:type="dcterms:W3CDTF">2017-12-25T02:32:19Z</dcterms:created>
  <dcterms:modified xsi:type="dcterms:W3CDTF">2018-01-29T07:14:20Z</dcterms:modified>
  <cp:category/>
</cp:coreProperties>
</file>