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10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<sst xmlns="http://schemas.openxmlformats.org/spreadsheetml/2006/main" count="240" uniqueCount="125">
  <si>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</si>
  <si>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</si>
  <si>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</si>
  <si>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</si>
  <si>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</si>
  <si>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</si>
  <si>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</si>
  <si>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</si>
  <si>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</si>
  <si>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</si>
  <si>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</si>
  <si>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</si>
  <si>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</si>
  <si>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</si>
  <si>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</si>
  <si>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</si>
  <si>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</si>
  <si>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</si>
  <si>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</si>
  <si>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</si>
  <si>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</si>
  <si>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</si>
  <si>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</si>
  <si>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</si>
  <si>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</si>
  <si>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</si>
  <si>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</si>
  <si>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</si>
  <si>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</si>
  <si>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</si>
  <si>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</si>
  <si>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</si>
  <si>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</si>
  <si>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</si>
  <si>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</si>
  <si>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</si>
  <si>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</si>
  <si>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</si>
  <si>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</si>
  <si>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</si>
  <si>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</si>
  <si>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</si>
  <si>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</si>
  <si>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</si>
  <si>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</si>
  <si>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</si>
  <si>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</si>
  <si>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</si>
  <si>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</si>
  <si>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</si>
  <si>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</si>
  <si>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</si>
  <si>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</si>
  <si>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</si>
  <si>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</si>
  <si>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</si>
  <si>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</si>
  <si>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</si>
  <si>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</si>
  <si>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</si>
  <si>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</si>
  <si>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</si>
  <si>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</si>
  <si>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</si>
  <si>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</si>
  <si>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</si>
  <si>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</si>
  <si>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</si>
  <si>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</si>
  <si>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</si>
  <si>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</si>
  <si>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</si>
  <si>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</si>
  <si>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</si>
  <si>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</si>
  <si>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</si>
  <si>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</si>
  <si>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</si>
  <si>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</si>
  <si>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</si>
  <si>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</si>
  <si>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</si>
  <si>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</si>
  <si>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</si>
  <si>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</si>
  <si>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</si>
  <si>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</si>
  <si>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</si>
  <si>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</si>
  <si>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</si>
  <si>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</si>
  <si>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</si>
  <si>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</si>
  <si>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</si>
  <si>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</si>
  <si>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</si>
  <si>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</si>
  <si>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</si>
  <si>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</si>
  <si>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</si>
  <si>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</si>
  <si>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</si>
  <si>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</si>
  <si>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</si>
  <si>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</si>
  <si>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</si>
  <si>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</si>
  <si>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</si>
  <si>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</si>
  <si>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阿武町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</si>
  <si>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</si>
  <si>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</si>
  <si>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</si>
  <si>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</si>
  <si>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</si>
  <si>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</si>
  <si>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</si>
  <si>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</si>
  <si>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</si>
  <si>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</si>
  <si>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</si>
  <si>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町が管理する漁業集落排水施設は3地区あるが、竣工年度は平成元年から平成10年で、もっとも古い施設は28年が経過している。最も古い施設については既に機能診断の調査を終え、今後は計画的に改修を行うこととしている。その他の地区についても今後同様の措置が必要と考える。</t>
    <rPh sb="61" eb="62">
      <t>モット</t>
    </rPh>
    <rPh sb="63" eb="64">
      <t>フル</t>
    </rPh>
    <rPh sb="65" eb="67">
      <t>シセツ</t>
    </rPh>
    <rPh sb="72" eb="73">
      <t>スデ</t>
    </rPh>
    <rPh sb="74" eb="76">
      <t>キノウ</t>
    </rPh>
    <rPh sb="76" eb="78">
      <t>シンダン</t>
    </rPh>
    <rPh sb="79" eb="81">
      <t>チョウサ</t>
    </rPh>
    <rPh sb="82" eb="83">
      <t>オ</t>
    </rPh>
    <rPh sb="85" eb="87">
      <t>コンゴ</t>
    </rPh>
    <rPh sb="88" eb="91">
      <t>ケイカクテキ</t>
    </rPh>
    <rPh sb="92" eb="94">
      <t>カイシュウ</t>
    </rPh>
    <rPh sb="95" eb="96">
      <t>オコナ</t>
    </rPh>
    <rPh sb="116" eb="118">
      <t>コンゴ</t>
    </rPh>
    <rPh sb="118" eb="120">
      <t>ドウヨウ</t>
    </rPh>
    <rPh sb="121" eb="123">
      <t>ソチ</t>
    </rPh>
    <rPh sb="124" eb="126">
      <t>ヒツヨウ</t>
    </rPh>
    <rPh sb="127" eb="128">
      <t>カンガ</t>
    </rPh>
    <phoneticPr fontId="7"/>
  </si>
  <si>
    <t>人口や世帯の減少が著しい状況下、健全運営のハードルは高いが、今後の人口減少・需要予測等を踏まえながら、まずは現状把握につとめ、機能診断及び最適整備構想のもと、長寿命化等計画的な施設の改善及び維持管理に努める。また、可能な限り効率化を図り、適宜利用料金の見直し等も検討する。</t>
    <rPh sb="3" eb="5">
      <t>セタイ</t>
    </rPh>
    <phoneticPr fontId="7"/>
  </si>
  <si>
    <t>・収益的収支比率は、今年度おいてわずかではあるが100%を上回ったものの、今後も計画的な機械設備の更新等による汚水処理の効率向上や使用料の見直し等、より一層経営改善の取組が不可欠である。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することになることから、経営を圧迫しないような計画を建てる必要がある。
・経費回収率は、今年度100%となったものの、今後も計画的な機械設備の更新等により汚水処理の効率向上や使用料の見直し等、より一層の経営改善の取組む必要がある。
・汚水処理原価は、全国平均を下回っているもの、今後も計画的な機械設備の更新等による汚水処理の効率向上や使用料の見直し等、経営改善の取組が必要である。
・施設利用率及び水洗化率ともに、全国平均は上回っているものの、今後も未加入者の調査、新規繋ぎ込みへの周知等に取組むことで、率を上げていきたい。</t>
    <rPh sb="10" eb="13">
      <t>コンネンド</t>
    </rPh>
    <rPh sb="29" eb="30">
      <t>ウエ</t>
    </rPh>
    <rPh sb="76" eb="78">
      <t>イッソウ</t>
    </rPh>
    <rPh sb="109" eb="111">
      <t>ジギョウ</t>
    </rPh>
    <rPh sb="112" eb="114">
      <t>トリクミ</t>
    </rPh>
    <rPh sb="115" eb="116">
      <t>ハヤ</t>
    </rPh>
    <rPh sb="122" eb="124">
      <t>トウショ</t>
    </rPh>
    <rPh sb="125" eb="127">
      <t>キサイ</t>
    </rPh>
    <rPh sb="128" eb="130">
      <t>ショウカン</t>
    </rPh>
    <rPh sb="131" eb="132">
      <t>オ</t>
    </rPh>
    <rPh sb="135" eb="136">
      <t>チカ</t>
    </rPh>
    <rPh sb="164" eb="166">
      <t>キノウ</t>
    </rPh>
    <rPh sb="166" eb="168">
      <t>ホゼン</t>
    </rPh>
    <rPh sb="172" eb="174">
      <t>ジギョウ</t>
    </rPh>
    <rPh sb="175" eb="176">
      <t>スス</t>
    </rPh>
    <rPh sb="178" eb="179">
      <t>イ</t>
    </rPh>
    <rPh sb="180" eb="181">
      <t>ナカ</t>
    </rPh>
    <rPh sb="183" eb="184">
      <t>アラ</t>
    </rPh>
    <rPh sb="186" eb="188">
      <t>キサイ</t>
    </rPh>
    <rPh sb="233" eb="236">
      <t>コンネンド</t>
    </rPh>
    <rPh sb="287" eb="289">
      <t>イッソウ</t>
    </rPh>
    <rPh sb="298" eb="300">
      <t>ヒツヨウ</t>
    </rPh>
    <rPh sb="424" eb="425">
      <t>ツナ</t>
    </rPh>
    <rPh sb="426" eb="427">
      <t>コ</t>
    </rPh>
    <rPh sb="430" eb="432">
      <t>シュウチ</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</si>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</sst>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42720"/>
        <c:axId val="897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89742720"/>
        <c:axId val="89744896"/>
      </c:lineChart>
      <c:dateAx>
        <c:axId val="89742720"/>
        <c:scaling>
          <c:orientation val="minMax"/>
        </c:scaling>
        <c:delete val="1"/>
        <c:axPos val="b"/>
        <c:numFmt formatCode="ge" sourceLinked="1"/>
        <c:majorTickMark val="none"/>
        <c:minorTickMark val="none"/>
        <c:tickLblPos val="none"/>
        <c:crossAx val="89744896"/>
        <c:crosses val="autoZero"/>
        <c:auto val="1"/>
        <c:lblOffset val="100"/>
        <c:baseTimeUnit val="years"/>
      </c:dateAx>
      <c:valAx>
        <c:axId val="897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ser>
        <c:dLbls>
          <c:showLegendKey val="0"/>
          <c:showVal val="0"/>
          <c:showCatName val="0"/>
          <c:showSerName val="0"/>
          <c:showPercent val="0"/>
          <c:showBubbleSize val="0"/>
        </c:dLbls>
        <c:gapWidth val="150"/>
        <c:axId val="93092864"/>
        <c:axId val="931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93092864"/>
        <c:axId val="93103232"/>
      </c:lineChart>
      <c:dateAx>
        <c:axId val="93092864"/>
        <c:scaling>
          <c:orientation val="minMax"/>
        </c:scaling>
        <c:delete val="1"/>
        <c:axPos val="b"/>
        <c:numFmt formatCode="ge" sourceLinked="1"/>
        <c:majorTickMark val="none"/>
        <c:minorTickMark val="none"/>
        <c:tickLblPos val="none"/>
        <c:crossAx val="93103232"/>
        <c:crosses val="autoZero"/>
        <c:auto val="1"/>
        <c:lblOffset val="100"/>
        <c:baseTimeUnit val="years"/>
      </c:dateAx>
      <c:valAx>
        <c:axId val="931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91.66</c:v>
                </c:pt>
                <c:pt idx="1">
                  <c:v>89.93</c:v>
                </c:pt>
                <c:pt idx="2">
                  <c:v>91.94</c:v>
                </c:pt>
                <c:pt idx="3">
                  <c:v>95.69</c:v>
                </c:pt>
                <c:pt idx="4">
                  <c:v>97.09</c:v>
                </c:pt>
              </c:numCache>
            </c:numRef>
          </c:val>
        </c:ser>
        <c:dLbls>
          <c:showLegendKey val="0"/>
          <c:showVal val="0"/>
          <c:showCatName val="0"/>
          <c:showSerName val="0"/>
          <c:showPercent val="0"/>
          <c:showBubbleSize val="0"/>
        </c:dLbls>
        <c:gapWidth val="150"/>
        <c:axId val="93211264"/>
        <c:axId val="93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93211264"/>
        <c:axId val="93221632"/>
      </c:lineChart>
      <c:dateAx>
        <c:axId val="93211264"/>
        <c:scaling>
          <c:orientation val="minMax"/>
        </c:scaling>
        <c:delete val="1"/>
        <c:axPos val="b"/>
        <c:numFmt formatCode="ge" sourceLinked="1"/>
        <c:majorTickMark val="none"/>
        <c:minorTickMark val="none"/>
        <c:tickLblPos val="none"/>
        <c:crossAx val="93221632"/>
        <c:crosses val="autoZero"/>
        <c:auto val="1"/>
        <c:lblOffset val="100"/>
        <c:baseTimeUnit val="years"/>
      </c:dateAx>
      <c:valAx>
        <c:axId val="93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c:v>
                </c:pt>
                <c:pt idx="1">
                  <c:v>97.01</c:v>
                </c:pt>
                <c:pt idx="2">
                  <c:v>89.85</c:v>
                </c:pt>
                <c:pt idx="3">
                  <c:v>99.99</c:v>
                </c:pt>
                <c:pt idx="4">
                  <c:v>100.08</c:v>
                </c:pt>
              </c:numCache>
            </c:numRef>
          </c:val>
        </c:ser>
        <c:dLbls>
          <c:showLegendKey val="0"/>
          <c:showVal val="0"/>
          <c:showCatName val="0"/>
          <c:showSerName val="0"/>
          <c:showPercent val="0"/>
          <c:showBubbleSize val="0"/>
        </c:dLbls>
        <c:gapWidth val="150"/>
        <c:axId val="80350208"/>
        <c:axId val="80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50208"/>
        <c:axId val="80356480"/>
      </c:lineChart>
      <c:dateAx>
        <c:axId val="80350208"/>
        <c:scaling>
          <c:orientation val="minMax"/>
        </c:scaling>
        <c:delete val="1"/>
        <c:axPos val="b"/>
        <c:numFmt formatCode="ge" sourceLinked="1"/>
        <c:majorTickMark val="none"/>
        <c:minorTickMark val="none"/>
        <c:tickLblPos val="none"/>
        <c:crossAx val="80356480"/>
        <c:crosses val="autoZero"/>
        <c:auto val="1"/>
        <c:lblOffset val="100"/>
        <c:baseTimeUnit val="years"/>
      </c:dateAx>
      <c:valAx>
        <c:axId val="80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78496"/>
        <c:axId val="80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78496"/>
        <c:axId val="80392960"/>
      </c:lineChart>
      <c:dateAx>
        <c:axId val="80378496"/>
        <c:scaling>
          <c:orientation val="minMax"/>
        </c:scaling>
        <c:delete val="1"/>
        <c:axPos val="b"/>
        <c:numFmt formatCode="ge" sourceLinked="1"/>
        <c:majorTickMark val="none"/>
        <c:minorTickMark val="none"/>
        <c:tickLblPos val="none"/>
        <c:crossAx val="80392960"/>
        <c:crosses val="autoZero"/>
        <c:auto val="1"/>
        <c:lblOffset val="100"/>
        <c:baseTimeUnit val="years"/>
      </c:dateAx>
      <c:valAx>
        <c:axId val="80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76032"/>
        <c:axId val="89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76032"/>
        <c:axId val="89678208"/>
      </c:lineChart>
      <c:dateAx>
        <c:axId val="89676032"/>
        <c:scaling>
          <c:orientation val="minMax"/>
        </c:scaling>
        <c:delete val="1"/>
        <c:axPos val="b"/>
        <c:numFmt formatCode="ge" sourceLinked="1"/>
        <c:majorTickMark val="none"/>
        <c:minorTickMark val="none"/>
        <c:tickLblPos val="none"/>
        <c:crossAx val="89678208"/>
        <c:crosses val="autoZero"/>
        <c:auto val="1"/>
        <c:lblOffset val="100"/>
        <c:baseTimeUnit val="years"/>
      </c:dateAx>
      <c:valAx>
        <c:axId val="89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16992"/>
        <c:axId val="897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16992"/>
        <c:axId val="89788800"/>
      </c:lineChart>
      <c:dateAx>
        <c:axId val="89716992"/>
        <c:scaling>
          <c:orientation val="minMax"/>
        </c:scaling>
        <c:delete val="1"/>
        <c:axPos val="b"/>
        <c:numFmt formatCode="ge" sourceLinked="1"/>
        <c:majorTickMark val="none"/>
        <c:minorTickMark val="none"/>
        <c:tickLblPos val="none"/>
        <c:crossAx val="89788800"/>
        <c:crosses val="autoZero"/>
        <c:auto val="1"/>
        <c:lblOffset val="100"/>
        <c:baseTimeUnit val="years"/>
      </c:dateAx>
      <c:valAx>
        <c:axId val="897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07872"/>
        <c:axId val="898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07872"/>
        <c:axId val="89826432"/>
      </c:lineChart>
      <c:dateAx>
        <c:axId val="89807872"/>
        <c:scaling>
          <c:orientation val="minMax"/>
        </c:scaling>
        <c:delete val="1"/>
        <c:axPos val="b"/>
        <c:numFmt formatCode="ge" sourceLinked="1"/>
        <c:majorTickMark val="none"/>
        <c:minorTickMark val="none"/>
        <c:tickLblPos val="none"/>
        <c:crossAx val="89826432"/>
        <c:crosses val="autoZero"/>
        <c:auto val="1"/>
        <c:lblOffset val="100"/>
        <c:baseTimeUnit val="years"/>
      </c:dateAx>
      <c:valAx>
        <c:axId val="898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183.56</c:v>
                </c:pt>
                <c:pt idx="1">
                  <c:v>173.39</c:v>
                </c:pt>
                <c:pt idx="2">
                  <c:v>160.24</c:v>
                </c:pt>
                <c:pt idx="3">
                  <c:v>128.21</c:v>
                </c:pt>
                <c:pt idx="4">
                  <c:v>117.4</c:v>
                </c:pt>
              </c:numCache>
            </c:numRef>
          </c:val>
        </c:ser>
        <c:dLbls>
          <c:showLegendKey val="0"/>
          <c:showVal val="0"/>
          <c:showCatName val="0"/>
          <c:showSerName val="0"/>
          <c:showPercent val="0"/>
          <c:showBubbleSize val="0"/>
        </c:dLbls>
        <c:gapWidth val="150"/>
        <c:axId val="89838336"/>
        <c:axId val="89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89838336"/>
        <c:axId val="89840256"/>
      </c:lineChart>
      <c:dateAx>
        <c:axId val="89838336"/>
        <c:scaling>
          <c:orientation val="minMax"/>
        </c:scaling>
        <c:delete val="1"/>
        <c:axPos val="b"/>
        <c:numFmt formatCode="ge" sourceLinked="1"/>
        <c:majorTickMark val="none"/>
        <c:minorTickMark val="none"/>
        <c:tickLblPos val="none"/>
        <c:crossAx val="89840256"/>
        <c:crosses val="autoZero"/>
        <c:auto val="1"/>
        <c:lblOffset val="100"/>
        <c:baseTimeUnit val="years"/>
      </c:dateAx>
      <c:valAx>
        <c:axId val="89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87.64</c:v>
                </c:pt>
                <c:pt idx="1">
                  <c:v>92.52</c:v>
                </c:pt>
                <c:pt idx="2">
                  <c:v>76.13</c:v>
                </c:pt>
                <c:pt idx="3">
                  <c:v>98.85</c:v>
                </c:pt>
                <c:pt idx="4">
                  <c:v>100</c:v>
                </c:pt>
              </c:numCache>
            </c:numRef>
          </c:val>
        </c:ser>
        <c:dLbls>
          <c:showLegendKey val="0"/>
          <c:showVal val="0"/>
          <c:showCatName val="0"/>
          <c:showSerName val="0"/>
          <c:showPercent val="0"/>
          <c:showBubbleSize val="0"/>
        </c:dLbls>
        <c:gapWidth val="150"/>
        <c:axId val="89887104"/>
        <c:axId val="898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89887104"/>
        <c:axId val="89889024"/>
      </c:lineChart>
      <c:dateAx>
        <c:axId val="89887104"/>
        <c:scaling>
          <c:orientation val="minMax"/>
        </c:scaling>
        <c:delete val="1"/>
        <c:axPos val="b"/>
        <c:numFmt formatCode="ge" sourceLinked="1"/>
        <c:majorTickMark val="none"/>
        <c:minorTickMark val="none"/>
        <c:tickLblPos val="none"/>
        <c:crossAx val="89889024"/>
        <c:crosses val="autoZero"/>
        <c:auto val="1"/>
        <c:lblOffset val="100"/>
        <c:baseTimeUnit val="years"/>
      </c:dateAx>
      <c:valAx>
        <c:axId val="89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182.8</c:v>
                </c:pt>
                <c:pt idx="1">
                  <c:v>182.45</c:v>
                </c:pt>
                <c:pt idx="2">
                  <c:v>239.31</c:v>
                </c:pt>
                <c:pt idx="3">
                  <c:v>211.12</c:v>
                </c:pt>
                <c:pt idx="4">
                  <c:v>213.25</c:v>
                </c:pt>
              </c:numCache>
            </c:numRef>
          </c:val>
        </c:ser>
        <c:dLbls>
          <c:showLegendKey val="0"/>
          <c:showVal val="0"/>
          <c:showCatName val="0"/>
          <c:showSerName val="0"/>
          <c:showPercent val="0"/>
          <c:showBubbleSize val="0"/>
        </c:dLbls>
        <c:gapWidth val="150"/>
        <c:axId val="93076864"/>
        <c:axId val="93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93076864"/>
        <c:axId val="93079040"/>
      </c:lineChart>
      <c:dateAx>
        <c:axId val="93076864"/>
        <c:scaling>
          <c:orientation val="minMax"/>
        </c:scaling>
        <c:delete val="1"/>
        <c:axPos val="b"/>
        <c:numFmt formatCode="ge" sourceLinked="1"/>
        <c:majorTickMark val="none"/>
        <c:minorTickMark val="none"/>
        <c:tickLblPos val="none"/>
        <c:crossAx val="93079040"/>
        <c:crosses val="autoZero"/>
        <c:auto val="1"/>
        <c:lblOffset val="100"/>
        <c:baseTimeUnit val="years"/>
      </c:dateAx>
      <c:valAx>
        <c:axId val="93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阿武町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3507</v>
      </c>
      <c r="AM8" s="50"/>
      <c r="AN8" s="50"/>
      <c r="AO8" s="50"/>
      <c r="AP8" s="50"/>
      <c r="AQ8" s="50"/>
      <c r="AR8" s="50"/>
      <c r="AS8" s="50"/>
      <c r="AT8" s="45">
        <f>データ!T6</f>
        <v>115.95</v>
      </c>
      <c r="AU8" s="45"/>
      <c r="AV8" s="45"/>
      <c r="AW8" s="45"/>
      <c r="AX8" s="45"/>
      <c r="AY8" s="45"/>
      <c r="AZ8" s="45"/>
      <c r="BA8" s="45"/>
      <c r="BB8" s="45">
        <f>データ!U6</f>
        <v>30.25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25.78</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894</v>
      </c>
      <c r="AM10" s="50"/>
      <c r="AN10" s="50"/>
      <c r="AO10" s="50"/>
      <c r="AP10" s="50"/>
      <c r="AQ10" s="50"/>
      <c r="AR10" s="50"/>
      <c r="AS10" s="50"/>
      <c r="AT10" s="45">
        <f>データ!W6</f>
        <v>0.22</v>
      </c>
      <c r="AU10" s="45"/>
      <c r="AV10" s="45"/>
      <c r="AW10" s="45"/>
      <c r="AX10" s="45"/>
      <c r="AY10" s="45"/>
      <c r="AZ10" s="45"/>
      <c r="BA10" s="45"/>
      <c r="BB10" s="45">
        <f>データ!X6</f>
        <v>4063.64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355020</v>
      </c>
      <c r="D6" s="33">
        <f t="shared" si="3"/>
        <v>47</v>
      </c>
      <c r="E6" s="33">
        <f t="shared" si="3"/>
        <v>17</v>
      </c>
      <c r="F6" s="33">
        <f t="shared" si="3"/>
        <v>6</v>
      </c>
      <c r="G6" s="33">
        <f t="shared" si="3"/>
        <v>0</v>
      </c>
      <c r="H6" s="33" t="str">
        <f t="shared" si="3"/>
        <v>山口県　阿武町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25.78</v>
      </c>
      <c r="Q6" s="34">
        <f t="shared" si="3"/>
        <v>100</v>
      </c>
      <c r="R6" s="34">
        <f t="shared" si="3"/>
        <v>4320</v>
      </c>
      <c r="S6" s="34">
        <f t="shared" si="3"/>
        <v>3507</v>
      </c>
      <c r="T6" s="34">
        <f t="shared" si="3"/>
        <v>115.95</v>
      </c>
      <c r="U6" s="34">
        <f t="shared" si="3"/>
        <v>30.25</v>
      </c>
      <c r="V6" s="34">
        <f t="shared" si="3"/>
        <v>894</v>
      </c>
      <c r="W6" s="34">
        <f t="shared" si="3"/>
        <v>0.22</v>
      </c>
      <c r="X6" s="34">
        <f t="shared" si="3"/>
        <v>4063.64</v>
      </c>
      <c r="Y6" s="35">
        <f>IF(Y7="",NA(),Y7)</f>
        <v>97.9</v>
      </c>
      <c r="Z6" s="35">
        <f t="shared" ref="Z6:AH6" si="4">IF(Z7="",NA(),Z7)</f>
        <v>97.01</v>
      </c>
      <c r="AA6" s="35">
        <f t="shared" si="4"/>
        <v>89.85</v>
      </c>
      <c r="AB6" s="35">
        <f t="shared" si="4"/>
        <v>99.99</v>
      </c>
      <c r="AC6" s="35">
        <f t="shared" si="4"/>
        <v>100.08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183.56</v>
      </c>
      <c r="BG6" s="35">
        <f t="shared" ref="BG6:BO6" si="7">IF(BG7="",NA(),BG7)</f>
        <v>173.39</v>
      </c>
      <c r="BH6" s="35">
        <f t="shared" si="7"/>
        <v>160.24</v>
      </c>
      <c r="BI6" s="35">
        <f t="shared" si="7"/>
        <v>128.21</v>
      </c>
      <c r="BJ6" s="35">
        <f t="shared" si="7"/>
        <v>117.4</v>
      </c>
      <c r="BK6" s="35">
        <f t="shared" si="7"/>
        <v>827.19</v>
      </c>
      <c r="BL6" s="35">
        <f t="shared" si="7"/>
        <v>817.63</v>
      </c>
      <c r="BM6" s="35">
        <f t="shared" si="7"/>
        <v>830.5</v>
      </c>
      <c r="BN6" s="35">
        <f t="shared" si="7"/>
        <v>1029.24</v>
      </c>
      <c r="BO6" s="35">
        <f t="shared" si="7"/>
        <v>1063.93</v>
      </c>
      <c r="BP6" s="34" t="str">
        <f>IF(BP7="","",IF(BP7="-","【-】","【"&amp;SUBSTITUTE(TEXT(BP7,"#,##0.00"),"-","△")&amp;"】"))</f>
        <v>【985.48】</v>
      </c>
      <c r="BQ6" s="35">
        <f>IF(BQ7="",NA(),BQ7)</f>
        <v>87.64</v>
      </c>
      <c r="BR6" s="35">
        <f t="shared" ref="BR6:BZ6" si="8">IF(BR7="",NA(),BR7)</f>
        <v>92.52</v>
      </c>
      <c r="BS6" s="35">
        <f t="shared" si="8"/>
        <v>76.13</v>
      </c>
      <c r="BT6" s="35">
        <f t="shared" si="8"/>
        <v>98.85</v>
      </c>
      <c r="BU6" s="35">
        <f t="shared" si="8"/>
        <v>100</v>
      </c>
      <c r="BV6" s="35">
        <f t="shared" si="8"/>
        <v>45.01</v>
      </c>
      <c r="BW6" s="35">
        <f t="shared" si="8"/>
        <v>46.31</v>
      </c>
      <c r="BX6" s="35">
        <f t="shared" si="8"/>
        <v>43.66</v>
      </c>
      <c r="BY6" s="35">
        <f t="shared" si="8"/>
        <v>43.13</v>
      </c>
      <c r="BZ6" s="35">
        <f t="shared" si="8"/>
        <v>46.26</v>
      </c>
      <c r="CA6" s="34" t="str">
        <f>IF(CA7="","",IF(CA7="-","【-】","【"&amp;SUBSTITUTE(TEXT(CA7,"#,##0.00"),"-","△")&amp;"】"))</f>
        <v>【45.38】</v>
      </c>
      <c r="CB6" s="35">
        <f>IF(CB7="",NA(),CB7)</f>
        <v>182.8</v>
      </c>
      <c r="CC6" s="35">
        <f t="shared" ref="CC6:CK6" si="9">IF(CC7="",NA(),CC7)</f>
        <v>182.45</v>
      </c>
      <c r="CD6" s="35">
        <f t="shared" si="9"/>
        <v>239.31</v>
      </c>
      <c r="CE6" s="35">
        <f t="shared" si="9"/>
        <v>211.12</v>
      </c>
      <c r="CF6" s="35">
        <f t="shared" si="9"/>
        <v>213.25</v>
      </c>
      <c r="CG6" s="35">
        <f t="shared" si="9"/>
        <v>350.91</v>
      </c>
      <c r="CH6" s="35">
        <f t="shared" si="9"/>
        <v>349.08</v>
      </c>
      <c r="CI6" s="35">
        <f t="shared" si="9"/>
        <v>382.09</v>
      </c>
      <c r="CJ6" s="35">
        <f t="shared" si="9"/>
        <v>392.03</v>
      </c>
      <c r="CK6" s="35">
        <f t="shared" si="9"/>
        <v>376.4</v>
      </c>
      <c r="CL6" s="34" t="str">
        <f>IF(CL7="","",IF(CL7="-","【-】","【"&amp;SUBSTITUTE(TEXT(CL7,"#,##0.00"),"-","△")&amp;"】"))</f>
        <v>【377.04】</v>
      </c>
      <c r="CM6" s="35">
        <f>IF(CM7="",NA(),CM7)</f>
        <v>65.790000000000006</v>
      </c>
      <c r="CN6" s="35">
        <f t="shared" ref="CN6:CV6" si="10">IF(CN7="",NA(),CN7)</f>
        <v>65.790000000000006</v>
      </c>
      <c r="CO6" s="35">
        <f t="shared" si="10"/>
        <v>65.790000000000006</v>
      </c>
      <c r="CP6" s="35">
        <f t="shared" si="10"/>
        <v>65.790000000000006</v>
      </c>
      <c r="CQ6" s="35">
        <f t="shared" si="10"/>
        <v>65.790000000000006</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91.66</v>
      </c>
      <c r="CY6" s="35">
        <f t="shared" ref="CY6:DG6" si="11">IF(CY7="",NA(),CY7)</f>
        <v>89.93</v>
      </c>
      <c r="CZ6" s="35">
        <f t="shared" si="11"/>
        <v>91.94</v>
      </c>
      <c r="DA6" s="35">
        <f t="shared" si="11"/>
        <v>95.69</v>
      </c>
      <c r="DB6" s="35">
        <f t="shared" si="11"/>
        <v>97.09</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355020</v>
      </c>
      <c r="D7" s="37">
        <v>47</v>
      </c>
      <c r="E7" s="37">
        <v>17</v>
      </c>
      <c r="F7" s="37">
        <v>6</v>
      </c>
      <c r="G7" s="37">
        <v>0</v>
      </c>
      <c r="H7" s="37" t="s">
        <v>109</v>
      </c>
      <c r="I7" s="37" t="s">
        <v>110</v>
      </c>
      <c r="J7" s="37" t="s">
        <v>111</v>
      </c>
      <c r="K7" s="37" t="s">
        <v>112</v>
      </c>
      <c r="L7" s="37" t="s">
        <v>113</v>
      </c>
      <c r="M7" s="37"/>
      <c r="N7" s="38" t="s">
        <v>114</v>
      </c>
      <c r="O7" s="38" t="s">
        <v>115</v>
      </c>
      <c r="P7" s="38">
        <v>25.78</v>
      </c>
      <c r="Q7" s="38">
        <v>100</v>
      </c>
      <c r="R7" s="38">
        <v>4320</v>
      </c>
      <c r="S7" s="38">
        <v>3507</v>
      </c>
      <c r="T7" s="38">
        <v>115.95</v>
      </c>
      <c r="U7" s="38">
        <v>30.25</v>
      </c>
      <c r="V7" s="38">
        <v>894</v>
      </c>
      <c r="W7" s="38">
        <v>0.22</v>
      </c>
      <c r="X7" s="38">
        <v>4063.64</v>
      </c>
      <c r="Y7" s="38">
        <v>97.9</v>
      </c>
      <c r="Z7" s="38">
        <v>97.01</v>
      </c>
      <c r="AA7" s="38">
        <v>89.85</v>
      </c>
      <c r="AB7" s="38">
        <v>99.99</v>
      </c>
      <c r="AC7" s="38">
        <v>100.08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183.56</v>
      </c>
      <c r="BG7" s="38">
        <v>173.39</v>
      </c>
      <c r="BH7" s="38">
        <v>160.24</v>
      </c>
      <c r="BI7" s="38">
        <v>128.21</v>
      </c>
      <c r="BJ7" s="38">
        <v>117.4</v>
      </c>
      <c r="BK7" s="38">
        <v>827.19</v>
      </c>
      <c r="BL7" s="38">
        <v>817.63</v>
      </c>
      <c r="BM7" s="38">
        <v>830.5</v>
      </c>
      <c r="BN7" s="38">
        <v>1029.24</v>
      </c>
      <c r="BO7" s="38">
        <v>1063.93</v>
      </c>
      <c r="BP7" s="38">
        <v>985.48</v>
      </c>
      <c r="BQ7" s="38">
        <v>87.64</v>
      </c>
      <c r="BR7" s="38">
        <v>92.52</v>
      </c>
      <c r="BS7" s="38">
        <v>76.13</v>
      </c>
      <c r="BT7" s="38">
        <v>98.85</v>
      </c>
      <c r="BU7" s="38">
        <v>100</v>
      </c>
      <c r="BV7" s="38">
        <v>45.01</v>
      </c>
      <c r="BW7" s="38">
        <v>46.31</v>
      </c>
      <c r="BX7" s="38">
        <v>43.66</v>
      </c>
      <c r="BY7" s="38">
        <v>43.13</v>
      </c>
      <c r="BZ7" s="38">
        <v>46.26</v>
      </c>
      <c r="CA7" s="38">
        <v>45.38</v>
      </c>
      <c r="CB7" s="38">
        <v>182.8</v>
      </c>
      <c r="CC7" s="38">
        <v>182.45</v>
      </c>
      <c r="CD7" s="38">
        <v>239.31</v>
      </c>
      <c r="CE7" s="38">
        <v>211.12</v>
      </c>
      <c r="CF7" s="38">
        <v>213.25</v>
      </c>
      <c r="CG7" s="38">
        <v>350.91</v>
      </c>
      <c r="CH7" s="38">
        <v>349.08</v>
      </c>
      <c r="CI7" s="38">
        <v>382.09</v>
      </c>
      <c r="CJ7" s="38">
        <v>392.03</v>
      </c>
      <c r="CK7" s="38">
        <v>376.4</v>
      </c>
      <c r="CL7" s="38">
        <v>377.04</v>
      </c>
      <c r="CM7" s="38">
        <v>65.790000000000006</v>
      </c>
      <c r="CN7" s="38">
        <v>65.790000000000006</v>
      </c>
      <c r="CO7" s="38">
        <v>65.790000000000006</v>
      </c>
      <c r="CP7" s="38">
        <v>65.790000000000006</v>
      </c>
      <c r="CQ7" s="38">
        <v>65.790000000000006</v>
      </c>
      <c r="CR7" s="38">
        <v>38.24</v>
      </c>
      <c r="CS7" s="38">
        <v>39.42</v>
      </c>
      <c r="CT7" s="38">
        <v>39.68</v>
      </c>
      <c r="CU7" s="38">
        <v>35.64</v>
      </c>
      <c r="CV7" s="38">
        <v>33.729999999999997</v>
      </c>
      <c r="CW7" s="38">
        <v>34.15</v>
      </c>
      <c r="CX7" s="38">
        <v>91.66</v>
      </c>
      <c r="CY7" s="38">
        <v>89.93</v>
      </c>
      <c r="CZ7" s="38">
        <v>91.94</v>
      </c>
      <c r="DA7" s="38">
        <v>95.69</v>
      </c>
      <c r="DB7" s="38">
        <v>97.09</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2018-01-29T07:14:40Z</cp:lastPrinted>
  <dcterms:created xsi:type="dcterms:W3CDTF">2017-12-25T02:36:18Z</dcterms:created>
  <dcterms:modified xsi:type="dcterms:W3CDTF">2018-01-29T07:14:42Z</dcterms:modified>
  <cp:category/>
</cp:coreProperties>
</file>