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AT8" i="4"/>
  <c r="W8" i="4"/>
  <c r="P8" i="4"/>
  <c r="I8" i="4"/>
  <c r="B8" i="4"/>
  <c r="B6"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<sst xmlns="http://schemas.openxmlformats.org/spreadsheetml/2006/main" count="232" uniqueCount="119">
  <si>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</si>
  <si>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</si>
  <si>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</si>
  <si>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</si>
  <si>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</si>
  <si>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</si>
  <si>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</si>
  <si>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</si>
  <si>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</si>
  <si>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</si>
  <si>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</si>
  <si>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</si>
  <si>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</si>
  <si>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</si>
  <si>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</si>
  <si>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</si>
  <si>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</si>
  <si>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</si>
  <si>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</si>
  <si>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</si>
  <si>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</si>
  <si>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</si>
  <si>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</si>
  <si>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</si>
  <si>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</si>
  <si>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</si>
  <si>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</si>
  <si>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</si>
  <si>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</si>
  <si>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</si>
  <si>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</si>
  <si>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</si>
  <si>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</si>
  <si>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</si>
  <si>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</si>
  <si>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</si>
  <si>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</si>
  <si>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</si>
  <si>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</si>
  <si>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</si>
  <si>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</si>
  <si>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</si>
  <si>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</si>
  <si>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</si>
  <si>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</si>
  <si>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</si>
  <si>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</si>
  <si>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</si>
  <si>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</si>
  <si>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</si>
  <si>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</si>
  <si>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</si>
  <si>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</si>
  <si>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</si>
  <si>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</si>
  <si>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</si>
  <si>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</si>
  <si>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</si>
  <si>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</si>
  <si>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</si>
  <si>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</si>
  <si>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</si>
  <si>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</si>
  <si>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</si>
  <si>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</si>
  <si>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</si>
  <si>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</si>
  <si>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</si>
  <si>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</si>
  <si>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</si>
  <si>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</si>
  <si>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</si>
  <si>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</si>
  <si>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</si>
  <si>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</si>
  <si>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</si>
  <si>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</si>
  <si>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</si>
  <si>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</si>
  <si>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</si>
  <si>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</si>
  <si>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</si>
  <si>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</si>
  <si>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</si>
  <si>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</si>
  <si>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</si>
  <si>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</si>
  <si>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</si>
  <si>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</si>
  <si>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</si>
  <si>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</si>
  <si>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</si>
  <si>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</si>
  <si>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</si>
  <si>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</si>
  <si>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</si>
  <si>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</si>
  <si>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</si>
  <si>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</si>
  <si>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</si>
  <si>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</si>
  <si>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</si>
  <si>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</si>
  <si>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</si>
  <si>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柳井市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</si>
  <si>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</si>
  <si>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</si>
  <si>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</si>
  <si>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</si>
  <si>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</si>
  <si>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</si>
  <si>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</si>
  <si>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</si>
  <si>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</si>
  <si>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</si>
  <si>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本市水道事業は長年の累積赤字は脱却でき、経常収支比率類も類似団体の平均値と同程度となった。
　しかし、配水量と受水の責任水量との乖離は年々増大しており、水需要は引続き減少傾向である。
　今後も【柳井市水道事業経営戦略】及び【柳井市水道事業老朽管更新計画】に基づき効率的な経営を実施していくが、本事業体の経営努力だけでは限界があり、高料金対策等の給水収益以外の収入が今後も必要なものとなる。              
</t>
    <rPh sb="29" eb="31">
      <t>ルイジ</t>
    </rPh>
    <rPh sb="34" eb="37">
      <t>ヘイキンチ</t>
    </rPh>
    <rPh sb="38" eb="41">
      <t>ドウテイド</t>
    </rPh>
    <rPh sb="94" eb="96">
      <t>コンゴ</t>
    </rPh>
    <phoneticPr fontId="7"/>
  </si>
  <si>
    <t xml:space="preserve">　有形固定資産減価償却率は、類似団体平均値と同程度である。
　管路経年化率は類似団体平均値より大幅に高く、計画的に更新を行っているが、年々増加している。数年後には施設の大量更新時期を迎えるが更新が追い付かない状態である。
　今後、配水本管の整備を進めるため管路更新率は減少する。
</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5">
      <t>ドウテイド</t>
    </rPh>
    <rPh sb="47" eb="49">
      <t>オオハバ</t>
    </rPh>
    <rPh sb="50" eb="51">
      <t>タカ</t>
    </rPh>
    <rPh sb="53" eb="56">
      <t>ケイカクテキ</t>
    </rPh>
    <rPh sb="57" eb="59">
      <t>コウシン</t>
    </rPh>
    <rPh sb="60" eb="61">
      <t>オコナ</t>
    </rPh>
    <rPh sb="67" eb="69">
      <t>ネンネン</t>
    </rPh>
    <rPh sb="69" eb="71">
      <t>ゾウカ</t>
    </rPh>
    <rPh sb="95" eb="97">
      <t>コウシン</t>
    </rPh>
    <rPh sb="98" eb="99">
      <t>オ</t>
    </rPh>
    <rPh sb="100" eb="101">
      <t>ツ</t>
    </rPh>
    <rPh sb="104" eb="106">
      <t>ジョウタイ</t>
    </rPh>
    <rPh sb="112" eb="114">
      <t>コンゴ</t>
    </rPh>
    <rPh sb="115" eb="117">
      <t>ハイスイ</t>
    </rPh>
    <rPh sb="117" eb="119">
      <t>ホンカン</t>
    </rPh>
    <rPh sb="120" eb="122">
      <t>セイビ</t>
    </rPh>
    <rPh sb="123" eb="124">
      <t>スス</t>
    </rPh>
    <rPh sb="128" eb="130">
      <t>カンロ</t>
    </rPh>
    <rPh sb="130" eb="132">
      <t>コウシン</t>
    </rPh>
    <rPh sb="132" eb="133">
      <t>リツ</t>
    </rPh>
    <rPh sb="134" eb="136">
      <t>ゲンショウ</t>
    </rPh>
    <phoneticPr fontId="4"/>
  </si>
  <si>
    <t>非設置</t>
    <rPh sb="0" eb="1">
      <t>ヒ</t>
    </rPh>
    <rPh sb="1" eb="3">
      <t>セッチ</t>
    </rPh>
    <phoneticPr fontId="4"/>
  </si>
  <si>
    <t>①料金改定の効果もあり、経常収支比率は100％を上回っているが給水収益外の収入も多く【柳井市水道事業経営戦略】に基づき費用削減等を図り一層の経営改善に努めていく必要がある。
②新会計制度により発生した剰余金を繰入れ、累積欠損金を解消した。その後は、平成27年12月検針より実施した料金改定の効果もあり黒字経営となっている。今後も、料金算定期間毎に適正な料金算定を行い必要に応じて料金改定を行う。
③類似団体と比較しても若干上回っており支払能力は問題ない。
④類似団体と比較すると若干低い。今後は、建設改良事業に対する企業債の借入比率の減少を目指す。
⑤100％を大幅に下回っており、類似団体と比較しても低い。責任水量制と高額な受水費を直接的に水道料金に反映させないため一般会計からの繰入が必要である。
⑥類似団体と比較すると大幅に高い。広島県境の弥栄ダムを水源とする柳井地域広域水道企業団から責任水量制で全量受水しているためである。
⑦給水人口も減少しており、類似団体と比較すると下回り近年は横ばいである。　
⑧類似団体と比較すると上回り近年は、ほぼ均一である。計画的な老朽管更新の効果でもある。</t>
    <rPh sb="1" eb="3">
      <t>リョウキン</t>
    </rPh>
    <rPh sb="3" eb="5">
      <t>カイテイ</t>
    </rPh>
    <rPh sb="6" eb="8">
      <t>コウカ</t>
    </rPh>
    <rPh sb="12" eb="14">
      <t>ケイジョウ</t>
    </rPh>
    <rPh sb="14" eb="16">
      <t>シュウシ</t>
    </rPh>
    <rPh sb="16" eb="18">
      <t>ヒリツ</t>
    </rPh>
    <rPh sb="24" eb="25">
      <t>ウエ</t>
    </rPh>
    <rPh sb="25" eb="26">
      <t>マワ</t>
    </rPh>
    <rPh sb="31" eb="33">
      <t>キュウスイ</t>
    </rPh>
    <rPh sb="33" eb="35">
      <t>シュウエキ</t>
    </rPh>
    <rPh sb="35" eb="36">
      <t>ガイ</t>
    </rPh>
    <rPh sb="37" eb="39">
      <t>シュウニュウ</t>
    </rPh>
    <rPh sb="40" eb="41">
      <t>オオ</t>
    </rPh>
    <rPh sb="43" eb="46">
      <t>ヤナイシ</t>
    </rPh>
    <rPh sb="46" eb="48">
      <t>スイドウ</t>
    </rPh>
    <rPh sb="48" eb="50">
      <t>ジギョウ</t>
    </rPh>
    <rPh sb="50" eb="52">
      <t>ケイエイ</t>
    </rPh>
    <rPh sb="52" eb="54">
      <t>センリャク</t>
    </rPh>
    <rPh sb="56" eb="57">
      <t>モト</t>
    </rPh>
    <rPh sb="59" eb="61">
      <t>ヒヨウ</t>
    </rPh>
    <rPh sb="61" eb="63">
      <t>サクゲン</t>
    </rPh>
    <rPh sb="63" eb="64">
      <t>トウ</t>
    </rPh>
    <rPh sb="65" eb="66">
      <t>ハカ</t>
    </rPh>
    <rPh sb="67" eb="69">
      <t>イッソウ</t>
    </rPh>
    <rPh sb="70" eb="72">
      <t>ケイエイ</t>
    </rPh>
    <rPh sb="72" eb="74">
      <t>カイゼン</t>
    </rPh>
    <rPh sb="75" eb="76">
      <t>ツト</t>
    </rPh>
    <rPh sb="80" eb="82">
      <t>ヒツヨウ</t>
    </rPh>
    <rPh sb="88" eb="89">
      <t>シン</t>
    </rPh>
    <rPh sb="89" eb="91">
      <t>カイケイ</t>
    </rPh>
    <rPh sb="91" eb="93">
      <t>セイド</t>
    </rPh>
    <rPh sb="96" eb="98">
      <t>ハッセイ</t>
    </rPh>
    <rPh sb="100" eb="103">
      <t>ジョウヨキン</t>
    </rPh>
    <rPh sb="104" eb="105">
      <t>ク</t>
    </rPh>
    <rPh sb="105" eb="106">
      <t>イ</t>
    </rPh>
    <rPh sb="108" eb="110">
      <t>ルイセキ</t>
    </rPh>
    <rPh sb="110" eb="113">
      <t>ケッソンキン</t>
    </rPh>
    <rPh sb="114" eb="116">
      <t>カイショウ</t>
    </rPh>
    <rPh sb="121" eb="122">
      <t>ゴ</t>
    </rPh>
    <rPh sb="124" eb="126">
      <t>ヘイセイ</t>
    </rPh>
    <rPh sb="128" eb="129">
      <t>ネン</t>
    </rPh>
    <rPh sb="131" eb="132">
      <t>ツキ</t>
    </rPh>
    <rPh sb="132" eb="134">
      <t>ケンシン</t>
    </rPh>
    <rPh sb="136" eb="138">
      <t>ジッシ</t>
    </rPh>
    <rPh sb="140" eb="142">
      <t>リョウキン</t>
    </rPh>
    <rPh sb="142" eb="144">
      <t>カイテイ</t>
    </rPh>
    <rPh sb="145" eb="147">
      <t>コウカ</t>
    </rPh>
    <rPh sb="150" eb="152">
      <t>クロジ</t>
    </rPh>
    <rPh sb="152" eb="154">
      <t>ケイエイ</t>
    </rPh>
    <rPh sb="161" eb="163">
      <t>コンゴ</t>
    </rPh>
    <rPh sb="165" eb="167">
      <t>リョウキン</t>
    </rPh>
    <rPh sb="167" eb="169">
      <t>サンテイ</t>
    </rPh>
    <rPh sb="169" eb="171">
      <t>キカン</t>
    </rPh>
    <rPh sb="171" eb="172">
      <t>ゴト</t>
    </rPh>
    <rPh sb="173" eb="175">
      <t>テキセイ</t>
    </rPh>
    <rPh sb="176" eb="178">
      <t>リョウキン</t>
    </rPh>
    <rPh sb="178" eb="180">
      <t>サンテイ</t>
    </rPh>
    <rPh sb="181" eb="182">
      <t>オコナ</t>
    </rPh>
    <rPh sb="183" eb="185">
      <t>ヒツヨウ</t>
    </rPh>
    <rPh sb="186" eb="187">
      <t>オウ</t>
    </rPh>
    <rPh sb="189" eb="191">
      <t>リョウキン</t>
    </rPh>
    <rPh sb="191" eb="193">
      <t>カイテイ</t>
    </rPh>
    <rPh sb="194" eb="195">
      <t>オコナ</t>
    </rPh>
    <rPh sb="199" eb="201">
      <t>ルイジ</t>
    </rPh>
    <rPh sb="201" eb="203">
      <t>ダンタイ</t>
    </rPh>
    <rPh sb="204" eb="206">
      <t>ヒカク</t>
    </rPh>
    <rPh sb="209" eb="211">
      <t>ジャッカン</t>
    </rPh>
    <rPh sb="211" eb="213">
      <t>ウワマワ</t>
    </rPh>
    <rPh sb="217" eb="219">
      <t>シハライ</t>
    </rPh>
    <rPh sb="219" eb="221">
      <t>ノウリョク</t>
    </rPh>
    <rPh sb="222" eb="224">
      <t>モンダイ</t>
    </rPh>
    <rPh sb="229" eb="231">
      <t>ルイジ</t>
    </rPh>
    <rPh sb="231" eb="233">
      <t>ダンタイ</t>
    </rPh>
    <rPh sb="234" eb="236">
      <t>ヒカク</t>
    </rPh>
    <rPh sb="239" eb="241">
      <t>ジャッカン</t>
    </rPh>
    <rPh sb="241" eb="242">
      <t>ヒク</t>
    </rPh>
    <rPh sb="244" eb="246">
      <t>コンゴ</t>
    </rPh>
    <rPh sb="248" eb="250">
      <t>ケンセツ</t>
    </rPh>
    <rPh sb="250" eb="252">
      <t>カイリョウ</t>
    </rPh>
    <rPh sb="252" eb="254">
      <t>ジギョウ</t>
    </rPh>
    <rPh sb="255" eb="256">
      <t>タイ</t>
    </rPh>
    <rPh sb="258" eb="260">
      <t>キギョウ</t>
    </rPh>
    <rPh sb="260" eb="261">
      <t>サイ</t>
    </rPh>
    <rPh sb="262" eb="264">
      <t>カリイレ</t>
    </rPh>
    <rPh sb="264" eb="266">
      <t>ヒリツ</t>
    </rPh>
    <rPh sb="267" eb="269">
      <t>ゲンショウ</t>
    </rPh>
    <rPh sb="270" eb="272">
      <t>メザ</t>
    </rPh>
    <rPh sb="281" eb="283">
      <t>オオハバ</t>
    </rPh>
    <rPh sb="284" eb="285">
      <t>シタ</t>
    </rPh>
    <rPh sb="285" eb="286">
      <t>マワ</t>
    </rPh>
    <rPh sb="291" eb="293">
      <t>ルイジ</t>
    </rPh>
    <rPh sb="293" eb="295">
      <t>ダンタイ</t>
    </rPh>
    <rPh sb="296" eb="298">
      <t>ヒカク</t>
    </rPh>
    <rPh sb="301" eb="302">
      <t>ヒク</t>
    </rPh>
    <rPh sb="304" eb="306">
      <t>セキニン</t>
    </rPh>
    <rPh sb="306" eb="308">
      <t>スイリョウ</t>
    </rPh>
    <rPh sb="352" eb="354">
      <t>ルイジ</t>
    </rPh>
    <rPh sb="354" eb="356">
      <t>ダンタイ</t>
    </rPh>
    <rPh sb="357" eb="359">
      <t>ヒカク</t>
    </rPh>
    <rPh sb="362" eb="364">
      <t>オオハバ</t>
    </rPh>
    <rPh sb="365" eb="366">
      <t>タカ</t>
    </rPh>
    <rPh sb="368" eb="370">
      <t>ヒロシマ</t>
    </rPh>
    <rPh sb="370" eb="372">
      <t>ケンキョウ</t>
    </rPh>
    <rPh sb="373" eb="375">
      <t>ヤサカ</t>
    </rPh>
    <rPh sb="378" eb="380">
      <t>スイゲン</t>
    </rPh>
    <rPh sb="383" eb="385">
      <t>ヤナイ</t>
    </rPh>
    <rPh sb="385" eb="387">
      <t>チイキ</t>
    </rPh>
    <rPh sb="387" eb="389">
      <t>コウイキ</t>
    </rPh>
    <rPh sb="389" eb="391">
      <t>スイドウ</t>
    </rPh>
    <rPh sb="396" eb="398">
      <t>セキニン</t>
    </rPh>
    <rPh sb="398" eb="400">
      <t>スイリョウ</t>
    </rPh>
    <rPh sb="418" eb="420">
      <t>キュウスイ</t>
    </rPh>
    <rPh sb="420" eb="422">
      <t>ジンコウ</t>
    </rPh>
    <rPh sb="423" eb="425">
      <t>ゲンショウ</t>
    </rPh>
    <rPh sb="430" eb="432">
      <t>ルイジ</t>
    </rPh>
    <rPh sb="432" eb="434">
      <t>ダンタイ</t>
    </rPh>
    <rPh sb="435" eb="437">
      <t>ヒカク</t>
    </rPh>
    <rPh sb="440" eb="441">
      <t>シタ</t>
    </rPh>
    <rPh sb="441" eb="442">
      <t>マワ</t>
    </rPh>
    <rPh sb="443" eb="445">
      <t>キンネン</t>
    </rPh>
    <rPh sb="446" eb="447">
      <t>ヨコ</t>
    </rPh>
    <rPh sb="456" eb="458">
      <t>ルイジ</t>
    </rPh>
    <rPh sb="458" eb="460">
      <t>ダンタイ</t>
    </rPh>
    <rPh sb="461" eb="463">
      <t>ヒカク</t>
    </rPh>
    <rPh sb="466" eb="467">
      <t>ウエ</t>
    </rPh>
    <rPh sb="467" eb="468">
      <t>マワ</t>
    </rPh>
    <rPh sb="469" eb="471">
      <t>キンネン</t>
    </rPh>
    <rPh sb="475" eb="477">
      <t>キンイツ</t>
    </rPh>
    <rPh sb="485" eb="487">
      <t>ロウキュウ</t>
    </rPh>
    <rPh sb="487" eb="488">
      <t>カン</t>
    </rPh>
    <rPh sb="488" eb="490">
      <t>コウシン</t>
    </rPh>
    <rPh sb="491" eb="493">
      <t>コウカ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</si>
</sst>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0.77</c:v>
                </c:pt>
                <c:pt idx="1">
                  <c:v>0.74</c:v>
                </c:pt>
                <c:pt idx="2">
                  <c:v>2.76</c:v>
                </c:pt>
                <c:pt idx="3">
                  <c:v>1.38</c:v>
                </c:pt>
                <c:pt idx="4">
                  <c:v>1.25</c:v>
                </c:pt>
              </c:numCache>
            </c:numRef>
          </c:val>
        </c:ser>
        <c:dLbls>
          <c:showLegendKey val="0"/>
          <c:showVal val="0"/>
          <c:showCatName val="0"/>
          <c:showSerName val="0"/>
          <c:showPercent val="0"/>
          <c:showBubbleSize val="0"/>
        </c:dLbls>
        <c:gapWidth val="150"/>
        <c:axId val="88797568"/>
        <c:axId val="887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88797568"/>
        <c:axId val="88799488"/>
      </c:lineChart>
      <c:dateAx>
        <c:axId val="88797568"/>
        <c:scaling>
          <c:orientation val="minMax"/>
        </c:scaling>
        <c:delete val="1"/>
        <c:axPos val="b"/>
        <c:numFmt formatCode="ge" sourceLinked="1"/>
        <c:majorTickMark val="none"/>
        <c:minorTickMark val="none"/>
        <c:tickLblPos val="none"/>
        <c:crossAx val="88799488"/>
        <c:crosses val="autoZero"/>
        <c:auto val="1"/>
        <c:lblOffset val="100"/>
        <c:baseTimeUnit val="years"/>
      </c:dateAx>
      <c:valAx>
        <c:axId val="887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99.25</c:v>
                </c:pt>
                <c:pt idx="1">
                  <c:v>98.24</c:v>
                </c:pt>
                <c:pt idx="2">
                  <c:v>96.23</c:v>
                </c:pt>
                <c:pt idx="3">
                  <c:v>101.52</c:v>
                </c:pt>
                <c:pt idx="4">
                  <c:v>112.92</c:v>
                </c:pt>
              </c:numCache>
            </c:numRef>
          </c:val>
        </c:ser>
        <c:dLbls>
          <c:showLegendKey val="0"/>
          <c:showVal val="0"/>
          <c:showCatName val="0"/>
          <c:showSerName val="0"/>
          <c:showPercent val="0"/>
          <c:showBubbleSize val="0"/>
        </c:dLbls>
        <c:gapWidth val="150"/>
        <c:axId val="88846336"/>
        <c:axId val="888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88846336"/>
        <c:axId val="88848256"/>
      </c:lineChart>
      <c:dateAx>
        <c:axId val="88846336"/>
        <c:scaling>
          <c:orientation val="minMax"/>
        </c:scaling>
        <c:delete val="1"/>
        <c:axPos val="b"/>
        <c:numFmt formatCode="ge" sourceLinked="1"/>
        <c:majorTickMark val="none"/>
        <c:minorTickMark val="none"/>
        <c:tickLblPos val="none"/>
        <c:crossAx val="88848256"/>
        <c:crosses val="autoZero"/>
        <c:auto val="1"/>
        <c:lblOffset val="100"/>
        <c:baseTimeUnit val="years"/>
      </c:dateAx>
      <c:valAx>
        <c:axId val="88848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8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48.54</c:v>
                </c:pt>
                <c:pt idx="1">
                  <c:v>42.24</c:v>
                </c:pt>
                <c:pt idx="2">
                  <c:v>47.26</c:v>
                </c:pt>
                <c:pt idx="3">
                  <c:v>47.83</c:v>
                </c:pt>
                <c:pt idx="4">
                  <c:v>47.74</c:v>
                </c:pt>
              </c:numCache>
            </c:numRef>
          </c:val>
        </c:ser>
        <c:dLbls>
          <c:showLegendKey val="0"/>
          <c:showVal val="0"/>
          <c:showCatName val="0"/>
          <c:showSerName val="0"/>
          <c:showPercent val="0"/>
          <c:showBubbleSize val="0"/>
        </c:dLbls>
        <c:gapWidth val="150"/>
        <c:axId val="95817088"/>
        <c:axId val="958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95817088"/>
        <c:axId val="95831552"/>
      </c:lineChart>
      <c:dateAx>
        <c:axId val="95817088"/>
        <c:scaling>
          <c:orientation val="minMax"/>
        </c:scaling>
        <c:delete val="1"/>
        <c:axPos val="b"/>
        <c:numFmt formatCode="ge" sourceLinked="1"/>
        <c:majorTickMark val="none"/>
        <c:minorTickMark val="none"/>
        <c:tickLblPos val="none"/>
        <c:crossAx val="95831552"/>
        <c:crosses val="autoZero"/>
        <c:auto val="1"/>
        <c:lblOffset val="100"/>
        <c:baseTimeUnit val="years"/>
      </c:dateAx>
      <c:valAx>
        <c:axId val="958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23.39</c:v>
                </c:pt>
                <c:pt idx="1">
                  <c:v>26.02</c:v>
                </c:pt>
                <c:pt idx="2">
                  <c:v>26.71</c:v>
                </c:pt>
                <c:pt idx="3">
                  <c:v>26.76</c:v>
                </c:pt>
                <c:pt idx="4">
                  <c:v>28.79</c:v>
                </c:pt>
              </c:numCache>
            </c:numRef>
          </c:val>
        </c:ser>
        <c:dLbls>
          <c:showLegendKey val="0"/>
          <c:showVal val="0"/>
          <c:showCatName val="0"/>
          <c:showSerName val="0"/>
          <c:showPercent val="0"/>
          <c:showBubbleSize val="0"/>
        </c:dLbls>
        <c:gapWidth val="150"/>
        <c:axId val="95869952"/>
        <c:axId val="958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95869952"/>
        <c:axId val="95872128"/>
      </c:lineChart>
      <c:dateAx>
        <c:axId val="95869952"/>
        <c:scaling>
          <c:orientation val="minMax"/>
        </c:scaling>
        <c:delete val="1"/>
        <c:axPos val="b"/>
        <c:numFmt formatCode="ge" sourceLinked="1"/>
        <c:majorTickMark val="none"/>
        <c:minorTickMark val="none"/>
        <c:tickLblPos val="none"/>
        <c:crossAx val="95872128"/>
        <c:crosses val="autoZero"/>
        <c:auto val="1"/>
        <c:lblOffset val="100"/>
        <c:baseTimeUnit val="years"/>
      </c:dateAx>
      <c:valAx>
        <c:axId val="958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5.05</c:v>
                </c:pt>
                <c:pt idx="1">
                  <c:v>13.17</c:v>
                </c:pt>
                <c:pt idx="2">
                  <c:v>2.93</c:v>
                </c:pt>
                <c:pt idx="3" formatCode="#,##0.00;&quot;△&quot;#,##0.00">
                  <c:v>0</c:v>
                </c:pt>
                <c:pt idx="4" formatCode="#,##0.00;&quot;△&quot;#,##0.00">
                  <c:v>0</c:v>
                </c:pt>
              </c:numCache>
            </c:numRef>
          </c:val>
        </c:ser>
        <c:dLbls>
          <c:showLegendKey val="0"/>
          <c:showVal val="0"/>
          <c:showCatName val="0"/>
          <c:showSerName val="0"/>
          <c:showPercent val="0"/>
          <c:showBubbleSize val="0"/>
        </c:dLbls>
        <c:gapWidth val="150"/>
        <c:axId val="95988736"/>
        <c:axId val="959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95988736"/>
        <c:axId val="95990912"/>
      </c:lineChart>
      <c:dateAx>
        <c:axId val="95988736"/>
        <c:scaling>
          <c:orientation val="minMax"/>
        </c:scaling>
        <c:delete val="1"/>
        <c:axPos val="b"/>
        <c:numFmt formatCode="ge" sourceLinked="1"/>
        <c:majorTickMark val="none"/>
        <c:minorTickMark val="none"/>
        <c:tickLblPos val="none"/>
        <c:crossAx val="95990912"/>
        <c:crosses val="autoZero"/>
        <c:auto val="1"/>
        <c:lblOffset val="100"/>
        <c:baseTimeUnit val="years"/>
      </c:dateAx>
      <c:valAx>
        <c:axId val="95990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9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727.7</c:v>
                </c:pt>
                <c:pt idx="1">
                  <c:v>709.21</c:v>
                </c:pt>
                <c:pt idx="2">
                  <c:v>291.13</c:v>
                </c:pt>
                <c:pt idx="3">
                  <c:v>360.84</c:v>
                </c:pt>
                <c:pt idx="4">
                  <c:v>404.47</c:v>
                </c:pt>
              </c:numCache>
            </c:numRef>
          </c:val>
        </c:ser>
        <c:dLbls>
          <c:showLegendKey val="0"/>
          <c:showVal val="0"/>
          <c:showCatName val="0"/>
          <c:showSerName val="0"/>
          <c:showPercent val="0"/>
          <c:showBubbleSize val="0"/>
        </c:dLbls>
        <c:gapWidth val="150"/>
        <c:axId val="96289536"/>
        <c:axId val="962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96289536"/>
        <c:axId val="96291456"/>
      </c:lineChart>
      <c:dateAx>
        <c:axId val="96289536"/>
        <c:scaling>
          <c:orientation val="minMax"/>
        </c:scaling>
        <c:delete val="1"/>
        <c:axPos val="b"/>
        <c:numFmt formatCode="ge" sourceLinked="1"/>
        <c:majorTickMark val="none"/>
        <c:minorTickMark val="none"/>
        <c:tickLblPos val="none"/>
        <c:crossAx val="96291456"/>
        <c:crosses val="autoZero"/>
        <c:auto val="1"/>
        <c:lblOffset val="100"/>
        <c:baseTimeUnit val="years"/>
      </c:dateAx>
      <c:valAx>
        <c:axId val="9629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320.67</c:v>
                </c:pt>
                <c:pt idx="1">
                  <c:v>320.26</c:v>
                </c:pt>
                <c:pt idx="2">
                  <c:v>351.06</c:v>
                </c:pt>
                <c:pt idx="3">
                  <c:v>344.92</c:v>
                </c:pt>
                <c:pt idx="4">
                  <c:v>326.38</c:v>
                </c:pt>
              </c:numCache>
            </c:numRef>
          </c:val>
        </c:ser>
        <c:dLbls>
          <c:showLegendKey val="0"/>
          <c:showVal val="0"/>
          <c:showCatName val="0"/>
          <c:showSerName val="0"/>
          <c:showPercent val="0"/>
          <c:showBubbleSize val="0"/>
        </c:dLbls>
        <c:gapWidth val="150"/>
        <c:axId val="96330112"/>
        <c:axId val="963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96330112"/>
        <c:axId val="96332032"/>
      </c:lineChart>
      <c:dateAx>
        <c:axId val="96330112"/>
        <c:scaling>
          <c:orientation val="minMax"/>
        </c:scaling>
        <c:delete val="1"/>
        <c:axPos val="b"/>
        <c:numFmt formatCode="ge" sourceLinked="1"/>
        <c:majorTickMark val="none"/>
        <c:minorTickMark val="none"/>
        <c:tickLblPos val="none"/>
        <c:crossAx val="96332032"/>
        <c:crosses val="autoZero"/>
        <c:auto val="1"/>
        <c:lblOffset val="100"/>
        <c:baseTimeUnit val="years"/>
      </c:dateAx>
      <c:valAx>
        <c:axId val="96332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3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72.02</c:v>
                </c:pt>
                <c:pt idx="1">
                  <c:v>69.489999999999995</c:v>
                </c:pt>
                <c:pt idx="2">
                  <c:v>67.23</c:v>
                </c:pt>
                <c:pt idx="3">
                  <c:v>73.599999999999994</c:v>
                </c:pt>
                <c:pt idx="4">
                  <c:v>80.290000000000006</c:v>
                </c:pt>
              </c:numCache>
            </c:numRef>
          </c:val>
        </c:ser>
        <c:dLbls>
          <c:showLegendKey val="0"/>
          <c:showVal val="0"/>
          <c:showCatName val="0"/>
          <c:showSerName val="0"/>
          <c:showPercent val="0"/>
          <c:showBubbleSize val="0"/>
        </c:dLbls>
        <c:gapWidth val="150"/>
        <c:axId val="96030720"/>
        <c:axId val="960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96030720"/>
        <c:axId val="96032640"/>
      </c:lineChart>
      <c:dateAx>
        <c:axId val="96030720"/>
        <c:scaling>
          <c:orientation val="minMax"/>
        </c:scaling>
        <c:delete val="1"/>
        <c:axPos val="b"/>
        <c:numFmt formatCode="ge" sourceLinked="1"/>
        <c:majorTickMark val="none"/>
        <c:minorTickMark val="none"/>
        <c:tickLblPos val="none"/>
        <c:crossAx val="96032640"/>
        <c:crosses val="autoZero"/>
        <c:auto val="1"/>
        <c:lblOffset val="100"/>
        <c:baseTimeUnit val="years"/>
      </c:dateAx>
      <c:valAx>
        <c:axId val="960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300.33</c:v>
                </c:pt>
                <c:pt idx="1">
                  <c:v>311.44</c:v>
                </c:pt>
                <c:pt idx="2">
                  <c:v>321.86</c:v>
                </c:pt>
                <c:pt idx="3">
                  <c:v>303.82</c:v>
                </c:pt>
                <c:pt idx="4">
                  <c:v>296.37</c:v>
                </c:pt>
              </c:numCache>
            </c:numRef>
          </c:val>
        </c:ser>
        <c:dLbls>
          <c:showLegendKey val="0"/>
          <c:showVal val="0"/>
          <c:showCatName val="0"/>
          <c:showSerName val="0"/>
          <c:showPercent val="0"/>
          <c:showBubbleSize val="0"/>
        </c:dLbls>
        <c:gapWidth val="150"/>
        <c:axId val="96066176"/>
        <c:axId val="960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96066176"/>
        <c:axId val="96068352"/>
      </c:lineChart>
      <c:dateAx>
        <c:axId val="96066176"/>
        <c:scaling>
          <c:orientation val="minMax"/>
        </c:scaling>
        <c:delete val="1"/>
        <c:axPos val="b"/>
        <c:numFmt formatCode="ge" sourceLinked="1"/>
        <c:majorTickMark val="none"/>
        <c:minorTickMark val="none"/>
        <c:tickLblPos val="none"/>
        <c:crossAx val="96068352"/>
        <c:crosses val="autoZero"/>
        <c:auto val="1"/>
        <c:lblOffset val="100"/>
        <c:baseTimeUnit val="years"/>
      </c:dateAx>
      <c:valAx>
        <c:axId val="960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48.52</c:v>
                </c:pt>
                <c:pt idx="1">
                  <c:v>48.43</c:v>
                </c:pt>
                <c:pt idx="2">
                  <c:v>45.92</c:v>
                </c:pt>
                <c:pt idx="3">
                  <c:v>44.32</c:v>
                </c:pt>
                <c:pt idx="4">
                  <c:v>45.49</c:v>
                </c:pt>
              </c:numCache>
            </c:numRef>
          </c:val>
        </c:ser>
        <c:dLbls>
          <c:showLegendKey val="0"/>
          <c:showVal val="0"/>
          <c:showCatName val="0"/>
          <c:showSerName val="0"/>
          <c:showPercent val="0"/>
          <c:showBubbleSize val="0"/>
        </c:dLbls>
        <c:gapWidth val="150"/>
        <c:axId val="96146176"/>
        <c:axId val="961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96146176"/>
        <c:axId val="96148096"/>
      </c:lineChart>
      <c:dateAx>
        <c:axId val="96146176"/>
        <c:scaling>
          <c:orientation val="minMax"/>
        </c:scaling>
        <c:delete val="1"/>
        <c:axPos val="b"/>
        <c:numFmt formatCode="ge" sourceLinked="1"/>
        <c:majorTickMark val="none"/>
        <c:minorTickMark val="none"/>
        <c:tickLblPos val="none"/>
        <c:crossAx val="96148096"/>
        <c:crosses val="autoZero"/>
        <c:auto val="1"/>
        <c:lblOffset val="100"/>
        <c:baseTimeUnit val="years"/>
      </c:dateAx>
      <c:valAx>
        <c:axId val="961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87.54</c:v>
                </c:pt>
                <c:pt idx="1">
                  <c:v>87.1</c:v>
                </c:pt>
                <c:pt idx="2">
                  <c:v>87.78</c:v>
                </c:pt>
                <c:pt idx="3">
                  <c:v>90.35</c:v>
                </c:pt>
                <c:pt idx="4">
                  <c:v>87.55</c:v>
                </c:pt>
              </c:numCache>
            </c:numRef>
          </c:val>
        </c:ser>
        <c:dLbls>
          <c:showLegendKey val="0"/>
          <c:showVal val="0"/>
          <c:showCatName val="0"/>
          <c:showSerName val="0"/>
          <c:showPercent val="0"/>
          <c:showBubbleSize val="0"/>
        </c:dLbls>
        <c:gapWidth val="150"/>
        <c:axId val="96219520"/>
        <c:axId val="962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96219520"/>
        <c:axId val="96221440"/>
      </c:lineChart>
      <c:dateAx>
        <c:axId val="96219520"/>
        <c:scaling>
          <c:orientation val="minMax"/>
        </c:scaling>
        <c:delete val="1"/>
        <c:axPos val="b"/>
        <c:numFmt formatCode="ge" sourceLinked="1"/>
        <c:majorTickMark val="none"/>
        <c:minorTickMark val="none"/>
        <c:tickLblPos val="none"/>
        <c:crossAx val="96221440"/>
        <c:crosses val="autoZero"/>
        <c:auto val="1"/>
        <c:lblOffset val="100"/>
        <c:baseTimeUnit val="years"/>
      </c:dateAx>
      <c:valAx>
        <c:axId val="962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3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山口県　柳井市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7" t="s">
        <v>117</v>
      </c>
      <c r="AE8" s="87"/>
      <c r="AF8" s="87"/>
      <c r="AG8" s="87"/>
      <c r="AH8" s="87"/>
      <c r="AI8" s="87"/>
      <c r="AJ8" s="87"/>
      <c r="AK8" s="5"/>
      <c r="AL8" s="74">
        <f>データ!$R$6</f>
        <v>32865</v>
      </c>
      <c r="AM8" s="74"/>
      <c r="AN8" s="74"/>
      <c r="AO8" s="74"/>
      <c r="AP8" s="74"/>
      <c r="AQ8" s="74"/>
      <c r="AR8" s="74"/>
      <c r="AS8" s="74"/>
      <c r="AT8" s="70">
        <f>データ!$S$6</f>
        <v>140.05000000000001</v>
      </c>
      <c r="AU8" s="71"/>
      <c r="AV8" s="71"/>
      <c r="AW8" s="71"/>
      <c r="AX8" s="71"/>
      <c r="AY8" s="71"/>
      <c r="AZ8" s="71"/>
      <c r="BA8" s="71"/>
      <c r="BB8" s="73">
        <f>データ!$T$6</f>
        <v>234.67</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51.54</v>
      </c>
      <c r="J10" s="71"/>
      <c r="K10" s="71"/>
      <c r="L10" s="71"/>
      <c r="M10" s="71"/>
      <c r="N10" s="71"/>
      <c r="O10" s="72"/>
      <c r="P10" s="73">
        <f>データ!$P$6</f>
        <v>58.95</v>
      </c>
      <c r="Q10" s="73"/>
      <c r="R10" s="73"/>
      <c r="S10" s="73"/>
      <c r="T10" s="73"/>
      <c r="U10" s="73"/>
      <c r="V10" s="73"/>
      <c r="W10" s="74">
        <f>データ!$Q$6</f>
        <v>4665</v>
      </c>
      <c r="X10" s="74"/>
      <c r="Y10" s="74"/>
      <c r="Z10" s="74"/>
      <c r="AA10" s="74"/>
      <c r="AB10" s="74"/>
      <c r="AC10" s="74"/>
      <c r="AD10" s="2"/>
      <c r="AE10" s="2"/>
      <c r="AF10" s="2"/>
      <c r="AG10" s="2"/>
      <c r="AH10" s="5"/>
      <c r="AI10" s="5"/>
      <c r="AJ10" s="5"/>
      <c r="AK10" s="5"/>
      <c r="AL10" s="74">
        <f>データ!$U$6</f>
        <v>19272</v>
      </c>
      <c r="AM10" s="74"/>
      <c r="AN10" s="74"/>
      <c r="AO10" s="74"/>
      <c r="AP10" s="74"/>
      <c r="AQ10" s="74"/>
      <c r="AR10" s="74"/>
      <c r="AS10" s="74"/>
      <c r="AT10" s="70">
        <f>データ!$V$6</f>
        <v>12.67</v>
      </c>
      <c r="AU10" s="71"/>
      <c r="AV10" s="71"/>
      <c r="AW10" s="71"/>
      <c r="AX10" s="71"/>
      <c r="AY10" s="71"/>
      <c r="AZ10" s="71"/>
      <c r="BA10" s="71"/>
      <c r="BB10" s="73">
        <f>データ!$W$6</f>
        <v>1521.07</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7" t="s">
        <v>118</v>
      </c>
      <c r="BM16" s="58"/>
      <c r="BN16" s="58"/>
      <c r="BO16" s="58"/>
      <c r="BP16" s="58"/>
      <c r="BQ16" s="58"/>
      <c r="BR16" s="58"/>
      <c r="BS16" s="58"/>
      <c r="BT16" s="58"/>
      <c r="BU16" s="58"/>
      <c r="BV16" s="58"/>
      <c r="BW16" s="58"/>
      <c r="BX16" s="58"/>
      <c r="BY16" s="58"/>
      <c r="BZ16" s="59"/>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7"/>
      <c r="BM17" s="58"/>
      <c r="BN17" s="58"/>
      <c r="BO17" s="58"/>
      <c r="BP17" s="58"/>
      <c r="BQ17" s="58"/>
      <c r="BR17" s="58"/>
      <c r="BS17" s="58"/>
      <c r="BT17" s="58"/>
      <c r="BU17" s="58"/>
      <c r="BV17" s="58"/>
      <c r="BW17" s="58"/>
      <c r="BX17" s="58"/>
      <c r="BY17" s="58"/>
      <c r="BZ17" s="59"/>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7"/>
      <c r="BM18" s="58"/>
      <c r="BN18" s="58"/>
      <c r="BO18" s="58"/>
      <c r="BP18" s="58"/>
      <c r="BQ18" s="58"/>
      <c r="BR18" s="58"/>
      <c r="BS18" s="58"/>
      <c r="BT18" s="58"/>
      <c r="BU18" s="58"/>
      <c r="BV18" s="58"/>
      <c r="BW18" s="58"/>
      <c r="BX18" s="58"/>
      <c r="BY18" s="58"/>
      <c r="BZ18" s="59"/>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7"/>
      <c r="BM19" s="58"/>
      <c r="BN19" s="58"/>
      <c r="BO19" s="58"/>
      <c r="BP19" s="58"/>
      <c r="BQ19" s="58"/>
      <c r="BR19" s="58"/>
      <c r="BS19" s="58"/>
      <c r="BT19" s="58"/>
      <c r="BU19" s="58"/>
      <c r="BV19" s="58"/>
      <c r="BW19" s="58"/>
      <c r="BX19" s="58"/>
      <c r="BY19" s="58"/>
      <c r="BZ19" s="59"/>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7"/>
      <c r="BM20" s="58"/>
      <c r="BN20" s="58"/>
      <c r="BO20" s="58"/>
      <c r="BP20" s="58"/>
      <c r="BQ20" s="58"/>
      <c r="BR20" s="58"/>
      <c r="BS20" s="58"/>
      <c r="BT20" s="58"/>
      <c r="BU20" s="58"/>
      <c r="BV20" s="58"/>
      <c r="BW20" s="58"/>
      <c r="BX20" s="58"/>
      <c r="BY20" s="58"/>
      <c r="BZ20" s="59"/>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7"/>
      <c r="BM21" s="58"/>
      <c r="BN21" s="58"/>
      <c r="BO21" s="58"/>
      <c r="BP21" s="58"/>
      <c r="BQ21" s="58"/>
      <c r="BR21" s="58"/>
      <c r="BS21" s="58"/>
      <c r="BT21" s="58"/>
      <c r="BU21" s="58"/>
      <c r="BV21" s="58"/>
      <c r="BW21" s="58"/>
      <c r="BX21" s="58"/>
      <c r="BY21" s="58"/>
      <c r="BZ21" s="59"/>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7"/>
      <c r="BM22" s="58"/>
      <c r="BN22" s="58"/>
      <c r="BO22" s="58"/>
      <c r="BP22" s="58"/>
      <c r="BQ22" s="58"/>
      <c r="BR22" s="58"/>
      <c r="BS22" s="58"/>
      <c r="BT22" s="58"/>
      <c r="BU22" s="58"/>
      <c r="BV22" s="58"/>
      <c r="BW22" s="58"/>
      <c r="BX22" s="58"/>
      <c r="BY22" s="58"/>
      <c r="BZ22" s="59"/>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7"/>
      <c r="BM23" s="58"/>
      <c r="BN23" s="58"/>
      <c r="BO23" s="58"/>
      <c r="BP23" s="58"/>
      <c r="BQ23" s="58"/>
      <c r="BR23" s="58"/>
      <c r="BS23" s="58"/>
      <c r="BT23" s="58"/>
      <c r="BU23" s="58"/>
      <c r="BV23" s="58"/>
      <c r="BW23" s="58"/>
      <c r="BX23" s="58"/>
      <c r="BY23" s="58"/>
      <c r="BZ23" s="59"/>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7"/>
      <c r="BM24" s="58"/>
      <c r="BN24" s="58"/>
      <c r="BO24" s="58"/>
      <c r="BP24" s="58"/>
      <c r="BQ24" s="58"/>
      <c r="BR24" s="58"/>
      <c r="BS24" s="58"/>
      <c r="BT24" s="58"/>
      <c r="BU24" s="58"/>
      <c r="BV24" s="58"/>
      <c r="BW24" s="58"/>
      <c r="BX24" s="58"/>
      <c r="BY24" s="58"/>
      <c r="BZ24" s="59"/>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7"/>
      <c r="BM25" s="58"/>
      <c r="BN25" s="58"/>
      <c r="BO25" s="58"/>
      <c r="BP25" s="58"/>
      <c r="BQ25" s="58"/>
      <c r="BR25" s="58"/>
      <c r="BS25" s="58"/>
      <c r="BT25" s="58"/>
      <c r="BU25" s="58"/>
      <c r="BV25" s="58"/>
      <c r="BW25" s="58"/>
      <c r="BX25" s="58"/>
      <c r="BY25" s="58"/>
      <c r="BZ25" s="59"/>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7"/>
      <c r="BM26" s="58"/>
      <c r="BN26" s="58"/>
      <c r="BO26" s="58"/>
      <c r="BP26" s="58"/>
      <c r="BQ26" s="58"/>
      <c r="BR26" s="58"/>
      <c r="BS26" s="58"/>
      <c r="BT26" s="58"/>
      <c r="BU26" s="58"/>
      <c r="BV26" s="58"/>
      <c r="BW26" s="58"/>
      <c r="BX26" s="58"/>
      <c r="BY26" s="58"/>
      <c r="BZ26" s="59"/>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7"/>
      <c r="BM27" s="58"/>
      <c r="BN27" s="58"/>
      <c r="BO27" s="58"/>
      <c r="BP27" s="58"/>
      <c r="BQ27" s="58"/>
      <c r="BR27" s="58"/>
      <c r="BS27" s="58"/>
      <c r="BT27" s="58"/>
      <c r="BU27" s="58"/>
      <c r="BV27" s="58"/>
      <c r="BW27" s="58"/>
      <c r="BX27" s="58"/>
      <c r="BY27" s="58"/>
      <c r="BZ27" s="59"/>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7"/>
      <c r="BM28" s="58"/>
      <c r="BN28" s="58"/>
      <c r="BO28" s="58"/>
      <c r="BP28" s="58"/>
      <c r="BQ28" s="58"/>
      <c r="BR28" s="58"/>
      <c r="BS28" s="58"/>
      <c r="BT28" s="58"/>
      <c r="BU28" s="58"/>
      <c r="BV28" s="58"/>
      <c r="BW28" s="58"/>
      <c r="BX28" s="58"/>
      <c r="BY28" s="58"/>
      <c r="BZ28" s="59"/>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7"/>
      <c r="BM29" s="58"/>
      <c r="BN29" s="58"/>
      <c r="BO29" s="58"/>
      <c r="BP29" s="58"/>
      <c r="BQ29" s="58"/>
      <c r="BR29" s="58"/>
      <c r="BS29" s="58"/>
      <c r="BT29" s="58"/>
      <c r="BU29" s="58"/>
      <c r="BV29" s="58"/>
      <c r="BW29" s="58"/>
      <c r="BX29" s="58"/>
      <c r="BY29" s="58"/>
      <c r="BZ29" s="59"/>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7"/>
      <c r="BM30" s="58"/>
      <c r="BN30" s="58"/>
      <c r="BO30" s="58"/>
      <c r="BP30" s="58"/>
      <c r="BQ30" s="58"/>
      <c r="BR30" s="58"/>
      <c r="BS30" s="58"/>
      <c r="BT30" s="58"/>
      <c r="BU30" s="58"/>
      <c r="BV30" s="58"/>
      <c r="BW30" s="58"/>
      <c r="BX30" s="58"/>
      <c r="BY30" s="58"/>
      <c r="BZ30" s="59"/>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7"/>
      <c r="BM31" s="58"/>
      <c r="BN31" s="58"/>
      <c r="BO31" s="58"/>
      <c r="BP31" s="58"/>
      <c r="BQ31" s="58"/>
      <c r="BR31" s="58"/>
      <c r="BS31" s="58"/>
      <c r="BT31" s="58"/>
      <c r="BU31" s="58"/>
      <c r="BV31" s="58"/>
      <c r="BW31" s="58"/>
      <c r="BX31" s="58"/>
      <c r="BY31" s="58"/>
      <c r="BZ31" s="59"/>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7"/>
      <c r="BM32" s="58"/>
      <c r="BN32" s="58"/>
      <c r="BO32" s="58"/>
      <c r="BP32" s="58"/>
      <c r="BQ32" s="58"/>
      <c r="BR32" s="58"/>
      <c r="BS32" s="58"/>
      <c r="BT32" s="58"/>
      <c r="BU32" s="58"/>
      <c r="BV32" s="58"/>
      <c r="BW32" s="58"/>
      <c r="BX32" s="58"/>
      <c r="BY32" s="58"/>
      <c r="BZ32" s="59"/>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7"/>
      <c r="BM33" s="58"/>
      <c r="BN33" s="58"/>
      <c r="BO33" s="58"/>
      <c r="BP33" s="58"/>
      <c r="BQ33" s="58"/>
      <c r="BR33" s="58"/>
      <c r="BS33" s="58"/>
      <c r="BT33" s="58"/>
      <c r="BU33" s="58"/>
      <c r="BV33" s="58"/>
      <c r="BW33" s="58"/>
      <c r="BX33" s="58"/>
      <c r="BY33" s="58"/>
      <c r="BZ33" s="59"/>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7"/>
      <c r="BM34" s="58"/>
      <c r="BN34" s="58"/>
      <c r="BO34" s="58"/>
      <c r="BP34" s="58"/>
      <c r="BQ34" s="58"/>
      <c r="BR34" s="58"/>
      <c r="BS34" s="58"/>
      <c r="BT34" s="58"/>
      <c r="BU34" s="58"/>
      <c r="BV34" s="58"/>
      <c r="BW34" s="58"/>
      <c r="BX34" s="58"/>
      <c r="BY34" s="58"/>
      <c r="BZ34" s="59"/>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7"/>
      <c r="BM35" s="58"/>
      <c r="BN35" s="58"/>
      <c r="BO35" s="58"/>
      <c r="BP35" s="58"/>
      <c r="BQ35" s="58"/>
      <c r="BR35" s="58"/>
      <c r="BS35" s="58"/>
      <c r="BT35" s="58"/>
      <c r="BU35" s="58"/>
      <c r="BV35" s="58"/>
      <c r="BW35" s="58"/>
      <c r="BX35" s="58"/>
      <c r="BY35" s="58"/>
      <c r="BZ35" s="59"/>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7"/>
      <c r="BM36" s="58"/>
      <c r="BN36" s="58"/>
      <c r="BO36" s="58"/>
      <c r="BP36" s="58"/>
      <c r="BQ36" s="58"/>
      <c r="BR36" s="58"/>
      <c r="BS36" s="58"/>
      <c r="BT36" s="58"/>
      <c r="BU36" s="58"/>
      <c r="BV36" s="58"/>
      <c r="BW36" s="58"/>
      <c r="BX36" s="58"/>
      <c r="BY36" s="58"/>
      <c r="BZ36" s="59"/>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7"/>
      <c r="BM37" s="58"/>
      <c r="BN37" s="58"/>
      <c r="BO37" s="58"/>
      <c r="BP37" s="58"/>
      <c r="BQ37" s="58"/>
      <c r="BR37" s="58"/>
      <c r="BS37" s="58"/>
      <c r="BT37" s="58"/>
      <c r="BU37" s="58"/>
      <c r="BV37" s="58"/>
      <c r="BW37" s="58"/>
      <c r="BX37" s="58"/>
      <c r="BY37" s="58"/>
      <c r="BZ37" s="59"/>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7"/>
      <c r="BM38" s="58"/>
      <c r="BN38" s="58"/>
      <c r="BO38" s="58"/>
      <c r="BP38" s="58"/>
      <c r="BQ38" s="58"/>
      <c r="BR38" s="58"/>
      <c r="BS38" s="58"/>
      <c r="BT38" s="58"/>
      <c r="BU38" s="58"/>
      <c r="BV38" s="58"/>
      <c r="BW38" s="58"/>
      <c r="BX38" s="58"/>
      <c r="BY38" s="58"/>
      <c r="BZ38" s="59"/>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7"/>
      <c r="BM39" s="58"/>
      <c r="BN39" s="58"/>
      <c r="BO39" s="58"/>
      <c r="BP39" s="58"/>
      <c r="BQ39" s="58"/>
      <c r="BR39" s="58"/>
      <c r="BS39" s="58"/>
      <c r="BT39" s="58"/>
      <c r="BU39" s="58"/>
      <c r="BV39" s="58"/>
      <c r="BW39" s="58"/>
      <c r="BX39" s="58"/>
      <c r="BY39" s="58"/>
      <c r="BZ39" s="59"/>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7"/>
      <c r="BM40" s="58"/>
      <c r="BN40" s="58"/>
      <c r="BO40" s="58"/>
      <c r="BP40" s="58"/>
      <c r="BQ40" s="58"/>
      <c r="BR40" s="58"/>
      <c r="BS40" s="58"/>
      <c r="BT40" s="58"/>
      <c r="BU40" s="58"/>
      <c r="BV40" s="58"/>
      <c r="BW40" s="58"/>
      <c r="BX40" s="58"/>
      <c r="BY40" s="58"/>
      <c r="BZ40" s="59"/>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7"/>
      <c r="BM41" s="58"/>
      <c r="BN41" s="58"/>
      <c r="BO41" s="58"/>
      <c r="BP41" s="58"/>
      <c r="BQ41" s="58"/>
      <c r="BR41" s="58"/>
      <c r="BS41" s="58"/>
      <c r="BT41" s="58"/>
      <c r="BU41" s="58"/>
      <c r="BV41" s="58"/>
      <c r="BW41" s="58"/>
      <c r="BX41" s="58"/>
      <c r="BY41" s="58"/>
      <c r="BZ41" s="59"/>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7"/>
      <c r="BM42" s="58"/>
      <c r="BN42" s="58"/>
      <c r="BO42" s="58"/>
      <c r="BP42" s="58"/>
      <c r="BQ42" s="58"/>
      <c r="BR42" s="58"/>
      <c r="BS42" s="58"/>
      <c r="BT42" s="58"/>
      <c r="BU42" s="58"/>
      <c r="BV42" s="58"/>
      <c r="BW42" s="58"/>
      <c r="BX42" s="58"/>
      <c r="BY42" s="58"/>
      <c r="BZ42" s="59"/>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7"/>
      <c r="BM43" s="58"/>
      <c r="BN43" s="58"/>
      <c r="BO43" s="58"/>
      <c r="BP43" s="58"/>
      <c r="BQ43" s="58"/>
      <c r="BR43" s="58"/>
      <c r="BS43" s="58"/>
      <c r="BT43" s="58"/>
      <c r="BU43" s="58"/>
      <c r="BV43" s="58"/>
      <c r="BW43" s="58"/>
      <c r="BX43" s="58"/>
      <c r="BY43" s="58"/>
      <c r="BZ43" s="59"/>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7"/>
      <c r="BM44" s="58"/>
      <c r="BN44" s="58"/>
      <c r="BO44" s="58"/>
      <c r="BP44" s="58"/>
      <c r="BQ44" s="58"/>
      <c r="BR44" s="58"/>
      <c r="BS44" s="58"/>
      <c r="BT44" s="58"/>
      <c r="BU44" s="58"/>
      <c r="BV44" s="58"/>
      <c r="BW44" s="58"/>
      <c r="BX44" s="58"/>
      <c r="BY44" s="58"/>
      <c r="BZ44" s="59"/>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116</v>
      </c>
      <c r="BM47" s="58"/>
      <c r="BN47" s="58"/>
      <c r="BO47" s="58"/>
      <c r="BP47" s="58"/>
      <c r="BQ47" s="58"/>
      <c r="BR47" s="58"/>
      <c r="BS47" s="58"/>
      <c r="BT47" s="58"/>
      <c r="BU47" s="58"/>
      <c r="BV47" s="58"/>
      <c r="BW47" s="58"/>
      <c r="BX47" s="58"/>
      <c r="BY47" s="58"/>
      <c r="BZ47" s="59"/>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35</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64</v>
      </c>
      <c r="B4" s="31"/>
      <c r="C4" s="31"/>
      <c r="D4" s="31"/>
      <c r="E4" s="31"/>
      <c r="F4" s="31"/>
      <c r="G4" s="31"/>
      <c r="H4" s="95"/>
      <c r="I4" s="96"/>
      <c r="J4" s="96"/>
      <c r="K4" s="96"/>
      <c r="L4" s="96"/>
      <c r="M4" s="96"/>
      <c r="N4" s="96"/>
      <c r="O4" s="96"/>
      <c r="P4" s="96"/>
      <c r="Q4" s="96"/>
      <c r="R4" s="96"/>
      <c r="S4" s="96"/>
      <c r="T4" s="96"/>
      <c r="U4" s="96"/>
      <c r="V4" s="96"/>
      <c r="W4" s="97"/>
      <c r="X4" s="91" t="s">
        <v>65</v>
      </c>
      <c r="Y4" s="91"/>
      <c r="Z4" s="91"/>
      <c r="AA4" s="91"/>
      <c r="AB4" s="91"/>
      <c r="AC4" s="91"/>
      <c r="AD4" s="91"/>
      <c r="AE4" s="91"/>
      <c r="AF4" s="91"/>
      <c r="AG4" s="91"/>
      <c r="AH4" s="91"/>
      <c r="AI4" s="91" t="s">
        <v>66</v>
      </c>
      <c r="AJ4" s="91"/>
      <c r="AK4" s="91"/>
      <c r="AL4" s="91"/>
      <c r="AM4" s="91"/>
      <c r="AN4" s="91"/>
      <c r="AO4" s="91"/>
      <c r="AP4" s="91"/>
      <c r="AQ4" s="91"/>
      <c r="AR4" s="91"/>
      <c r="AS4" s="91"/>
      <c r="AT4" s="91" t="s">
        <v>67</v>
      </c>
      <c r="AU4" s="91"/>
      <c r="AV4" s="91"/>
      <c r="AW4" s="91"/>
      <c r="AX4" s="91"/>
      <c r="AY4" s="91"/>
      <c r="AZ4" s="91"/>
      <c r="BA4" s="91"/>
      <c r="BB4" s="91"/>
      <c r="BC4" s="91"/>
      <c r="BD4" s="91"/>
      <c r="BE4" s="91" t="s">
        <v>68</v>
      </c>
      <c r="BF4" s="91"/>
      <c r="BG4" s="91"/>
      <c r="BH4" s="91"/>
      <c r="BI4" s="91"/>
      <c r="BJ4" s="91"/>
      <c r="BK4" s="91"/>
      <c r="BL4" s="91"/>
      <c r="BM4" s="91"/>
      <c r="BN4" s="91"/>
      <c r="BO4" s="91"/>
      <c r="BP4" s="91" t="s">
        <v>69</v>
      </c>
      <c r="BQ4" s="91"/>
      <c r="BR4" s="91"/>
      <c r="BS4" s="91"/>
      <c r="BT4" s="91"/>
      <c r="BU4" s="91"/>
      <c r="BV4" s="91"/>
      <c r="BW4" s="91"/>
      <c r="BX4" s="91"/>
      <c r="BY4" s="91"/>
      <c r="BZ4" s="91"/>
      <c r="CA4" s="91" t="s">
        <v>70</v>
      </c>
      <c r="CB4" s="91"/>
      <c r="CC4" s="91"/>
      <c r="CD4" s="91"/>
      <c r="CE4" s="91"/>
      <c r="CF4" s="91"/>
      <c r="CG4" s="91"/>
      <c r="CH4" s="91"/>
      <c r="CI4" s="91"/>
      <c r="CJ4" s="91"/>
      <c r="CK4" s="91"/>
      <c r="CL4" s="91" t="s">
        <v>71</v>
      </c>
      <c r="CM4" s="91"/>
      <c r="CN4" s="91"/>
      <c r="CO4" s="91"/>
      <c r="CP4" s="91"/>
      <c r="CQ4" s="91"/>
      <c r="CR4" s="91"/>
      <c r="CS4" s="91"/>
      <c r="CT4" s="91"/>
      <c r="CU4" s="91"/>
      <c r="CV4" s="91"/>
      <c r="CW4" s="91" t="s">
        <v>72</v>
      </c>
      <c r="CX4" s="91"/>
      <c r="CY4" s="91"/>
      <c r="CZ4" s="91"/>
      <c r="DA4" s="91"/>
      <c r="DB4" s="91"/>
      <c r="DC4" s="91"/>
      <c r="DD4" s="91"/>
      <c r="DE4" s="91"/>
      <c r="DF4" s="91"/>
      <c r="DG4" s="91"/>
      <c r="DH4" s="91" t="s">
        <v>73</v>
      </c>
      <c r="DI4" s="91"/>
      <c r="DJ4" s="91"/>
      <c r="DK4" s="91"/>
      <c r="DL4" s="91"/>
      <c r="DM4" s="91"/>
      <c r="DN4" s="91"/>
      <c r="DO4" s="91"/>
      <c r="DP4" s="91"/>
      <c r="DQ4" s="91"/>
      <c r="DR4" s="91"/>
      <c r="DS4" s="91" t="s">
        <v>74</v>
      </c>
      <c r="DT4" s="91"/>
      <c r="DU4" s="91"/>
      <c r="DV4" s="91"/>
      <c r="DW4" s="91"/>
      <c r="DX4" s="91"/>
      <c r="DY4" s="91"/>
      <c r="DZ4" s="91"/>
      <c r="EA4" s="91"/>
      <c r="EB4" s="91"/>
      <c r="EC4" s="91"/>
      <c r="ED4" s="91" t="s">
        <v>75</v>
      </c>
      <c r="EE4" s="91"/>
      <c r="EF4" s="91"/>
      <c r="EG4" s="91"/>
      <c r="EH4" s="91"/>
      <c r="EI4" s="91"/>
      <c r="EJ4" s="91"/>
      <c r="EK4" s="91"/>
      <c r="EL4" s="91"/>
      <c r="EM4" s="91"/>
      <c r="EN4" s="91"/>
    </row>
    <row r="5" spans="1:144" x14ac:dyDescent="0.15">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x14ac:dyDescent="0.15">
      <c r="A6" s="29" t="s">
        <v>103</v>
      </c>
      <c r="B6" s="34">
        <f>B7</f>
        <v>2016</v>
      </c>
      <c r="C6" s="34">
        <f t="shared" ref="C6:W6" si="3">C7</f>
        <v>352128</v>
      </c>
      <c r="D6" s="34">
        <f t="shared" si="3"/>
        <v>46</v>
      </c>
      <c r="E6" s="34">
        <f t="shared" si="3"/>
        <v>1</v>
      </c>
      <c r="F6" s="34">
        <f t="shared" si="3"/>
        <v>0</v>
      </c>
      <c r="G6" s="34">
        <f t="shared" si="3"/>
        <v>1</v>
      </c>
      <c r="H6" s="34" t="str">
        <f t="shared" si="3"/>
        <v>山口県　柳井市</v>
      </c>
      <c r="I6" s="34" t="str">
        <f t="shared" si="3"/>
        <v>法適用</v>
      </c>
      <c r="J6" s="34" t="str">
        <f t="shared" si="3"/>
        <v>水道事業</v>
      </c>
      <c r="K6" s="34" t="str">
        <f t="shared" si="3"/>
        <v>末端給水事業</v>
      </c>
      <c r="L6" s="34" t="str">
        <f t="shared" si="3"/>
        <v>A6</v>
      </c>
      <c r="M6" s="34">
        <f t="shared" si="3"/>
        <v>0</v>
      </c>
      <c r="N6" s="35" t="str">
        <f t="shared" si="3"/>
        <v>-</v>
      </c>
      <c r="O6" s="35">
        <f t="shared" si="3"/>
        <v>51.54</v>
      </c>
      <c r="P6" s="35">
        <f t="shared" si="3"/>
        <v>58.95</v>
      </c>
      <c r="Q6" s="35">
        <f t="shared" si="3"/>
        <v>4665</v>
      </c>
      <c r="R6" s="35">
        <f t="shared" si="3"/>
        <v>32865</v>
      </c>
      <c r="S6" s="35">
        <f t="shared" si="3"/>
        <v>140.05000000000001</v>
      </c>
      <c r="T6" s="35">
        <f t="shared" si="3"/>
        <v>234.67</v>
      </c>
      <c r="U6" s="35">
        <f t="shared" si="3"/>
        <v>19272</v>
      </c>
      <c r="V6" s="35">
        <f t="shared" si="3"/>
        <v>12.67</v>
      </c>
      <c r="W6" s="35">
        <f t="shared" si="3"/>
        <v>1521.07</v>
      </c>
      <c r="X6" s="36">
        <f>IF(X7="",NA(),X7)</f>
        <v>99.25</v>
      </c>
      <c r="Y6" s="36">
        <f t="shared" ref="Y6:AG6" si="4">IF(Y7="",NA(),Y7)</f>
        <v>98.24</v>
      </c>
      <c r="Z6" s="36">
        <f t="shared" si="4"/>
        <v>96.23</v>
      </c>
      <c r="AA6" s="36">
        <f t="shared" si="4"/>
        <v>101.52</v>
      </c>
      <c r="AB6" s="36">
        <f t="shared" si="4"/>
        <v>112.92</v>
      </c>
      <c r="AC6" s="36">
        <f t="shared" si="4"/>
        <v>107.57</v>
      </c>
      <c r="AD6" s="36">
        <f t="shared" si="4"/>
        <v>106.55</v>
      </c>
      <c r="AE6" s="36">
        <f t="shared" si="4"/>
        <v>110.01</v>
      </c>
      <c r="AF6" s="36">
        <f t="shared" si="4"/>
        <v>111.21</v>
      </c>
      <c r="AG6" s="36">
        <f t="shared" si="4"/>
        <v>111.71</v>
      </c>
      <c r="AH6" s="35" t="str">
        <f>IF(AH7="","",IF(AH7="-","【-】","【"&amp;SUBSTITUTE(TEXT(AH7,"#,##0.00"),"-","△")&amp;"】"))</f>
        <v>【114.35】</v>
      </c>
      <c r="AI6" s="36">
        <f>IF(AI7="",NA(),AI7)</f>
        <v>5.05</v>
      </c>
      <c r="AJ6" s="36">
        <f t="shared" ref="AJ6:AR6" si="5">IF(AJ7="",NA(),AJ7)</f>
        <v>13.17</v>
      </c>
      <c r="AK6" s="36">
        <f t="shared" si="5"/>
        <v>2.93</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727.7</v>
      </c>
      <c r="AU6" s="36">
        <f t="shared" ref="AU6:BC6" si="6">IF(AU7="",NA(),AU7)</f>
        <v>709.21</v>
      </c>
      <c r="AV6" s="36">
        <f t="shared" si="6"/>
        <v>291.13</v>
      </c>
      <c r="AW6" s="36">
        <f t="shared" si="6"/>
        <v>360.84</v>
      </c>
      <c r="AX6" s="36">
        <f t="shared" si="6"/>
        <v>404.47</v>
      </c>
      <c r="AY6" s="36">
        <f t="shared" si="6"/>
        <v>915.5</v>
      </c>
      <c r="AZ6" s="36">
        <f t="shared" si="6"/>
        <v>963.24</v>
      </c>
      <c r="BA6" s="36">
        <f t="shared" si="6"/>
        <v>381.53</v>
      </c>
      <c r="BB6" s="36">
        <f t="shared" si="6"/>
        <v>391.54</v>
      </c>
      <c r="BC6" s="36">
        <f t="shared" si="6"/>
        <v>384.34</v>
      </c>
      <c r="BD6" s="35" t="str">
        <f>IF(BD7="","",IF(BD7="-","【-】","【"&amp;SUBSTITUTE(TEXT(BD7,"#,##0.00"),"-","△")&amp;"】"))</f>
        <v>【262.87】</v>
      </c>
      <c r="BE6" s="36">
        <f>IF(BE7="",NA(),BE7)</f>
        <v>320.67</v>
      </c>
      <c r="BF6" s="36">
        <f t="shared" ref="BF6:BN6" si="7">IF(BF7="",NA(),BF7)</f>
        <v>320.26</v>
      </c>
      <c r="BG6" s="36">
        <f t="shared" si="7"/>
        <v>351.06</v>
      </c>
      <c r="BH6" s="36">
        <f t="shared" si="7"/>
        <v>344.92</v>
      </c>
      <c r="BI6" s="36">
        <f t="shared" si="7"/>
        <v>326.38</v>
      </c>
      <c r="BJ6" s="36">
        <f t="shared" si="7"/>
        <v>404.78</v>
      </c>
      <c r="BK6" s="36">
        <f t="shared" si="7"/>
        <v>400.38</v>
      </c>
      <c r="BL6" s="36">
        <f t="shared" si="7"/>
        <v>393.27</v>
      </c>
      <c r="BM6" s="36">
        <f t="shared" si="7"/>
        <v>386.97</v>
      </c>
      <c r="BN6" s="36">
        <f t="shared" si="7"/>
        <v>380.58</v>
      </c>
      <c r="BO6" s="35" t="str">
        <f>IF(BO7="","",IF(BO7="-","【-】","【"&amp;SUBSTITUTE(TEXT(BO7,"#,##0.00"),"-","△")&amp;"】"))</f>
        <v>【270.87】</v>
      </c>
      <c r="BP6" s="36">
        <f>IF(BP7="",NA(),BP7)</f>
        <v>72.02</v>
      </c>
      <c r="BQ6" s="36">
        <f t="shared" ref="BQ6:BY6" si="8">IF(BQ7="",NA(),BQ7)</f>
        <v>69.489999999999995</v>
      </c>
      <c r="BR6" s="36">
        <f t="shared" si="8"/>
        <v>67.23</v>
      </c>
      <c r="BS6" s="36">
        <f t="shared" si="8"/>
        <v>73.599999999999994</v>
      </c>
      <c r="BT6" s="36">
        <f t="shared" si="8"/>
        <v>80.290000000000006</v>
      </c>
      <c r="BU6" s="36">
        <f t="shared" si="8"/>
        <v>98.07</v>
      </c>
      <c r="BV6" s="36">
        <f t="shared" si="8"/>
        <v>96.56</v>
      </c>
      <c r="BW6" s="36">
        <f t="shared" si="8"/>
        <v>100.47</v>
      </c>
      <c r="BX6" s="36">
        <f t="shared" si="8"/>
        <v>101.72</v>
      </c>
      <c r="BY6" s="36">
        <f t="shared" si="8"/>
        <v>102.38</v>
      </c>
      <c r="BZ6" s="35" t="str">
        <f>IF(BZ7="","",IF(BZ7="-","【-】","【"&amp;SUBSTITUTE(TEXT(BZ7,"#,##0.00"),"-","△")&amp;"】"))</f>
        <v>【105.59】</v>
      </c>
      <c r="CA6" s="36">
        <f>IF(CA7="",NA(),CA7)</f>
        <v>300.33</v>
      </c>
      <c r="CB6" s="36">
        <f t="shared" ref="CB6:CJ6" si="9">IF(CB7="",NA(),CB7)</f>
        <v>311.44</v>
      </c>
      <c r="CC6" s="36">
        <f t="shared" si="9"/>
        <v>321.86</v>
      </c>
      <c r="CD6" s="36">
        <f t="shared" si="9"/>
        <v>303.82</v>
      </c>
      <c r="CE6" s="36">
        <f t="shared" si="9"/>
        <v>296.37</v>
      </c>
      <c r="CF6" s="36">
        <f t="shared" si="9"/>
        <v>172.26</v>
      </c>
      <c r="CG6" s="36">
        <f t="shared" si="9"/>
        <v>177.14</v>
      </c>
      <c r="CH6" s="36">
        <f t="shared" si="9"/>
        <v>169.82</v>
      </c>
      <c r="CI6" s="36">
        <f t="shared" si="9"/>
        <v>168.2</v>
      </c>
      <c r="CJ6" s="36">
        <f t="shared" si="9"/>
        <v>168.67</v>
      </c>
      <c r="CK6" s="35" t="str">
        <f>IF(CK7="","",IF(CK7="-","【-】","【"&amp;SUBSTITUTE(TEXT(CK7,"#,##0.00"),"-","△")&amp;"】"))</f>
        <v>【163.27】</v>
      </c>
      <c r="CL6" s="36">
        <f>IF(CL7="",NA(),CL7)</f>
        <v>48.52</v>
      </c>
      <c r="CM6" s="36">
        <f t="shared" ref="CM6:CU6" si="10">IF(CM7="",NA(),CM7)</f>
        <v>48.43</v>
      </c>
      <c r="CN6" s="36">
        <f t="shared" si="10"/>
        <v>45.92</v>
      </c>
      <c r="CO6" s="36">
        <f t="shared" si="10"/>
        <v>44.32</v>
      </c>
      <c r="CP6" s="36">
        <f t="shared" si="10"/>
        <v>45.49</v>
      </c>
      <c r="CQ6" s="36">
        <f t="shared" si="10"/>
        <v>55.68</v>
      </c>
      <c r="CR6" s="36">
        <f t="shared" si="10"/>
        <v>55.64</v>
      </c>
      <c r="CS6" s="36">
        <f t="shared" si="10"/>
        <v>55.13</v>
      </c>
      <c r="CT6" s="36">
        <f t="shared" si="10"/>
        <v>54.77</v>
      </c>
      <c r="CU6" s="36">
        <f t="shared" si="10"/>
        <v>54.92</v>
      </c>
      <c r="CV6" s="35" t="str">
        <f>IF(CV7="","",IF(CV7="-","【-】","【"&amp;SUBSTITUTE(TEXT(CV7,"#,##0.00"),"-","△")&amp;"】"))</f>
        <v>【59.94】</v>
      </c>
      <c r="CW6" s="36">
        <f>IF(CW7="",NA(),CW7)</f>
        <v>87.54</v>
      </c>
      <c r="CX6" s="36">
        <f t="shared" ref="CX6:DF6" si="11">IF(CX7="",NA(),CX7)</f>
        <v>87.1</v>
      </c>
      <c r="CY6" s="36">
        <f t="shared" si="11"/>
        <v>87.78</v>
      </c>
      <c r="CZ6" s="36">
        <f t="shared" si="11"/>
        <v>90.35</v>
      </c>
      <c r="DA6" s="36">
        <f t="shared" si="11"/>
        <v>87.55</v>
      </c>
      <c r="DB6" s="36">
        <f t="shared" si="11"/>
        <v>83.18</v>
      </c>
      <c r="DC6" s="36">
        <f t="shared" si="11"/>
        <v>83.09</v>
      </c>
      <c r="DD6" s="36">
        <f t="shared" si="11"/>
        <v>83</v>
      </c>
      <c r="DE6" s="36">
        <f t="shared" si="11"/>
        <v>82.89</v>
      </c>
      <c r="DF6" s="36">
        <f t="shared" si="11"/>
        <v>82.66</v>
      </c>
      <c r="DG6" s="35" t="str">
        <f>IF(DG7="","",IF(DG7="-","【-】","【"&amp;SUBSTITUTE(TEXT(DG7,"#,##0.00"),"-","△")&amp;"】"))</f>
        <v>【90.22】</v>
      </c>
      <c r="DH6" s="36">
        <f>IF(DH7="",NA(),DH7)</f>
        <v>48.54</v>
      </c>
      <c r="DI6" s="36">
        <f t="shared" ref="DI6:DQ6" si="12">IF(DI7="",NA(),DI7)</f>
        <v>42.24</v>
      </c>
      <c r="DJ6" s="36">
        <f t="shared" si="12"/>
        <v>47.26</v>
      </c>
      <c r="DK6" s="36">
        <f t="shared" si="12"/>
        <v>47.83</v>
      </c>
      <c r="DL6" s="36">
        <f t="shared" si="12"/>
        <v>47.74</v>
      </c>
      <c r="DM6" s="36">
        <f t="shared" si="12"/>
        <v>38.07</v>
      </c>
      <c r="DN6" s="36">
        <f t="shared" si="12"/>
        <v>39.06</v>
      </c>
      <c r="DO6" s="36">
        <f t="shared" si="12"/>
        <v>46.66</v>
      </c>
      <c r="DP6" s="36">
        <f t="shared" si="12"/>
        <v>47.46</v>
      </c>
      <c r="DQ6" s="36">
        <f t="shared" si="12"/>
        <v>48.49</v>
      </c>
      <c r="DR6" s="35" t="str">
        <f>IF(DR7="","",IF(DR7="-","【-】","【"&amp;SUBSTITUTE(TEXT(DR7,"#,##0.00"),"-","△")&amp;"】"))</f>
        <v>【47.91】</v>
      </c>
      <c r="DS6" s="36">
        <f>IF(DS7="",NA(),DS7)</f>
        <v>23.39</v>
      </c>
      <c r="DT6" s="36">
        <f t="shared" ref="DT6:EB6" si="13">IF(DT7="",NA(),DT7)</f>
        <v>26.02</v>
      </c>
      <c r="DU6" s="36">
        <f t="shared" si="13"/>
        <v>26.71</v>
      </c>
      <c r="DV6" s="36">
        <f t="shared" si="13"/>
        <v>26.76</v>
      </c>
      <c r="DW6" s="36">
        <f t="shared" si="13"/>
        <v>28.79</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0.77</v>
      </c>
      <c r="EE6" s="36">
        <f t="shared" ref="EE6:EM6" si="14">IF(EE7="",NA(),EE7)</f>
        <v>0.74</v>
      </c>
      <c r="EF6" s="36">
        <f t="shared" si="14"/>
        <v>2.76</v>
      </c>
      <c r="EG6" s="36">
        <f t="shared" si="14"/>
        <v>1.38</v>
      </c>
      <c r="EH6" s="36">
        <f t="shared" si="14"/>
        <v>1.25</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352128</v>
      </c>
      <c r="D7" s="38">
        <v>46</v>
      </c>
      <c r="E7" s="38">
        <v>1</v>
      </c>
      <c r="F7" s="38">
        <v>0</v>
      </c>
      <c r="G7" s="38">
        <v>1</v>
      </c>
      <c r="H7" s="38" t="s">
        <v>104</v>
      </c>
      <c r="I7" s="38" t="s">
        <v>105</v>
      </c>
      <c r="J7" s="38" t="s">
        <v>106</v>
      </c>
      <c r="K7" s="38" t="s">
        <v>107</v>
      </c>
      <c r="L7" s="38" t="s">
        <v>108</v>
      </c>
      <c r="M7" s="38"/>
      <c r="N7" s="39" t="s">
        <v>109</v>
      </c>
      <c r="O7" s="39">
        <v>51.54</v>
      </c>
      <c r="P7" s="39">
        <v>58.95</v>
      </c>
      <c r="Q7" s="39">
        <v>4665</v>
      </c>
      <c r="R7" s="39">
        <v>32865</v>
      </c>
      <c r="S7" s="39">
        <v>140.05000000000001</v>
      </c>
      <c r="T7" s="39">
        <v>234.67</v>
      </c>
      <c r="U7" s="39">
        <v>19272</v>
      </c>
      <c r="V7" s="39">
        <v>12.67</v>
      </c>
      <c r="W7" s="39">
        <v>1521.07</v>
      </c>
      <c r="X7" s="39">
        <v>99.25</v>
      </c>
      <c r="Y7" s="39">
        <v>98.24</v>
      </c>
      <c r="Z7" s="39">
        <v>96.23</v>
      </c>
      <c r="AA7" s="39">
        <v>101.52</v>
      </c>
      <c r="AB7" s="39">
        <v>112.92</v>
      </c>
      <c r="AC7" s="39">
        <v>107.57</v>
      </c>
      <c r="AD7" s="39">
        <v>106.55</v>
      </c>
      <c r="AE7" s="39">
        <v>110.01</v>
      </c>
      <c r="AF7" s="39">
        <v>111.21</v>
      </c>
      <c r="AG7" s="39">
        <v>111.71</v>
      </c>
      <c r="AH7" s="39">
        <v>114.35</v>
      </c>
      <c r="AI7" s="39">
        <v>5.05</v>
      </c>
      <c r="AJ7" s="39">
        <v>13.17</v>
      </c>
      <c r="AK7" s="39">
        <v>2.93</v>
      </c>
      <c r="AL7" s="39">
        <v>0</v>
      </c>
      <c r="AM7" s="39">
        <v>0</v>
      </c>
      <c r="AN7" s="39">
        <v>9.34</v>
      </c>
      <c r="AO7" s="39">
        <v>9.56</v>
      </c>
      <c r="AP7" s="39">
        <v>2.8</v>
      </c>
      <c r="AQ7" s="39">
        <v>1.93</v>
      </c>
      <c r="AR7" s="39">
        <v>1.72</v>
      </c>
      <c r="AS7" s="39">
        <v>0.79</v>
      </c>
      <c r="AT7" s="39">
        <v>727.7</v>
      </c>
      <c r="AU7" s="39">
        <v>709.21</v>
      </c>
      <c r="AV7" s="39">
        <v>291.13</v>
      </c>
      <c r="AW7" s="39">
        <v>360.84</v>
      </c>
      <c r="AX7" s="39">
        <v>404.47</v>
      </c>
      <c r="AY7" s="39">
        <v>915.5</v>
      </c>
      <c r="AZ7" s="39">
        <v>963.24</v>
      </c>
      <c r="BA7" s="39">
        <v>381.53</v>
      </c>
      <c r="BB7" s="39">
        <v>391.54</v>
      </c>
      <c r="BC7" s="39">
        <v>384.34</v>
      </c>
      <c r="BD7" s="39">
        <v>262.87</v>
      </c>
      <c r="BE7" s="39">
        <v>320.67</v>
      </c>
      <c r="BF7" s="39">
        <v>320.26</v>
      </c>
      <c r="BG7" s="39">
        <v>351.06</v>
      </c>
      <c r="BH7" s="39">
        <v>344.92</v>
      </c>
      <c r="BI7" s="39">
        <v>326.38</v>
      </c>
      <c r="BJ7" s="39">
        <v>404.78</v>
      </c>
      <c r="BK7" s="39">
        <v>400.38</v>
      </c>
      <c r="BL7" s="39">
        <v>393.27</v>
      </c>
      <c r="BM7" s="39">
        <v>386.97</v>
      </c>
      <c r="BN7" s="39">
        <v>380.58</v>
      </c>
      <c r="BO7" s="39">
        <v>270.87</v>
      </c>
      <c r="BP7" s="39">
        <v>72.02</v>
      </c>
      <c r="BQ7" s="39">
        <v>69.489999999999995</v>
      </c>
      <c r="BR7" s="39">
        <v>67.23</v>
      </c>
      <c r="BS7" s="39">
        <v>73.599999999999994</v>
      </c>
      <c r="BT7" s="39">
        <v>80.290000000000006</v>
      </c>
      <c r="BU7" s="39">
        <v>98.07</v>
      </c>
      <c r="BV7" s="39">
        <v>96.56</v>
      </c>
      <c r="BW7" s="39">
        <v>100.47</v>
      </c>
      <c r="BX7" s="39">
        <v>101.72</v>
      </c>
      <c r="BY7" s="39">
        <v>102.38</v>
      </c>
      <c r="BZ7" s="39">
        <v>105.59</v>
      </c>
      <c r="CA7" s="39">
        <v>300.33</v>
      </c>
      <c r="CB7" s="39">
        <v>311.44</v>
      </c>
      <c r="CC7" s="39">
        <v>321.86</v>
      </c>
      <c r="CD7" s="39">
        <v>303.82</v>
      </c>
      <c r="CE7" s="39">
        <v>296.37</v>
      </c>
      <c r="CF7" s="39">
        <v>172.26</v>
      </c>
      <c r="CG7" s="39">
        <v>177.14</v>
      </c>
      <c r="CH7" s="39">
        <v>169.82</v>
      </c>
      <c r="CI7" s="39">
        <v>168.2</v>
      </c>
      <c r="CJ7" s="39">
        <v>168.67</v>
      </c>
      <c r="CK7" s="39">
        <v>163.27000000000001</v>
      </c>
      <c r="CL7" s="39">
        <v>48.52</v>
      </c>
      <c r="CM7" s="39">
        <v>48.43</v>
      </c>
      <c r="CN7" s="39">
        <v>45.92</v>
      </c>
      <c r="CO7" s="39">
        <v>44.32</v>
      </c>
      <c r="CP7" s="39">
        <v>45.49</v>
      </c>
      <c r="CQ7" s="39">
        <v>55.68</v>
      </c>
      <c r="CR7" s="39">
        <v>55.64</v>
      </c>
      <c r="CS7" s="39">
        <v>55.13</v>
      </c>
      <c r="CT7" s="39">
        <v>54.77</v>
      </c>
      <c r="CU7" s="39">
        <v>54.92</v>
      </c>
      <c r="CV7" s="39">
        <v>59.94</v>
      </c>
      <c r="CW7" s="39">
        <v>87.54</v>
      </c>
      <c r="CX7" s="39">
        <v>87.1</v>
      </c>
      <c r="CY7" s="39">
        <v>87.78</v>
      </c>
      <c r="CZ7" s="39">
        <v>90.35</v>
      </c>
      <c r="DA7" s="39">
        <v>87.55</v>
      </c>
      <c r="DB7" s="39">
        <v>83.18</v>
      </c>
      <c r="DC7" s="39">
        <v>83.09</v>
      </c>
      <c r="DD7" s="39">
        <v>83</v>
      </c>
      <c r="DE7" s="39">
        <v>82.89</v>
      </c>
      <c r="DF7" s="39">
        <v>82.66</v>
      </c>
      <c r="DG7" s="39">
        <v>90.22</v>
      </c>
      <c r="DH7" s="39">
        <v>48.54</v>
      </c>
      <c r="DI7" s="39">
        <v>42.24</v>
      </c>
      <c r="DJ7" s="39">
        <v>47.26</v>
      </c>
      <c r="DK7" s="39">
        <v>47.83</v>
      </c>
      <c r="DL7" s="39">
        <v>47.74</v>
      </c>
      <c r="DM7" s="39">
        <v>38.07</v>
      </c>
      <c r="DN7" s="39">
        <v>39.06</v>
      </c>
      <c r="DO7" s="39">
        <v>46.66</v>
      </c>
      <c r="DP7" s="39">
        <v>47.46</v>
      </c>
      <c r="DQ7" s="39">
        <v>48.49</v>
      </c>
      <c r="DR7" s="39">
        <v>47.91</v>
      </c>
      <c r="DS7" s="39">
        <v>23.39</v>
      </c>
      <c r="DT7" s="39">
        <v>26.02</v>
      </c>
      <c r="DU7" s="39">
        <v>26.71</v>
      </c>
      <c r="DV7" s="39">
        <v>26.76</v>
      </c>
      <c r="DW7" s="39">
        <v>28.79</v>
      </c>
      <c r="DX7" s="39">
        <v>7.73</v>
      </c>
      <c r="DY7" s="39">
        <v>8.8699999999999992</v>
      </c>
      <c r="DZ7" s="39">
        <v>9.85</v>
      </c>
      <c r="EA7" s="39">
        <v>9.7100000000000009</v>
      </c>
      <c r="EB7" s="39">
        <v>12.79</v>
      </c>
      <c r="EC7" s="39">
        <v>15</v>
      </c>
      <c r="ED7" s="39">
        <v>0.77</v>
      </c>
      <c r="EE7" s="39">
        <v>0.74</v>
      </c>
      <c r="EF7" s="39">
        <v>2.76</v>
      </c>
      <c r="EG7" s="39">
        <v>1.38</v>
      </c>
      <c r="EH7" s="39">
        <v>1.25</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樽田　哲郎</cp:lastModifiedBy>
  <cp:lastPrinted>2018-02-05T08:24:20Z</cp:lastPrinted>
  <dcterms:created xsi:type="dcterms:W3CDTF">2017-12-25T01:34:50Z</dcterms:created>
  <dcterms:modified xsi:type="dcterms:W3CDTF">2018-02-05T08:24:25Z</dcterms:modified>
</cp:coreProperties>
</file>