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W8" i="4"/>
  <c r="P8" i="4"/>
  <c r="I8" i="4"/>
  <c r="B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<sst xmlns="http://schemas.openxmlformats.org/spreadsheetml/2006/main" count="232" uniqueCount="119">
  <si>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</si>
  <si>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</si>
  <si>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</si>
  <si>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</si>
  <si>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</si>
  <si>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</si>
  <si>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</si>
  <si>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</si>
  <si>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</si>
  <si>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</si>
  <si>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</si>
  <si>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</si>
  <si>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</si>
  <si>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</si>
  <si>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</si>
  <si>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</si>
  <si>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</si>
  <si>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</si>
  <si>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</si>
  <si>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</si>
  <si>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</si>
  <si>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</si>
  <si>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</si>
  <si>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</si>
  <si>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</si>
  <si>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</si>
  <si>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</si>
  <si>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</si>
  <si>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</si>
  <si>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</si>
  <si>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</si>
  <si>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</si>
  <si>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</si>
  <si>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</si>
  <si>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</si>
  <si>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</si>
  <si>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</si>
  <si>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</si>
  <si>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</si>
  <si>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</si>
  <si>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</si>
  <si>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</si>
  <si>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</si>
  <si>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</si>
  <si>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</si>
  <si>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</si>
  <si>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</si>
  <si>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</si>
  <si>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</si>
  <si>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</si>
  <si>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</si>
  <si>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</si>
  <si>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</si>
  <si>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</si>
  <si>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</si>
  <si>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</si>
  <si>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</si>
  <si>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</si>
  <si>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</si>
  <si>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</si>
  <si>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</si>
  <si>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</si>
  <si>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</si>
  <si>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</si>
  <si>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</si>
  <si>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</si>
  <si>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</si>
  <si>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</si>
  <si>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</si>
  <si>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</si>
  <si>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</si>
  <si>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</si>
  <si>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</si>
  <si>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</si>
  <si>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</si>
  <si>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</si>
  <si>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</si>
  <si>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</si>
  <si>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</si>
  <si>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</si>
  <si>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</si>
  <si>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</si>
  <si>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</si>
  <si>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</si>
  <si>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</si>
  <si>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</si>
  <si>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</si>
  <si>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</si>
  <si>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</si>
  <si>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</si>
  <si>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</si>
  <si>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</si>
  <si>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</si>
  <si>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</si>
  <si>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</si>
  <si>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</si>
  <si>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</si>
  <si>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</si>
  <si>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</si>
  <si>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</si>
  <si>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</si>
  <si>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</si>
  <si>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</si>
  <si>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</si>
  <si>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</si>
  <si>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</si>
  <si>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</si>
  <si>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</si>
  <si>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</si>
  <si>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</si>
  <si>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</si>
  <si>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</si>
  <si>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</si>
  <si>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</si>
  <si>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</si>
  <si>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本市水道事業は長年の累積赤字は脱却でき、経常収支比率類も類似団体の平均値と同程度となった。
　しかし、配水量と受水の責任水量との乖離は年々増大しており、水需要は引続き減少傾向である。
　今後も【柳井市水道事業経営戦略】及び【柳井市水道事業老朽管更新計画】に基づき効率的な経営を実施していくが、本事業体の経営努力だけでは限界があり、高料金対策等の給水収益以外の収入が今後も必要なものとなる。              
</t>
    <rPh sb="29" eb="31">
      <t>ルイジ</t>
    </rPh>
    <rPh sb="34" eb="37">
      <t>ヘイキンチ</t>
    </rPh>
    <rPh sb="38" eb="41">
      <t>ドウテイド</t>
    </rPh>
    <rPh sb="94" eb="96">
      <t>コンゴ</t>
    </rPh>
    <phoneticPr fontId="7"/>
  </si>
  <si>
    <t xml:space="preserve">　有形固定資産減価償却率は、類似団体平均値と同程度である。
　管路経年化率は類似団体平均値より大幅に高く、計画的に更新を行っているが、年々増加している。数年後には施設の大量更新時期を迎えるが更新が追い付かない状態である。
　今後、配水本管の整備を進めるため管路更新率は減少する。
</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5">
      <t>ドウテイド</t>
    </rPh>
    <rPh sb="47" eb="49">
      <t>オオハバ</t>
    </rPh>
    <rPh sb="50" eb="51">
      <t>タカ</t>
    </rPh>
    <rPh sb="53" eb="56">
      <t>ケイカクテキ</t>
    </rPh>
    <rPh sb="57" eb="59">
      <t>コウシン</t>
    </rPh>
    <rPh sb="60" eb="61">
      <t>オコナ</t>
    </rPh>
    <rPh sb="67" eb="69">
      <t>ネンネン</t>
    </rPh>
    <rPh sb="69" eb="71">
      <t>ゾウカ</t>
    </rPh>
    <rPh sb="95" eb="97">
      <t>コウシン</t>
    </rPh>
    <rPh sb="98" eb="99">
      <t>オ</t>
    </rPh>
    <rPh sb="100" eb="101">
      <t>ツ</t>
    </rPh>
    <rPh sb="104" eb="106">
      <t>ジョウタイ</t>
    </rPh>
    <rPh sb="112" eb="114">
      <t>コンゴ</t>
    </rPh>
    <rPh sb="115" eb="117">
      <t>ハイスイ</t>
    </rPh>
    <rPh sb="117" eb="119">
      <t>ホンカン</t>
    </rPh>
    <rPh sb="120" eb="122">
      <t>セイビ</t>
    </rPh>
    <rPh sb="123" eb="124">
      <t>スス</t>
    </rPh>
    <rPh sb="128" eb="130">
      <t>カンロ</t>
    </rPh>
    <rPh sb="130" eb="132">
      <t>コウシン</t>
    </rPh>
    <rPh sb="132" eb="133">
      <t>リツ</t>
    </rPh>
    <rPh sb="134" eb="136">
      <t>ゲンショウ</t>
    </rPh>
    <phoneticPr fontId="4"/>
  </si>
  <si>
    <t>非設置</t>
    <rPh sb="0" eb="1">
      <t>ヒ</t>
    </rPh>
    <rPh sb="1" eb="3">
      <t>セッチ</t>
    </rPh>
    <phoneticPr fontId="4"/>
  </si>
  <si>
    <t>①料金改定の効果もあり、経常収支比率は100％を上回っているが給水収益外の収入も多く【柳井市水道事業経営戦略】に基づき費用削減等を図り一層の経営改善に努めていく必要がある。
②新会計制度により発生した剰余金を繰入れ、累積欠損金を解消した。その後は、平成27年12月検針より実施した料金改定の効果もあり黒字経営となっている。今後も、料金算定期間毎に適正な料金算定を行い必要に応じて料金改定を行う。
③類似団体と比較しても若干上回っており支払能力は問題ない。
④類似団体と比較すると若干低い。今後は、建設改良事業に対する企業債の借入比率の減少を目指す。
⑤100％を大幅に下回っており、類似団体と比較しても低い。責任水量制と高額な受水費を直接的に水道料金に反映させないため一般会計からの繰入が必要である。
⑥類似団体と比較すると大幅に高い。広島県境の弥栄ダムを水源とする柳井地域広域水道企業団から責任水量制で全量受水しているためである。
⑦給水人口も減少しており、類似団体と比較すると下回り近年は横ばいである。　
⑧類似団体と比較すると上回り近年は、ほぼ均一である。計画的な老朽管更新の効果でもある。</t>
    <rPh sb="1" eb="3">
      <t>リョウキン</t>
    </rPh>
    <rPh sb="3" eb="5">
      <t>カイテイ</t>
    </rPh>
    <rPh sb="6" eb="8">
      <t>コウカ</t>
    </rPh>
    <rPh sb="12" eb="14">
      <t>ケイジョウ</t>
    </rPh>
    <rPh sb="14" eb="16">
      <t>シュウシ</t>
    </rPh>
    <rPh sb="16" eb="18">
      <t>ヒリツ</t>
    </rPh>
    <rPh sb="24" eb="25">
      <t>ウエ</t>
    </rPh>
    <rPh sb="25" eb="26">
      <t>マワ</t>
    </rPh>
    <rPh sb="31" eb="33">
      <t>キュウスイ</t>
    </rPh>
    <rPh sb="33" eb="35">
      <t>シュウエキ</t>
    </rPh>
    <rPh sb="35" eb="36">
      <t>ガイ</t>
    </rPh>
    <rPh sb="37" eb="39">
      <t>シュウニュウ</t>
    </rPh>
    <rPh sb="40" eb="41">
      <t>オオ</t>
    </rPh>
    <rPh sb="43" eb="46">
      <t>ヤナイシ</t>
    </rPh>
    <rPh sb="46" eb="48">
      <t>スイドウ</t>
    </rPh>
    <rPh sb="48" eb="50">
      <t>ジギョウ</t>
    </rPh>
    <rPh sb="50" eb="52">
      <t>ケイエイ</t>
    </rPh>
    <rPh sb="52" eb="54">
      <t>センリャク</t>
    </rPh>
    <rPh sb="56" eb="57">
      <t>モト</t>
    </rPh>
    <rPh sb="59" eb="61">
      <t>ヒヨウ</t>
    </rPh>
    <rPh sb="61" eb="63">
      <t>サクゲン</t>
    </rPh>
    <rPh sb="63" eb="64">
      <t>トウ</t>
    </rPh>
    <rPh sb="65" eb="66">
      <t>ハカ</t>
    </rPh>
    <rPh sb="67" eb="69">
      <t>イッソウ</t>
    </rPh>
    <rPh sb="70" eb="72">
      <t>ケイエイ</t>
    </rPh>
    <rPh sb="72" eb="74">
      <t>カイゼン</t>
    </rPh>
    <rPh sb="75" eb="76">
      <t>ツト</t>
    </rPh>
    <rPh sb="80" eb="82">
      <t>ヒツヨウ</t>
    </rPh>
    <rPh sb="88" eb="89">
      <t>シン</t>
    </rPh>
    <rPh sb="89" eb="91">
      <t>カイケイ</t>
    </rPh>
    <rPh sb="91" eb="93">
      <t>セイド</t>
    </rPh>
    <rPh sb="96" eb="98">
      <t>ハッセイ</t>
    </rPh>
    <rPh sb="100" eb="103">
      <t>ジョウヨキン</t>
    </rPh>
    <rPh sb="104" eb="105">
      <t>ク</t>
    </rPh>
    <rPh sb="105" eb="106">
      <t>イ</t>
    </rPh>
    <rPh sb="108" eb="110">
      <t>ルイセキ</t>
    </rPh>
    <rPh sb="110" eb="113">
      <t>ケッソンキン</t>
    </rPh>
    <rPh sb="114" eb="116">
      <t>カイショウ</t>
    </rPh>
    <rPh sb="121" eb="122">
      <t>ゴ</t>
    </rPh>
    <rPh sb="124" eb="126">
      <t>ヘイセイ</t>
    </rPh>
    <rPh sb="128" eb="129">
      <t>ネン</t>
    </rPh>
    <rPh sb="131" eb="132">
      <t>ツキ</t>
    </rPh>
    <rPh sb="132" eb="134">
      <t>ケンシン</t>
    </rPh>
    <rPh sb="136" eb="138">
      <t>ジッシ</t>
    </rPh>
    <rPh sb="140" eb="142">
      <t>リョウキン</t>
    </rPh>
    <rPh sb="142" eb="144">
      <t>カイテイ</t>
    </rPh>
    <rPh sb="145" eb="147">
      <t>コウカ</t>
    </rPh>
    <rPh sb="150" eb="152">
      <t>クロジ</t>
    </rPh>
    <rPh sb="152" eb="154">
      <t>ケイエイ</t>
    </rPh>
    <rPh sb="161" eb="163">
      <t>コンゴ</t>
    </rPh>
    <rPh sb="165" eb="167">
      <t>リョウキン</t>
    </rPh>
    <rPh sb="167" eb="169">
      <t>サンテイ</t>
    </rPh>
    <rPh sb="169" eb="171">
      <t>キカン</t>
    </rPh>
    <rPh sb="171" eb="172">
      <t>ゴト</t>
    </rPh>
    <rPh sb="173" eb="175">
      <t>テキセイ</t>
    </rPh>
    <rPh sb="176" eb="178">
      <t>リョウキン</t>
    </rPh>
    <rPh sb="178" eb="180">
      <t>サンテイ</t>
    </rPh>
    <rPh sb="181" eb="182">
      <t>オコナ</t>
    </rPh>
    <rPh sb="183" eb="185">
      <t>ヒツヨウ</t>
    </rPh>
    <rPh sb="186" eb="187">
      <t>オウ</t>
    </rPh>
    <rPh sb="189" eb="191">
      <t>リョウキン</t>
    </rPh>
    <rPh sb="191" eb="193">
      <t>カイテイ</t>
    </rPh>
    <rPh sb="194" eb="195">
      <t>オコナ</t>
    </rPh>
    <rPh sb="199" eb="201">
      <t>ルイジ</t>
    </rPh>
    <rPh sb="201" eb="203">
      <t>ダンタイ</t>
    </rPh>
    <rPh sb="204" eb="206">
      <t>ヒカク</t>
    </rPh>
    <rPh sb="209" eb="211">
      <t>ジャッカン</t>
    </rPh>
    <rPh sb="211" eb="213">
      <t>ウワマワ</t>
    </rPh>
    <rPh sb="217" eb="219">
      <t>シハライ</t>
    </rPh>
    <rPh sb="219" eb="221">
      <t>ノウリョク</t>
    </rPh>
    <rPh sb="222" eb="224">
      <t>モンダイ</t>
    </rPh>
    <rPh sb="229" eb="231">
      <t>ルイジ</t>
    </rPh>
    <rPh sb="231" eb="233">
      <t>ダンタイ</t>
    </rPh>
    <rPh sb="234" eb="236">
      <t>ヒカク</t>
    </rPh>
    <rPh sb="239" eb="241">
      <t>ジャッカン</t>
    </rPh>
    <rPh sb="241" eb="242">
      <t>ヒク</t>
    </rPh>
    <rPh sb="244" eb="246">
      <t>コンゴ</t>
    </rPh>
    <rPh sb="248" eb="250">
      <t>ケンセツ</t>
    </rPh>
    <rPh sb="250" eb="252">
      <t>カイリョウ</t>
    </rPh>
    <rPh sb="252" eb="254">
      <t>ジギョウ</t>
    </rPh>
    <rPh sb="255" eb="256">
      <t>タイ</t>
    </rPh>
    <rPh sb="258" eb="260">
      <t>キギョウ</t>
    </rPh>
    <rPh sb="260" eb="261">
      <t>サイ</t>
    </rPh>
    <rPh sb="262" eb="264">
      <t>カリイレ</t>
    </rPh>
    <rPh sb="264" eb="266">
      <t>ヒリツ</t>
    </rPh>
    <rPh sb="267" eb="269">
      <t>ゲンショウ</t>
    </rPh>
    <rPh sb="270" eb="272">
      <t>メザ</t>
    </rPh>
    <rPh sb="281" eb="283">
      <t>オオハバ</t>
    </rPh>
    <rPh sb="284" eb="285">
      <t>シタ</t>
    </rPh>
    <rPh sb="285" eb="286">
      <t>マワ</t>
    </rPh>
    <rPh sb="291" eb="293">
      <t>ルイジ</t>
    </rPh>
    <rPh sb="293" eb="295">
      <t>ダンタイ</t>
    </rPh>
    <rPh sb="296" eb="298">
      <t>ヒカク</t>
    </rPh>
    <rPh sb="301" eb="302">
      <t>ヒク</t>
    </rPh>
    <rPh sb="304" eb="306">
      <t>セキニン</t>
    </rPh>
    <rPh sb="306" eb="308">
      <t>スイリョウ</t>
    </rPh>
    <rPh sb="352" eb="354">
      <t>ルイジ</t>
    </rPh>
    <rPh sb="354" eb="356">
      <t>ダンタイ</t>
    </rPh>
    <rPh sb="357" eb="359">
      <t>ヒカク</t>
    </rPh>
    <rPh sb="362" eb="364">
      <t>オオハバ</t>
    </rPh>
    <rPh sb="365" eb="366">
      <t>タカ</t>
    </rPh>
    <rPh sb="368" eb="370">
      <t>ヒロシマ</t>
    </rPh>
    <rPh sb="370" eb="372">
      <t>ケンキョウ</t>
    </rPh>
    <rPh sb="373" eb="375">
      <t>ヤサカ</t>
    </rPh>
    <rPh sb="378" eb="380">
      <t>スイゲン</t>
    </rPh>
    <rPh sb="383" eb="385">
      <t>ヤナイ</t>
    </rPh>
    <rPh sb="385" eb="387">
      <t>チイキ</t>
    </rPh>
    <rPh sb="387" eb="389">
      <t>コウイキ</t>
    </rPh>
    <rPh sb="389" eb="391">
      <t>スイドウ</t>
    </rPh>
    <rPh sb="396" eb="398">
      <t>セキニン</t>
    </rPh>
    <rPh sb="398" eb="400">
      <t>スイリョウ</t>
    </rPh>
    <rPh sb="418" eb="420">
      <t>キュウスイ</t>
    </rPh>
    <rPh sb="420" eb="422">
      <t>ジンコウ</t>
    </rPh>
    <rPh sb="423" eb="425">
      <t>ゲンショウ</t>
    </rPh>
    <rPh sb="430" eb="432">
      <t>ルイジ</t>
    </rPh>
    <rPh sb="432" eb="434">
      <t>ダンタイ</t>
    </rPh>
    <rPh sb="435" eb="437">
      <t>ヒカク</t>
    </rPh>
    <rPh sb="440" eb="441">
      <t>シタ</t>
    </rPh>
    <rPh sb="441" eb="442">
      <t>マワ</t>
    </rPh>
    <rPh sb="443" eb="445">
      <t>キンネン</t>
    </rPh>
    <rPh sb="446" eb="447">
      <t>ヨコ</t>
    </rPh>
    <rPh sb="456" eb="458">
      <t>ルイジ</t>
    </rPh>
    <rPh sb="458" eb="460">
      <t>ダンタイ</t>
    </rPh>
    <rPh sb="461" eb="463">
      <t>ヒカク</t>
    </rPh>
    <rPh sb="466" eb="467">
      <t>ウエ</t>
    </rPh>
    <rPh sb="467" eb="468">
      <t>マワ</t>
    </rPh>
    <rPh sb="469" eb="471">
      <t>キンネン</t>
    </rPh>
    <rPh sb="475" eb="477">
      <t>キンイツ</t>
    </rPh>
    <rPh sb="485" eb="487">
      <t>ロウキュウ</t>
    </rPh>
    <rPh sb="487" eb="488">
      <t>カン</t>
    </rPh>
    <rPh sb="488" eb="490">
      <t>コウシン</t>
    </rPh>
    <rPh sb="491" eb="493">
      <t>コウカ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</si>
</sst>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0.74</c:v>
                </c:pt>
                <c:pt idx="2">
                  <c:v>2.76</c:v>
                </c:pt>
                <c:pt idx="3">
                  <c:v>1.38</c:v>
                </c:pt>
                <c:pt idx="4">
                  <c:v>1.25</c:v>
                </c:pt>
              </c:numCache>
            </c:numRef>
          </c:val>
        </c:ser>
        <c:dLbls>
          <c:showLegendKey val="0"/>
          <c:showVal val="0"/>
          <c:showCatName val="0"/>
          <c:showSerName val="0"/>
          <c:showPercent val="0"/>
          <c:showBubbleSize val="0"/>
        </c:dLbls>
        <c:gapWidth val="150"/>
        <c:axId val="88797568"/>
        <c:axId val="887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8797568"/>
        <c:axId val="88799488"/>
      </c:lineChart>
      <c:dateAx>
        <c:axId val="88797568"/>
        <c:scaling>
          <c:orientation val="minMax"/>
        </c:scaling>
        <c:delete val="1"/>
        <c:axPos val="b"/>
        <c:numFmt formatCode="ge" sourceLinked="1"/>
        <c:majorTickMark val="none"/>
        <c:minorTickMark val="none"/>
        <c:tickLblPos val="none"/>
        <c:crossAx val="88799488"/>
        <c:crosses val="autoZero"/>
        <c:auto val="1"/>
        <c:lblOffset val="100"/>
        <c:baseTimeUnit val="years"/>
      </c:dateAx>
      <c:valAx>
        <c:axId val="887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48.52</c:v>
                </c:pt>
                <c:pt idx="1">
                  <c:v>48.43</c:v>
                </c:pt>
                <c:pt idx="2">
                  <c:v>45.92</c:v>
                </c:pt>
                <c:pt idx="3">
                  <c:v>44.32</c:v>
                </c:pt>
                <c:pt idx="4">
                  <c:v>45.49</c:v>
                </c:pt>
              </c:numCache>
            </c:numRef>
          </c:val>
        </c:ser>
        <c:dLbls>
          <c:showLegendKey val="0"/>
          <c:showVal val="0"/>
          <c:showCatName val="0"/>
          <c:showSerName val="0"/>
          <c:showPercent val="0"/>
          <c:showBubbleSize val="0"/>
        </c:dLbls>
        <c:gapWidth val="150"/>
        <c:axId val="96146176"/>
        <c:axId val="96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6146176"/>
        <c:axId val="96148096"/>
      </c:lineChart>
      <c:dateAx>
        <c:axId val="96146176"/>
        <c:scaling>
          <c:orientation val="minMax"/>
        </c:scaling>
        <c:delete val="1"/>
        <c:axPos val="b"/>
        <c:numFmt formatCode="ge" sourceLinked="1"/>
        <c:majorTickMark val="none"/>
        <c:minorTickMark val="none"/>
        <c:tickLblPos val="none"/>
        <c:crossAx val="96148096"/>
        <c:crosses val="autoZero"/>
        <c:auto val="1"/>
        <c:lblOffset val="100"/>
        <c:baseTimeUnit val="years"/>
      </c:dateAx>
      <c:valAx>
        <c:axId val="96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87.54</c:v>
                </c:pt>
                <c:pt idx="1">
                  <c:v>87.1</c:v>
                </c:pt>
                <c:pt idx="2">
                  <c:v>87.78</c:v>
                </c:pt>
                <c:pt idx="3">
                  <c:v>90.35</c:v>
                </c:pt>
                <c:pt idx="4">
                  <c:v>87.55</c:v>
                </c:pt>
              </c:numCache>
            </c:numRef>
          </c:val>
        </c:ser>
        <c:dLbls>
          <c:showLegendKey val="0"/>
          <c:showVal val="0"/>
          <c:showCatName val="0"/>
          <c:showSerName val="0"/>
          <c:showPercent val="0"/>
          <c:showBubbleSize val="0"/>
        </c:dLbls>
        <c:gapWidth val="150"/>
        <c:axId val="96219520"/>
        <c:axId val="96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6219520"/>
        <c:axId val="96221440"/>
      </c:lineChart>
      <c:dateAx>
        <c:axId val="96219520"/>
        <c:scaling>
          <c:orientation val="minMax"/>
        </c:scaling>
        <c:delete val="1"/>
        <c:axPos val="b"/>
        <c:numFmt formatCode="ge" sourceLinked="1"/>
        <c:majorTickMark val="none"/>
        <c:minorTickMark val="none"/>
        <c:tickLblPos val="none"/>
        <c:crossAx val="96221440"/>
        <c:crosses val="autoZero"/>
        <c:auto val="1"/>
        <c:lblOffset val="100"/>
        <c:baseTimeUnit val="years"/>
      </c:dateAx>
      <c:valAx>
        <c:axId val="96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99.25</c:v>
                </c:pt>
                <c:pt idx="1">
                  <c:v>98.24</c:v>
                </c:pt>
                <c:pt idx="2">
                  <c:v>96.23</c:v>
                </c:pt>
                <c:pt idx="3">
                  <c:v>101.52</c:v>
                </c:pt>
                <c:pt idx="4">
                  <c:v>112.92</c:v>
                </c:pt>
              </c:numCache>
            </c:numRef>
          </c:val>
        </c:ser>
        <c:dLbls>
          <c:showLegendKey val="0"/>
          <c:showVal val="0"/>
          <c:showCatName val="0"/>
          <c:showSerName val="0"/>
          <c:showPercent val="0"/>
          <c:showBubbleSize val="0"/>
        </c:dLbls>
        <c:gapWidth val="150"/>
        <c:axId val="88846336"/>
        <c:axId val="88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8846336"/>
        <c:axId val="88848256"/>
      </c:lineChart>
      <c:dateAx>
        <c:axId val="88846336"/>
        <c:scaling>
          <c:orientation val="minMax"/>
        </c:scaling>
        <c:delete val="1"/>
        <c:axPos val="b"/>
        <c:numFmt formatCode="ge" sourceLinked="1"/>
        <c:majorTickMark val="none"/>
        <c:minorTickMark val="none"/>
        <c:tickLblPos val="none"/>
        <c:crossAx val="88848256"/>
        <c:crosses val="autoZero"/>
        <c:auto val="1"/>
        <c:lblOffset val="100"/>
        <c:baseTimeUnit val="years"/>
      </c:dateAx>
      <c:valAx>
        <c:axId val="8884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48.54</c:v>
                </c:pt>
                <c:pt idx="1">
                  <c:v>42.24</c:v>
                </c:pt>
                <c:pt idx="2">
                  <c:v>47.26</c:v>
                </c:pt>
                <c:pt idx="3">
                  <c:v>47.83</c:v>
                </c:pt>
                <c:pt idx="4">
                  <c:v>47.74</c:v>
                </c:pt>
              </c:numCache>
            </c:numRef>
          </c:val>
        </c:ser>
        <c:dLbls>
          <c:showLegendKey val="0"/>
          <c:showVal val="0"/>
          <c:showCatName val="0"/>
          <c:showSerName val="0"/>
          <c:showPercent val="0"/>
          <c:showBubbleSize val="0"/>
        </c:dLbls>
        <c:gapWidth val="150"/>
        <c:axId val="95817088"/>
        <c:axId val="958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5817088"/>
        <c:axId val="95831552"/>
      </c:lineChart>
      <c:dateAx>
        <c:axId val="95817088"/>
        <c:scaling>
          <c:orientation val="minMax"/>
        </c:scaling>
        <c:delete val="1"/>
        <c:axPos val="b"/>
        <c:numFmt formatCode="ge" sourceLinked="1"/>
        <c:majorTickMark val="none"/>
        <c:minorTickMark val="none"/>
        <c:tickLblPos val="none"/>
        <c:crossAx val="95831552"/>
        <c:crosses val="autoZero"/>
        <c:auto val="1"/>
        <c:lblOffset val="100"/>
        <c:baseTimeUnit val="years"/>
      </c:dateAx>
      <c:valAx>
        <c:axId val="958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23.39</c:v>
                </c:pt>
                <c:pt idx="1">
                  <c:v>26.02</c:v>
                </c:pt>
                <c:pt idx="2">
                  <c:v>26.71</c:v>
                </c:pt>
                <c:pt idx="3">
                  <c:v>26.76</c:v>
                </c:pt>
                <c:pt idx="4">
                  <c:v>28.79</c:v>
                </c:pt>
              </c:numCache>
            </c:numRef>
          </c:val>
        </c:ser>
        <c:dLbls>
          <c:showLegendKey val="0"/>
          <c:showVal val="0"/>
          <c:showCatName val="0"/>
          <c:showSerName val="0"/>
          <c:showPercent val="0"/>
          <c:showBubbleSize val="0"/>
        </c:dLbls>
        <c:gapWidth val="150"/>
        <c:axId val="95869952"/>
        <c:axId val="958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5869952"/>
        <c:axId val="95872128"/>
      </c:lineChart>
      <c:dateAx>
        <c:axId val="95869952"/>
        <c:scaling>
          <c:orientation val="minMax"/>
        </c:scaling>
        <c:delete val="1"/>
        <c:axPos val="b"/>
        <c:numFmt formatCode="ge" sourceLinked="1"/>
        <c:majorTickMark val="none"/>
        <c:minorTickMark val="none"/>
        <c:tickLblPos val="none"/>
        <c:crossAx val="95872128"/>
        <c:crosses val="autoZero"/>
        <c:auto val="1"/>
        <c:lblOffset val="100"/>
        <c:baseTimeUnit val="years"/>
      </c:dateAx>
      <c:valAx>
        <c:axId val="958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5.05</c:v>
                </c:pt>
                <c:pt idx="1">
                  <c:v>13.17</c:v>
                </c:pt>
                <c:pt idx="2">
                  <c:v>2.93</c:v>
                </c:pt>
                <c:pt idx="3" formatCode="#,##0.00;&quot;△&quot;#,##0.00">
                  <c:v>0</c:v>
                </c:pt>
                <c:pt idx="4" formatCode="#,##0.00;&quot;△&quot;#,##0.00">
                  <c:v>0</c:v>
                </c:pt>
              </c:numCache>
            </c:numRef>
          </c:val>
        </c:ser>
        <c:dLbls>
          <c:showLegendKey val="0"/>
          <c:showVal val="0"/>
          <c:showCatName val="0"/>
          <c:showSerName val="0"/>
          <c:showPercent val="0"/>
          <c:showBubbleSize val="0"/>
        </c:dLbls>
        <c:gapWidth val="150"/>
        <c:axId val="95988736"/>
        <c:axId val="959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5988736"/>
        <c:axId val="95990912"/>
      </c:lineChart>
      <c:dateAx>
        <c:axId val="95988736"/>
        <c:scaling>
          <c:orientation val="minMax"/>
        </c:scaling>
        <c:delete val="1"/>
        <c:axPos val="b"/>
        <c:numFmt formatCode="ge" sourceLinked="1"/>
        <c:majorTickMark val="none"/>
        <c:minorTickMark val="none"/>
        <c:tickLblPos val="none"/>
        <c:crossAx val="95990912"/>
        <c:crosses val="autoZero"/>
        <c:auto val="1"/>
        <c:lblOffset val="100"/>
        <c:baseTimeUnit val="years"/>
      </c:dateAx>
      <c:valAx>
        <c:axId val="9599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727.7</c:v>
                </c:pt>
                <c:pt idx="1">
                  <c:v>709.21</c:v>
                </c:pt>
                <c:pt idx="2">
                  <c:v>291.13</c:v>
                </c:pt>
                <c:pt idx="3">
                  <c:v>360.84</c:v>
                </c:pt>
                <c:pt idx="4">
                  <c:v>404.47</c:v>
                </c:pt>
              </c:numCache>
            </c:numRef>
          </c:val>
        </c:ser>
        <c:dLbls>
          <c:showLegendKey val="0"/>
          <c:showVal val="0"/>
          <c:showCatName val="0"/>
          <c:showSerName val="0"/>
          <c:showPercent val="0"/>
          <c:showBubbleSize val="0"/>
        </c:dLbls>
        <c:gapWidth val="150"/>
        <c:axId val="96289536"/>
        <c:axId val="962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6289536"/>
        <c:axId val="96291456"/>
      </c:lineChart>
      <c:dateAx>
        <c:axId val="96289536"/>
        <c:scaling>
          <c:orientation val="minMax"/>
        </c:scaling>
        <c:delete val="1"/>
        <c:axPos val="b"/>
        <c:numFmt formatCode="ge" sourceLinked="1"/>
        <c:majorTickMark val="none"/>
        <c:minorTickMark val="none"/>
        <c:tickLblPos val="none"/>
        <c:crossAx val="96291456"/>
        <c:crosses val="autoZero"/>
        <c:auto val="1"/>
        <c:lblOffset val="100"/>
        <c:baseTimeUnit val="years"/>
      </c:dateAx>
      <c:valAx>
        <c:axId val="9629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320.67</c:v>
                </c:pt>
                <c:pt idx="1">
                  <c:v>320.26</c:v>
                </c:pt>
                <c:pt idx="2">
                  <c:v>351.06</c:v>
                </c:pt>
                <c:pt idx="3">
                  <c:v>344.92</c:v>
                </c:pt>
                <c:pt idx="4">
                  <c:v>326.38</c:v>
                </c:pt>
              </c:numCache>
            </c:numRef>
          </c:val>
        </c:ser>
        <c:dLbls>
          <c:showLegendKey val="0"/>
          <c:showVal val="0"/>
          <c:showCatName val="0"/>
          <c:showSerName val="0"/>
          <c:showPercent val="0"/>
          <c:showBubbleSize val="0"/>
        </c:dLbls>
        <c:gapWidth val="150"/>
        <c:axId val="96330112"/>
        <c:axId val="96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6330112"/>
        <c:axId val="96332032"/>
      </c:lineChart>
      <c:dateAx>
        <c:axId val="96330112"/>
        <c:scaling>
          <c:orientation val="minMax"/>
        </c:scaling>
        <c:delete val="1"/>
        <c:axPos val="b"/>
        <c:numFmt formatCode="ge" sourceLinked="1"/>
        <c:majorTickMark val="none"/>
        <c:minorTickMark val="none"/>
        <c:tickLblPos val="none"/>
        <c:crossAx val="96332032"/>
        <c:crosses val="autoZero"/>
        <c:auto val="1"/>
        <c:lblOffset val="100"/>
        <c:baseTimeUnit val="years"/>
      </c:dateAx>
      <c:valAx>
        <c:axId val="9633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72.02</c:v>
                </c:pt>
                <c:pt idx="1">
                  <c:v>69.489999999999995</c:v>
                </c:pt>
                <c:pt idx="2">
                  <c:v>67.23</c:v>
                </c:pt>
                <c:pt idx="3">
                  <c:v>73.599999999999994</c:v>
                </c:pt>
                <c:pt idx="4">
                  <c:v>80.290000000000006</c:v>
                </c:pt>
              </c:numCache>
            </c:numRef>
          </c:val>
        </c:ser>
        <c:dLbls>
          <c:showLegendKey val="0"/>
          <c:showVal val="0"/>
          <c:showCatName val="0"/>
          <c:showSerName val="0"/>
          <c:showPercent val="0"/>
          <c:showBubbleSize val="0"/>
        </c:dLbls>
        <c:gapWidth val="150"/>
        <c:axId val="96030720"/>
        <c:axId val="96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6030720"/>
        <c:axId val="96032640"/>
      </c:lineChart>
      <c:dateAx>
        <c:axId val="96030720"/>
        <c:scaling>
          <c:orientation val="minMax"/>
        </c:scaling>
        <c:delete val="1"/>
        <c:axPos val="b"/>
        <c:numFmt formatCode="ge" sourceLinked="1"/>
        <c:majorTickMark val="none"/>
        <c:minorTickMark val="none"/>
        <c:tickLblPos val="none"/>
        <c:crossAx val="96032640"/>
        <c:crosses val="autoZero"/>
        <c:auto val="1"/>
        <c:lblOffset val="100"/>
        <c:baseTimeUnit val="years"/>
      </c:dateAx>
      <c:valAx>
        <c:axId val="96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300.33</c:v>
                </c:pt>
                <c:pt idx="1">
                  <c:v>311.44</c:v>
                </c:pt>
                <c:pt idx="2">
                  <c:v>321.86</c:v>
                </c:pt>
                <c:pt idx="3">
                  <c:v>303.82</c:v>
                </c:pt>
                <c:pt idx="4">
                  <c:v>296.37</c:v>
                </c:pt>
              </c:numCache>
            </c:numRef>
          </c:val>
        </c:ser>
        <c:dLbls>
          <c:showLegendKey val="0"/>
          <c:showVal val="0"/>
          <c:showCatName val="0"/>
          <c:showSerName val="0"/>
          <c:showPercent val="0"/>
          <c:showBubbleSize val="0"/>
        </c:dLbls>
        <c:gapWidth val="150"/>
        <c:axId val="96066176"/>
        <c:axId val="9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6066176"/>
        <c:axId val="96068352"/>
      </c:lineChart>
      <c:dateAx>
        <c:axId val="96066176"/>
        <c:scaling>
          <c:orientation val="minMax"/>
        </c:scaling>
        <c:delete val="1"/>
        <c:axPos val="b"/>
        <c:numFmt formatCode="ge" sourceLinked="1"/>
        <c:majorTickMark val="none"/>
        <c:minorTickMark val="none"/>
        <c:tickLblPos val="none"/>
        <c:crossAx val="96068352"/>
        <c:crosses val="autoZero"/>
        <c:auto val="1"/>
        <c:lblOffset val="100"/>
        <c:baseTimeUnit val="years"/>
      </c:dateAx>
      <c:valAx>
        <c:axId val="9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3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山口県　柳井市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117</v>
      </c>
      <c r="AE8" s="87"/>
      <c r="AF8" s="87"/>
      <c r="AG8" s="87"/>
      <c r="AH8" s="87"/>
      <c r="AI8" s="87"/>
      <c r="AJ8" s="87"/>
      <c r="AK8" s="5"/>
      <c r="AL8" s="74">
        <f>データ!$R$6</f>
        <v>32865</v>
      </c>
      <c r="AM8" s="74"/>
      <c r="AN8" s="74"/>
      <c r="AO8" s="74"/>
      <c r="AP8" s="74"/>
      <c r="AQ8" s="74"/>
      <c r="AR8" s="74"/>
      <c r="AS8" s="74"/>
      <c r="AT8" s="70">
        <f>データ!$S$6</f>
        <v>140.05000000000001</v>
      </c>
      <c r="AU8" s="71"/>
      <c r="AV8" s="71"/>
      <c r="AW8" s="71"/>
      <c r="AX8" s="71"/>
      <c r="AY8" s="71"/>
      <c r="AZ8" s="71"/>
      <c r="BA8" s="71"/>
      <c r="BB8" s="73">
        <f>データ!$T$6</f>
        <v>234.67</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51.54</v>
      </c>
      <c r="J10" s="71"/>
      <c r="K10" s="71"/>
      <c r="L10" s="71"/>
      <c r="M10" s="71"/>
      <c r="N10" s="71"/>
      <c r="O10" s="72"/>
      <c r="P10" s="73">
        <f>データ!$P$6</f>
        <v>58.95</v>
      </c>
      <c r="Q10" s="73"/>
      <c r="R10" s="73"/>
      <c r="S10" s="73"/>
      <c r="T10" s="73"/>
      <c r="U10" s="73"/>
      <c r="V10" s="73"/>
      <c r="W10" s="74">
        <f>データ!$Q$6</f>
        <v>4665</v>
      </c>
      <c r="X10" s="74"/>
      <c r="Y10" s="74"/>
      <c r="Z10" s="74"/>
      <c r="AA10" s="74"/>
      <c r="AB10" s="74"/>
      <c r="AC10" s="74"/>
      <c r="AD10" s="2"/>
      <c r="AE10" s="2"/>
      <c r="AF10" s="2"/>
      <c r="AG10" s="2"/>
      <c r="AH10" s="5"/>
      <c r="AI10" s="5"/>
      <c r="AJ10" s="5"/>
      <c r="AK10" s="5"/>
      <c r="AL10" s="74">
        <f>データ!$U$6</f>
        <v>19272</v>
      </c>
      <c r="AM10" s="74"/>
      <c r="AN10" s="74"/>
      <c r="AO10" s="74"/>
      <c r="AP10" s="74"/>
      <c r="AQ10" s="74"/>
      <c r="AR10" s="74"/>
      <c r="AS10" s="74"/>
      <c r="AT10" s="70">
        <f>データ!$V$6</f>
        <v>12.67</v>
      </c>
      <c r="AU10" s="71"/>
      <c r="AV10" s="71"/>
      <c r="AW10" s="71"/>
      <c r="AX10" s="71"/>
      <c r="AY10" s="71"/>
      <c r="AZ10" s="71"/>
      <c r="BA10" s="71"/>
      <c r="BB10" s="73">
        <f>データ!$W$6</f>
        <v>1521.07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118</v>
      </c>
      <c r="BM16" s="58"/>
      <c r="BN16" s="58"/>
      <c r="BO16" s="58"/>
      <c r="BP16" s="58"/>
      <c r="BQ16" s="58"/>
      <c r="BR16" s="58"/>
      <c r="BS16" s="58"/>
      <c r="BT16" s="58"/>
      <c r="BU16" s="58"/>
      <c r="BV16" s="58"/>
      <c r="BW16" s="58"/>
      <c r="BX16" s="58"/>
      <c r="BY16" s="58"/>
      <c r="BZ16" s="59"/>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35</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64</v>
      </c>
      <c r="B4" s="31"/>
      <c r="C4" s="31"/>
      <c r="D4" s="31"/>
      <c r="E4" s="31"/>
      <c r="F4" s="31"/>
      <c r="G4" s="31"/>
      <c r="H4" s="95"/>
      <c r="I4" s="96"/>
      <c r="J4" s="96"/>
      <c r="K4" s="96"/>
      <c r="L4" s="96"/>
      <c r="M4" s="96"/>
      <c r="N4" s="96"/>
      <c r="O4" s="96"/>
      <c r="P4" s="96"/>
      <c r="Q4" s="96"/>
      <c r="R4" s="96"/>
      <c r="S4" s="96"/>
      <c r="T4" s="96"/>
      <c r="U4" s="96"/>
      <c r="V4" s="96"/>
      <c r="W4" s="97"/>
      <c r="X4" s="91" t="s">
        <v>65</v>
      </c>
      <c r="Y4" s="91"/>
      <c r="Z4" s="91"/>
      <c r="AA4" s="91"/>
      <c r="AB4" s="91"/>
      <c r="AC4" s="91"/>
      <c r="AD4" s="91"/>
      <c r="AE4" s="91"/>
      <c r="AF4" s="91"/>
      <c r="AG4" s="91"/>
      <c r="AH4" s="91"/>
      <c r="AI4" s="91" t="s">
        <v>66</v>
      </c>
      <c r="AJ4" s="91"/>
      <c r="AK4" s="91"/>
      <c r="AL4" s="91"/>
      <c r="AM4" s="91"/>
      <c r="AN4" s="91"/>
      <c r="AO4" s="91"/>
      <c r="AP4" s="91"/>
      <c r="AQ4" s="91"/>
      <c r="AR4" s="91"/>
      <c r="AS4" s="91"/>
      <c r="AT4" s="91" t="s">
        <v>67</v>
      </c>
      <c r="AU4" s="91"/>
      <c r="AV4" s="91"/>
      <c r="AW4" s="91"/>
      <c r="AX4" s="91"/>
      <c r="AY4" s="91"/>
      <c r="AZ4" s="91"/>
      <c r="BA4" s="91"/>
      <c r="BB4" s="91"/>
      <c r="BC4" s="91"/>
      <c r="BD4" s="91"/>
      <c r="BE4" s="91" t="s">
        <v>68</v>
      </c>
      <c r="BF4" s="91"/>
      <c r="BG4" s="91"/>
      <c r="BH4" s="91"/>
      <c r="BI4" s="91"/>
      <c r="BJ4" s="91"/>
      <c r="BK4" s="91"/>
      <c r="BL4" s="91"/>
      <c r="BM4" s="91"/>
      <c r="BN4" s="91"/>
      <c r="BO4" s="91"/>
      <c r="BP4" s="91" t="s">
        <v>69</v>
      </c>
      <c r="BQ4" s="91"/>
      <c r="BR4" s="91"/>
      <c r="BS4" s="91"/>
      <c r="BT4" s="91"/>
      <c r="BU4" s="91"/>
      <c r="BV4" s="91"/>
      <c r="BW4" s="91"/>
      <c r="BX4" s="91"/>
      <c r="BY4" s="91"/>
      <c r="BZ4" s="91"/>
      <c r="CA4" s="91" t="s">
        <v>70</v>
      </c>
      <c r="CB4" s="91"/>
      <c r="CC4" s="91"/>
      <c r="CD4" s="91"/>
      <c r="CE4" s="91"/>
      <c r="CF4" s="91"/>
      <c r="CG4" s="91"/>
      <c r="CH4" s="91"/>
      <c r="CI4" s="91"/>
      <c r="CJ4" s="91"/>
      <c r="CK4" s="91"/>
      <c r="CL4" s="91" t="s">
        <v>71</v>
      </c>
      <c r="CM4" s="91"/>
      <c r="CN4" s="91"/>
      <c r="CO4" s="91"/>
      <c r="CP4" s="91"/>
      <c r="CQ4" s="91"/>
      <c r="CR4" s="91"/>
      <c r="CS4" s="91"/>
      <c r="CT4" s="91"/>
      <c r="CU4" s="91"/>
      <c r="CV4" s="91"/>
      <c r="CW4" s="91" t="s">
        <v>72</v>
      </c>
      <c r="CX4" s="91"/>
      <c r="CY4" s="91"/>
      <c r="CZ4" s="91"/>
      <c r="DA4" s="91"/>
      <c r="DB4" s="91"/>
      <c r="DC4" s="91"/>
      <c r="DD4" s="91"/>
      <c r="DE4" s="91"/>
      <c r="DF4" s="91"/>
      <c r="DG4" s="91"/>
      <c r="DH4" s="91" t="s">
        <v>73</v>
      </c>
      <c r="DI4" s="91"/>
      <c r="DJ4" s="91"/>
      <c r="DK4" s="91"/>
      <c r="DL4" s="91"/>
      <c r="DM4" s="91"/>
      <c r="DN4" s="91"/>
      <c r="DO4" s="91"/>
      <c r="DP4" s="91"/>
      <c r="DQ4" s="91"/>
      <c r="DR4" s="91"/>
      <c r="DS4" s="91" t="s">
        <v>74</v>
      </c>
      <c r="DT4" s="91"/>
      <c r="DU4" s="91"/>
      <c r="DV4" s="91"/>
      <c r="DW4" s="91"/>
      <c r="DX4" s="91"/>
      <c r="DY4" s="91"/>
      <c r="DZ4" s="91"/>
      <c r="EA4" s="91"/>
      <c r="EB4" s="91"/>
      <c r="EC4" s="91"/>
      <c r="ED4" s="91" t="s">
        <v>75</v>
      </c>
      <c r="EE4" s="91"/>
      <c r="EF4" s="91"/>
      <c r="EG4" s="91"/>
      <c r="EH4" s="91"/>
      <c r="EI4" s="91"/>
      <c r="EJ4" s="91"/>
      <c r="EK4" s="91"/>
      <c r="EL4" s="91"/>
      <c r="EM4" s="91"/>
      <c r="EN4" s="91"/>
    </row>
    <row r="5" spans="1:144" x14ac:dyDescent="0.15">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x14ac:dyDescent="0.15">
      <c r="A6" s="29" t="s">
        <v>103</v>
      </c>
      <c r="B6" s="34">
        <f>B7</f>
        <v>2016</v>
      </c>
      <c r="C6" s="34">
        <f t="shared" ref="C6:W6" si="3">C7</f>
        <v>352128</v>
      </c>
      <c r="D6" s="34">
        <f t="shared" si="3"/>
        <v>46</v>
      </c>
      <c r="E6" s="34">
        <f t="shared" si="3"/>
        <v>1</v>
      </c>
      <c r="F6" s="34">
        <f t="shared" si="3"/>
        <v>0</v>
      </c>
      <c r="G6" s="34">
        <f t="shared" si="3"/>
        <v>1</v>
      </c>
      <c r="H6" s="34" t="str">
        <f t="shared" si="3"/>
        <v>山口県　柳井市</v>
      </c>
      <c r="I6" s="34" t="str">
        <f t="shared" si="3"/>
        <v>法適用</v>
      </c>
      <c r="J6" s="34" t="str">
        <f t="shared" si="3"/>
        <v>水道事業</v>
      </c>
      <c r="K6" s="34" t="str">
        <f t="shared" si="3"/>
        <v>末端給水事業</v>
      </c>
      <c r="L6" s="34" t="str">
        <f t="shared" si="3"/>
        <v>A6</v>
      </c>
      <c r="M6" s="34">
        <f t="shared" si="3"/>
        <v>0</v>
      </c>
      <c r="N6" s="35" t="str">
        <f t="shared" si="3"/>
        <v>-</v>
      </c>
      <c r="O6" s="35">
        <f t="shared" si="3"/>
        <v>51.54</v>
      </c>
      <c r="P6" s="35">
        <f t="shared" si="3"/>
        <v>58.95</v>
      </c>
      <c r="Q6" s="35">
        <f t="shared" si="3"/>
        <v>4665</v>
      </c>
      <c r="R6" s="35">
        <f t="shared" si="3"/>
        <v>32865</v>
      </c>
      <c r="S6" s="35">
        <f t="shared" si="3"/>
        <v>140.05000000000001</v>
      </c>
      <c r="T6" s="35">
        <f t="shared" si="3"/>
        <v>234.67</v>
      </c>
      <c r="U6" s="35">
        <f t="shared" si="3"/>
        <v>19272</v>
      </c>
      <c r="V6" s="35">
        <f t="shared" si="3"/>
        <v>12.67</v>
      </c>
      <c r="W6" s="35">
        <f t="shared" si="3"/>
        <v>1521.07</v>
      </c>
      <c r="X6" s="36">
        <f>IF(X7="",NA(),X7)</f>
        <v>99.25</v>
      </c>
      <c r="Y6" s="36">
        <f t="shared" ref="Y6:AG6" si="4">IF(Y7="",NA(),Y7)</f>
        <v>98.24</v>
      </c>
      <c r="Z6" s="36">
        <f t="shared" si="4"/>
        <v>96.23</v>
      </c>
      <c r="AA6" s="36">
        <f t="shared" si="4"/>
        <v>101.52</v>
      </c>
      <c r="AB6" s="36">
        <f t="shared" si="4"/>
        <v>112.92</v>
      </c>
      <c r="AC6" s="36">
        <f t="shared" si="4"/>
        <v>107.57</v>
      </c>
      <c r="AD6" s="36">
        <f t="shared" si="4"/>
        <v>106.55</v>
      </c>
      <c r="AE6" s="36">
        <f t="shared" si="4"/>
        <v>110.01</v>
      </c>
      <c r="AF6" s="36">
        <f t="shared" si="4"/>
        <v>111.21</v>
      </c>
      <c r="AG6" s="36">
        <f t="shared" si="4"/>
        <v>111.71</v>
      </c>
      <c r="AH6" s="35" t="str">
        <f>IF(AH7="","",IF(AH7="-","【-】","【"&amp;SUBSTITUTE(TEXT(AH7,"#,##0.00"),"-","△")&amp;"】"))</f>
        <v>【114.35】</v>
      </c>
      <c r="AI6" s="36">
        <f>IF(AI7="",NA(),AI7)</f>
        <v>5.05</v>
      </c>
      <c r="AJ6" s="36">
        <f t="shared" ref="AJ6:AR6" si="5">IF(AJ7="",NA(),AJ7)</f>
        <v>13.17</v>
      </c>
      <c r="AK6" s="36">
        <f t="shared" si="5"/>
        <v>2.93</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727.7</v>
      </c>
      <c r="AU6" s="36">
        <f t="shared" ref="AU6:BC6" si="6">IF(AU7="",NA(),AU7)</f>
        <v>709.21</v>
      </c>
      <c r="AV6" s="36">
        <f t="shared" si="6"/>
        <v>291.13</v>
      </c>
      <c r="AW6" s="36">
        <f t="shared" si="6"/>
        <v>360.84</v>
      </c>
      <c r="AX6" s="36">
        <f t="shared" si="6"/>
        <v>404.47</v>
      </c>
      <c r="AY6" s="36">
        <f t="shared" si="6"/>
        <v>915.5</v>
      </c>
      <c r="AZ6" s="36">
        <f t="shared" si="6"/>
        <v>963.24</v>
      </c>
      <c r="BA6" s="36">
        <f t="shared" si="6"/>
        <v>381.53</v>
      </c>
      <c r="BB6" s="36">
        <f t="shared" si="6"/>
        <v>391.54</v>
      </c>
      <c r="BC6" s="36">
        <f t="shared" si="6"/>
        <v>384.34</v>
      </c>
      <c r="BD6" s="35" t="str">
        <f>IF(BD7="","",IF(BD7="-","【-】","【"&amp;SUBSTITUTE(TEXT(BD7,"#,##0.00"),"-","△")&amp;"】"))</f>
        <v>【262.87】</v>
      </c>
      <c r="BE6" s="36">
        <f>IF(BE7="",NA(),BE7)</f>
        <v>320.67</v>
      </c>
      <c r="BF6" s="36">
        <f t="shared" ref="BF6:BN6" si="7">IF(BF7="",NA(),BF7)</f>
        <v>320.26</v>
      </c>
      <c r="BG6" s="36">
        <f t="shared" si="7"/>
        <v>351.06</v>
      </c>
      <c r="BH6" s="36">
        <f t="shared" si="7"/>
        <v>344.92</v>
      </c>
      <c r="BI6" s="36">
        <f t="shared" si="7"/>
        <v>326.38</v>
      </c>
      <c r="BJ6" s="36">
        <f t="shared" si="7"/>
        <v>404.78</v>
      </c>
      <c r="BK6" s="36">
        <f t="shared" si="7"/>
        <v>400.38</v>
      </c>
      <c r="BL6" s="36">
        <f t="shared" si="7"/>
        <v>393.27</v>
      </c>
      <c r="BM6" s="36">
        <f t="shared" si="7"/>
        <v>386.97</v>
      </c>
      <c r="BN6" s="36">
        <f t="shared" si="7"/>
        <v>380.58</v>
      </c>
      <c r="BO6" s="35" t="str">
        <f>IF(BO7="","",IF(BO7="-","【-】","【"&amp;SUBSTITUTE(TEXT(BO7,"#,##0.00"),"-","△")&amp;"】"))</f>
        <v>【270.87】</v>
      </c>
      <c r="BP6" s="36">
        <f>IF(BP7="",NA(),BP7)</f>
        <v>72.02</v>
      </c>
      <c r="BQ6" s="36">
        <f t="shared" ref="BQ6:BY6" si="8">IF(BQ7="",NA(),BQ7)</f>
        <v>69.489999999999995</v>
      </c>
      <c r="BR6" s="36">
        <f t="shared" si="8"/>
        <v>67.23</v>
      </c>
      <c r="BS6" s="36">
        <f t="shared" si="8"/>
        <v>73.599999999999994</v>
      </c>
      <c r="BT6" s="36">
        <f t="shared" si="8"/>
        <v>80.290000000000006</v>
      </c>
      <c r="BU6" s="36">
        <f t="shared" si="8"/>
        <v>98.07</v>
      </c>
      <c r="BV6" s="36">
        <f t="shared" si="8"/>
        <v>96.56</v>
      </c>
      <c r="BW6" s="36">
        <f t="shared" si="8"/>
        <v>100.47</v>
      </c>
      <c r="BX6" s="36">
        <f t="shared" si="8"/>
        <v>101.72</v>
      </c>
      <c r="BY6" s="36">
        <f t="shared" si="8"/>
        <v>102.38</v>
      </c>
      <c r="BZ6" s="35" t="str">
        <f>IF(BZ7="","",IF(BZ7="-","【-】","【"&amp;SUBSTITUTE(TEXT(BZ7,"#,##0.00"),"-","△")&amp;"】"))</f>
        <v>【105.59】</v>
      </c>
      <c r="CA6" s="36">
        <f>IF(CA7="",NA(),CA7)</f>
        <v>300.33</v>
      </c>
      <c r="CB6" s="36">
        <f t="shared" ref="CB6:CJ6" si="9">IF(CB7="",NA(),CB7)</f>
        <v>311.44</v>
      </c>
      <c r="CC6" s="36">
        <f t="shared" si="9"/>
        <v>321.86</v>
      </c>
      <c r="CD6" s="36">
        <f t="shared" si="9"/>
        <v>303.82</v>
      </c>
      <c r="CE6" s="36">
        <f t="shared" si="9"/>
        <v>296.37</v>
      </c>
      <c r="CF6" s="36">
        <f t="shared" si="9"/>
        <v>172.26</v>
      </c>
      <c r="CG6" s="36">
        <f t="shared" si="9"/>
        <v>177.14</v>
      </c>
      <c r="CH6" s="36">
        <f t="shared" si="9"/>
        <v>169.82</v>
      </c>
      <c r="CI6" s="36">
        <f t="shared" si="9"/>
        <v>168.2</v>
      </c>
      <c r="CJ6" s="36">
        <f t="shared" si="9"/>
        <v>168.67</v>
      </c>
      <c r="CK6" s="35" t="str">
        <f>IF(CK7="","",IF(CK7="-","【-】","【"&amp;SUBSTITUTE(TEXT(CK7,"#,##0.00"),"-","△")&amp;"】"))</f>
        <v>【163.27】</v>
      </c>
      <c r="CL6" s="36">
        <f>IF(CL7="",NA(),CL7)</f>
        <v>48.52</v>
      </c>
      <c r="CM6" s="36">
        <f t="shared" ref="CM6:CU6" si="10">IF(CM7="",NA(),CM7)</f>
        <v>48.43</v>
      </c>
      <c r="CN6" s="36">
        <f t="shared" si="10"/>
        <v>45.92</v>
      </c>
      <c r="CO6" s="36">
        <f t="shared" si="10"/>
        <v>44.32</v>
      </c>
      <c r="CP6" s="36">
        <f t="shared" si="10"/>
        <v>45.49</v>
      </c>
      <c r="CQ6" s="36">
        <f t="shared" si="10"/>
        <v>55.68</v>
      </c>
      <c r="CR6" s="36">
        <f t="shared" si="10"/>
        <v>55.64</v>
      </c>
      <c r="CS6" s="36">
        <f t="shared" si="10"/>
        <v>55.13</v>
      </c>
      <c r="CT6" s="36">
        <f t="shared" si="10"/>
        <v>54.77</v>
      </c>
      <c r="CU6" s="36">
        <f t="shared" si="10"/>
        <v>54.92</v>
      </c>
      <c r="CV6" s="35" t="str">
        <f>IF(CV7="","",IF(CV7="-","【-】","【"&amp;SUBSTITUTE(TEXT(CV7,"#,##0.00"),"-","△")&amp;"】"))</f>
        <v>【59.94】</v>
      </c>
      <c r="CW6" s="36">
        <f>IF(CW7="",NA(),CW7)</f>
        <v>87.54</v>
      </c>
      <c r="CX6" s="36">
        <f t="shared" ref="CX6:DF6" si="11">IF(CX7="",NA(),CX7)</f>
        <v>87.1</v>
      </c>
      <c r="CY6" s="36">
        <f t="shared" si="11"/>
        <v>87.78</v>
      </c>
      <c r="CZ6" s="36">
        <f t="shared" si="11"/>
        <v>90.35</v>
      </c>
      <c r="DA6" s="36">
        <f t="shared" si="11"/>
        <v>87.55</v>
      </c>
      <c r="DB6" s="36">
        <f t="shared" si="11"/>
        <v>83.18</v>
      </c>
      <c r="DC6" s="36">
        <f t="shared" si="11"/>
        <v>83.09</v>
      </c>
      <c r="DD6" s="36">
        <f t="shared" si="11"/>
        <v>83</v>
      </c>
      <c r="DE6" s="36">
        <f t="shared" si="11"/>
        <v>82.89</v>
      </c>
      <c r="DF6" s="36">
        <f t="shared" si="11"/>
        <v>82.66</v>
      </c>
      <c r="DG6" s="35" t="str">
        <f>IF(DG7="","",IF(DG7="-","【-】","【"&amp;SUBSTITUTE(TEXT(DG7,"#,##0.00"),"-","△")&amp;"】"))</f>
        <v>【90.22】</v>
      </c>
      <c r="DH6" s="36">
        <f>IF(DH7="",NA(),DH7)</f>
        <v>48.54</v>
      </c>
      <c r="DI6" s="36">
        <f t="shared" ref="DI6:DQ6" si="12">IF(DI7="",NA(),DI7)</f>
        <v>42.24</v>
      </c>
      <c r="DJ6" s="36">
        <f t="shared" si="12"/>
        <v>47.26</v>
      </c>
      <c r="DK6" s="36">
        <f t="shared" si="12"/>
        <v>47.83</v>
      </c>
      <c r="DL6" s="36">
        <f t="shared" si="12"/>
        <v>47.74</v>
      </c>
      <c r="DM6" s="36">
        <f t="shared" si="12"/>
        <v>38.07</v>
      </c>
      <c r="DN6" s="36">
        <f t="shared" si="12"/>
        <v>39.06</v>
      </c>
      <c r="DO6" s="36">
        <f t="shared" si="12"/>
        <v>46.66</v>
      </c>
      <c r="DP6" s="36">
        <f t="shared" si="12"/>
        <v>47.46</v>
      </c>
      <c r="DQ6" s="36">
        <f t="shared" si="12"/>
        <v>48.49</v>
      </c>
      <c r="DR6" s="35" t="str">
        <f>IF(DR7="","",IF(DR7="-","【-】","【"&amp;SUBSTITUTE(TEXT(DR7,"#,##0.00"),"-","△")&amp;"】"))</f>
        <v>【47.91】</v>
      </c>
      <c r="DS6" s="36">
        <f>IF(DS7="",NA(),DS7)</f>
        <v>23.39</v>
      </c>
      <c r="DT6" s="36">
        <f t="shared" ref="DT6:EB6" si="13">IF(DT7="",NA(),DT7)</f>
        <v>26.02</v>
      </c>
      <c r="DU6" s="36">
        <f t="shared" si="13"/>
        <v>26.71</v>
      </c>
      <c r="DV6" s="36">
        <f t="shared" si="13"/>
        <v>26.76</v>
      </c>
      <c r="DW6" s="36">
        <f t="shared" si="13"/>
        <v>28.79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0.77</v>
      </c>
      <c r="EE6" s="36">
        <f t="shared" ref="EE6:EM6" si="14">IF(EE7="",NA(),EE7)</f>
        <v>0.74</v>
      </c>
      <c r="EF6" s="36">
        <f t="shared" si="14"/>
        <v>2.76</v>
      </c>
      <c r="EG6" s="36">
        <f t="shared" si="14"/>
        <v>1.38</v>
      </c>
      <c r="EH6" s="36">
        <f t="shared" si="14"/>
        <v>1.25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352128</v>
      </c>
      <c r="D7" s="38">
        <v>46</v>
      </c>
      <c r="E7" s="38">
        <v>1</v>
      </c>
      <c r="F7" s="38">
        <v>0</v>
      </c>
      <c r="G7" s="38">
        <v>1</v>
      </c>
      <c r="H7" s="38" t="s">
        <v>104</v>
      </c>
      <c r="I7" s="38" t="s">
        <v>105</v>
      </c>
      <c r="J7" s="38" t="s">
        <v>106</v>
      </c>
      <c r="K7" s="38" t="s">
        <v>107</v>
      </c>
      <c r="L7" s="38" t="s">
        <v>108</v>
      </c>
      <c r="M7" s="38"/>
      <c r="N7" s="39" t="s">
        <v>109</v>
      </c>
      <c r="O7" s="39">
        <v>51.54</v>
      </c>
      <c r="P7" s="39">
        <v>58.95</v>
      </c>
      <c r="Q7" s="39">
        <v>4665</v>
      </c>
      <c r="R7" s="39">
        <v>32865</v>
      </c>
      <c r="S7" s="39">
        <v>140.05000000000001</v>
      </c>
      <c r="T7" s="39">
        <v>234.67</v>
      </c>
      <c r="U7" s="39">
        <v>19272</v>
      </c>
      <c r="V7" s="39">
        <v>12.67</v>
      </c>
      <c r="W7" s="39">
        <v>1521.07</v>
      </c>
      <c r="X7" s="39">
        <v>99.25</v>
      </c>
      <c r="Y7" s="39">
        <v>98.24</v>
      </c>
      <c r="Z7" s="39">
        <v>96.23</v>
      </c>
      <c r="AA7" s="39">
        <v>101.52</v>
      </c>
      <c r="AB7" s="39">
        <v>112.92</v>
      </c>
      <c r="AC7" s="39">
        <v>107.57</v>
      </c>
      <c r="AD7" s="39">
        <v>106.55</v>
      </c>
      <c r="AE7" s="39">
        <v>110.01</v>
      </c>
      <c r="AF7" s="39">
        <v>111.21</v>
      </c>
      <c r="AG7" s="39">
        <v>111.71</v>
      </c>
      <c r="AH7" s="39">
        <v>114.35</v>
      </c>
      <c r="AI7" s="39">
        <v>5.05</v>
      </c>
      <c r="AJ7" s="39">
        <v>13.17</v>
      </c>
      <c r="AK7" s="39">
        <v>2.93</v>
      </c>
      <c r="AL7" s="39">
        <v>0</v>
      </c>
      <c r="AM7" s="39">
        <v>0</v>
      </c>
      <c r="AN7" s="39">
        <v>9.34</v>
      </c>
      <c r="AO7" s="39">
        <v>9.56</v>
      </c>
      <c r="AP7" s="39">
        <v>2.8</v>
      </c>
      <c r="AQ7" s="39">
        <v>1.93</v>
      </c>
      <c r="AR7" s="39">
        <v>1.72</v>
      </c>
      <c r="AS7" s="39">
        <v>0.79</v>
      </c>
      <c r="AT7" s="39">
        <v>727.7</v>
      </c>
      <c r="AU7" s="39">
        <v>709.21</v>
      </c>
      <c r="AV7" s="39">
        <v>291.13</v>
      </c>
      <c r="AW7" s="39">
        <v>360.84</v>
      </c>
      <c r="AX7" s="39">
        <v>404.47</v>
      </c>
      <c r="AY7" s="39">
        <v>915.5</v>
      </c>
      <c r="AZ7" s="39">
        <v>963.24</v>
      </c>
      <c r="BA7" s="39">
        <v>381.53</v>
      </c>
      <c r="BB7" s="39">
        <v>391.54</v>
      </c>
      <c r="BC7" s="39">
        <v>384.34</v>
      </c>
      <c r="BD7" s="39">
        <v>262.87</v>
      </c>
      <c r="BE7" s="39">
        <v>320.67</v>
      </c>
      <c r="BF7" s="39">
        <v>320.26</v>
      </c>
      <c r="BG7" s="39">
        <v>351.06</v>
      </c>
      <c r="BH7" s="39">
        <v>344.92</v>
      </c>
      <c r="BI7" s="39">
        <v>326.38</v>
      </c>
      <c r="BJ7" s="39">
        <v>404.78</v>
      </c>
      <c r="BK7" s="39">
        <v>400.38</v>
      </c>
      <c r="BL7" s="39">
        <v>393.27</v>
      </c>
      <c r="BM7" s="39">
        <v>386.97</v>
      </c>
      <c r="BN7" s="39">
        <v>380.58</v>
      </c>
      <c r="BO7" s="39">
        <v>270.87</v>
      </c>
      <c r="BP7" s="39">
        <v>72.02</v>
      </c>
      <c r="BQ7" s="39">
        <v>69.489999999999995</v>
      </c>
      <c r="BR7" s="39">
        <v>67.23</v>
      </c>
      <c r="BS7" s="39">
        <v>73.599999999999994</v>
      </c>
      <c r="BT7" s="39">
        <v>80.290000000000006</v>
      </c>
      <c r="BU7" s="39">
        <v>98.07</v>
      </c>
      <c r="BV7" s="39">
        <v>96.56</v>
      </c>
      <c r="BW7" s="39">
        <v>100.47</v>
      </c>
      <c r="BX7" s="39">
        <v>101.72</v>
      </c>
      <c r="BY7" s="39">
        <v>102.38</v>
      </c>
      <c r="BZ7" s="39">
        <v>105.59</v>
      </c>
      <c r="CA7" s="39">
        <v>300.33</v>
      </c>
      <c r="CB7" s="39">
        <v>311.44</v>
      </c>
      <c r="CC7" s="39">
        <v>321.86</v>
      </c>
      <c r="CD7" s="39">
        <v>303.82</v>
      </c>
      <c r="CE7" s="39">
        <v>296.37</v>
      </c>
      <c r="CF7" s="39">
        <v>172.26</v>
      </c>
      <c r="CG7" s="39">
        <v>177.14</v>
      </c>
      <c r="CH7" s="39">
        <v>169.82</v>
      </c>
      <c r="CI7" s="39">
        <v>168.2</v>
      </c>
      <c r="CJ7" s="39">
        <v>168.67</v>
      </c>
      <c r="CK7" s="39">
        <v>163.27000000000001</v>
      </c>
      <c r="CL7" s="39">
        <v>48.52</v>
      </c>
      <c r="CM7" s="39">
        <v>48.43</v>
      </c>
      <c r="CN7" s="39">
        <v>45.92</v>
      </c>
      <c r="CO7" s="39">
        <v>44.32</v>
      </c>
      <c r="CP7" s="39">
        <v>45.49</v>
      </c>
      <c r="CQ7" s="39">
        <v>55.68</v>
      </c>
      <c r="CR7" s="39">
        <v>55.64</v>
      </c>
      <c r="CS7" s="39">
        <v>55.13</v>
      </c>
      <c r="CT7" s="39">
        <v>54.77</v>
      </c>
      <c r="CU7" s="39">
        <v>54.92</v>
      </c>
      <c r="CV7" s="39">
        <v>59.94</v>
      </c>
      <c r="CW7" s="39">
        <v>87.54</v>
      </c>
      <c r="CX7" s="39">
        <v>87.1</v>
      </c>
      <c r="CY7" s="39">
        <v>87.78</v>
      </c>
      <c r="CZ7" s="39">
        <v>90.35</v>
      </c>
      <c r="DA7" s="39">
        <v>87.55</v>
      </c>
      <c r="DB7" s="39">
        <v>83.18</v>
      </c>
      <c r="DC7" s="39">
        <v>83.09</v>
      </c>
      <c r="DD7" s="39">
        <v>83</v>
      </c>
      <c r="DE7" s="39">
        <v>82.89</v>
      </c>
      <c r="DF7" s="39">
        <v>82.66</v>
      </c>
      <c r="DG7" s="39">
        <v>90.22</v>
      </c>
      <c r="DH7" s="39">
        <v>48.54</v>
      </c>
      <c r="DI7" s="39">
        <v>42.24</v>
      </c>
      <c r="DJ7" s="39">
        <v>47.26</v>
      </c>
      <c r="DK7" s="39">
        <v>47.83</v>
      </c>
      <c r="DL7" s="39">
        <v>47.74</v>
      </c>
      <c r="DM7" s="39">
        <v>38.07</v>
      </c>
      <c r="DN7" s="39">
        <v>39.06</v>
      </c>
      <c r="DO7" s="39">
        <v>46.66</v>
      </c>
      <c r="DP7" s="39">
        <v>47.46</v>
      </c>
      <c r="DQ7" s="39">
        <v>48.49</v>
      </c>
      <c r="DR7" s="39">
        <v>47.91</v>
      </c>
      <c r="DS7" s="39">
        <v>23.39</v>
      </c>
      <c r="DT7" s="39">
        <v>26.02</v>
      </c>
      <c r="DU7" s="39">
        <v>26.71</v>
      </c>
      <c r="DV7" s="39">
        <v>26.76</v>
      </c>
      <c r="DW7" s="39">
        <v>28.79</v>
      </c>
      <c r="DX7" s="39">
        <v>7.73</v>
      </c>
      <c r="DY7" s="39">
        <v>8.8699999999999992</v>
      </c>
      <c r="DZ7" s="39">
        <v>9.85</v>
      </c>
      <c r="EA7" s="39">
        <v>9.7100000000000009</v>
      </c>
      <c r="EB7" s="39">
        <v>12.79</v>
      </c>
      <c r="EC7" s="39">
        <v>15</v>
      </c>
      <c r="ED7" s="39">
        <v>0.77</v>
      </c>
      <c r="EE7" s="39">
        <v>0.74</v>
      </c>
      <c r="EF7" s="39">
        <v>2.76</v>
      </c>
      <c r="EG7" s="39">
        <v>1.38</v>
      </c>
      <c r="EH7" s="39">
        <v>1.25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樽田　哲郎</cp:lastModifiedBy>
  <cp:lastPrinted>2018-02-05T08:24:20Z</cp:lastPrinted>
  <dcterms:created xsi:type="dcterms:W3CDTF">2017-12-25T01:34:50Z</dcterms:created>
  <dcterms:modified xsi:type="dcterms:W3CDTF">2018-02-05T08:24:25Z</dcterms:modified>
</cp:coreProperties>
</file>