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4 市町等回答\水道事業\法非適\03 山口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W10" i="4" s="1"/>
  <c r="P6" i="5"/>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P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<sst xmlns="http://schemas.openxmlformats.org/spreadsheetml/2006/main" count="237" uniqueCount="123">
  <si>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</si>
  <si>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</si>
  <si>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</si>
  <si>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</si>
  <si>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</si>
  <si>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</si>
  <si>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</si>
  <si>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</si>
  <si>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</si>
  <si>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</si>
  <si>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</si>
  <si>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</si>
  <si>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</si>
  <si>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</si>
  <si>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</si>
  <si>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</si>
  <si>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</si>
  <si>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</si>
  <si>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</si>
  <si>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</si>
  <si>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</si>
  <si>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</si>
  <si>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</si>
  <si>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</si>
  <si>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</si>
  <si>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</si>
  <si>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</si>
  <si>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</si>
  <si>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</si>
  <si>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</si>
  <si>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</si>
  <si>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</si>
  <si>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</si>
  <si>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</si>
  <si>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</si>
  <si>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</si>
  <si>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</si>
  <si>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</si>
  <si>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</si>
  <si>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</si>
  <si>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</si>
  <si>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</si>
  <si>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</si>
  <si>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</si>
  <si>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</si>
  <si>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</si>
  <si>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</si>
  <si>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</si>
  <si>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</si>
  <si>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</si>
  <si>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</si>
  <si>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</si>
  <si>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</si>
  <si>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</si>
  <si>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</si>
  <si>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</si>
  <si>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</si>
  <si>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</si>
  <si>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</si>
  <si>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</si>
  <si>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</si>
  <si>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</si>
  <si>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</si>
  <si>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</si>
  <si>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</si>
  <si>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</si>
  <si>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</si>
  <si>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</si>
  <si>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</si>
  <si>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</si>
  <si>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</si>
  <si>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</si>
  <si>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</si>
  <si>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</si>
  <si>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</si>
  <si>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</si>
  <si>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</si>
  <si>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</si>
  <si>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</si>
  <si>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</si>
  <si>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</si>
  <si>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</si>
  <si>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</si>
  <si>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</si>
  <si>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</si>
  <si>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</si>
  <si>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</si>
  <si>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</si>
  <si>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</si>
  <si>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</si>
  <si>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</si>
  <si>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</si>
  <si>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</si>
  <si>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</si>
  <si>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</si>
  <si>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</si>
  <si>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</si>
  <si>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</si>
  <si>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</si>
  <si>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</si>
  <si>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</si>
  <si>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</si>
  <si>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</si>
  <si>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</si>
  <si>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</si>
  <si>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</si>
  <si>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</si>
  <si>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</si>
  <si>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</si>
  <si>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</si>
  <si>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</si>
  <si>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</si>
  <si>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</si>
  <si>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</si>
  <si>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</si>
  <si>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</si>
  <si>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</si>
  <si>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</si>
  <si>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</si>
  <si>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が年々減少していることから料金収益の増加が見込めないため、一般会計からの繰入金で収支が保たれている現状となっている。施設の老朽化や水源確保も大きな課題となっているため、早急な施設整備を実施するとともに、今後の投資規模の見通し、料金水準の設定、有利な財源の確保及び民間委託の導入など更なる経営改善に向けた取り組みを行うこととする。</t>
    <phoneticPr fontId="4"/>
  </si>
  <si>
    <t xml:space="preserve"> 阿東地域は人口密度、平均世帯人員数、年齢別人口等からも事業経営上、不利な状況が重なっているため使用水量の大幅な伸びは期待できない状況である。事業収益だけでは発生費用を賄えていないため、料金回収率は低い数値となっており、一般会計からの基準外繰入により収支不足分の補填を行っている。
　また、水道施設の整備を企業債で行っているため、企業債残高給水収益比率が高い数値を示している。使用水量の増加が期待できない中、老朽管路の漏水や不明水は常時発生しており、特に平成27年度は老朽管路の漏水が多発した結果、有収率が低下した。今後は、老朽管路を定期的に更新していくことにより、有収率の向上に繋げたいと考えている。</t>
    <rPh sb="225" eb="226">
      <t>トク</t>
    </rPh>
    <rPh sb="227" eb="229">
      <t>ヘイセイ</t>
    </rPh>
    <rPh sb="231" eb="232">
      <t>ネン</t>
    </rPh>
    <rPh sb="232" eb="233">
      <t>ド</t>
    </rPh>
    <rPh sb="234" eb="236">
      <t>ロウキュウ</t>
    </rPh>
    <rPh sb="236" eb="237">
      <t>カン</t>
    </rPh>
    <rPh sb="237" eb="238">
      <t>ロ</t>
    </rPh>
    <rPh sb="239" eb="241">
      <t>ロウスイ</t>
    </rPh>
    <rPh sb="242" eb="244">
      <t>タハツ</t>
    </rPh>
    <rPh sb="246" eb="248">
      <t>ケッカ</t>
    </rPh>
    <rPh sb="249" eb="250">
      <t>ユウ</t>
    </rPh>
    <rPh sb="250" eb="251">
      <t>シュウ</t>
    </rPh>
    <rPh sb="251" eb="252">
      <t>リツ</t>
    </rPh>
    <rPh sb="253" eb="255">
      <t>テイカ</t>
    </rPh>
    <rPh sb="258" eb="260">
      <t>コンゴ</t>
    </rPh>
    <rPh sb="262" eb="264">
      <t>ロウキュウ</t>
    </rPh>
    <rPh sb="264" eb="265">
      <t>カン</t>
    </rPh>
    <rPh sb="265" eb="266">
      <t>ロ</t>
    </rPh>
    <rPh sb="267" eb="270">
      <t>テイキテキ</t>
    </rPh>
    <rPh sb="271" eb="273">
      <t>コウシン</t>
    </rPh>
    <rPh sb="283" eb="284">
      <t>ユウ</t>
    </rPh>
    <rPh sb="284" eb="285">
      <t>シュウ</t>
    </rPh>
    <rPh sb="285" eb="286">
      <t>リツ</t>
    </rPh>
    <rPh sb="287" eb="289">
      <t>コウジョウ</t>
    </rPh>
    <rPh sb="290" eb="291">
      <t>ツナ</t>
    </rPh>
    <rPh sb="295" eb="296">
      <t>カンガ</t>
    </rPh>
    <phoneticPr fontId="4"/>
  </si>
  <si>
    <t>　水道施設・水道管の耐震化や経年劣化による更新等課題は多い。平成17年度に新設工事が完了したが、平成28年度から老朽化施設の更新を進めており、計画的に更新していく予定である。</t>
    <rPh sb="71" eb="74">
      <t>ケイカクテキ</t>
    </rPh>
    <rPh sb="75" eb="77">
      <t>コウシン</t>
    </rPh>
    <rPh sb="81" eb="83">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</si>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</sst>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0.2</c:v>
                </c:pt>
                <c:pt idx="4" formatCode="#,##0.00;&quot;△&quot;#,##0.00;&quot;-&quot;">
                  <c:v>0.82</c:v>
                </c:pt>
              </c:numCache>
            </c:numRef>
          </c:val>
        </c:ser>
        <c:dLbls>
          <c:showLegendKey val="0"/>
          <c:showVal val="0"/>
          <c:showCatName val="0"/>
          <c:showSerName val="0"/>
          <c:showPercent val="0"/>
          <c:showBubbleSize val="0"/>
        </c:dLbls>
        <c:gapWidth val="150"/>
        <c:axId val="309053912"/>
        <c:axId val="30906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ser>
        <c:dLbls>
          <c:showLegendKey val="0"/>
          <c:showVal val="0"/>
          <c:showCatName val="0"/>
          <c:showSerName val="0"/>
          <c:showPercent val="0"/>
          <c:showBubbleSize val="0"/>
        </c:dLbls>
        <c:marker val="1"/>
        <c:smooth val="0"/>
        <c:axId val="309053912"/>
        <c:axId val="309063128"/>
      </c:lineChart>
      <c:dateAx>
        <c:axId val="309053912"/>
        <c:scaling>
          <c:orientation val="minMax"/>
        </c:scaling>
        <c:delete val="1"/>
        <c:axPos val="b"/>
        <c:numFmt formatCode="ge" sourceLinked="1"/>
        <c:majorTickMark val="none"/>
        <c:minorTickMark val="none"/>
        <c:tickLblPos val="none"/>
        <c:crossAx val="309063128"/>
        <c:crosses val="autoZero"/>
        <c:auto val="1"/>
        <c:lblOffset val="100"/>
        <c:baseTimeUnit val="years"/>
      </c:dateAx>
      <c:valAx>
        <c:axId val="3090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5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66.17</c:v>
                </c:pt>
                <c:pt idx="1">
                  <c:v>66.52</c:v>
                </c:pt>
                <c:pt idx="2">
                  <c:v>62.36</c:v>
                </c:pt>
                <c:pt idx="3">
                  <c:v>66.489999999999995</c:v>
                </c:pt>
                <c:pt idx="4">
                  <c:v>68.72</c:v>
                </c:pt>
              </c:numCache>
            </c:numRef>
          </c:val>
        </c:ser>
        <c:dLbls>
          <c:showLegendKey val="0"/>
          <c:showVal val="0"/>
          <c:showCatName val="0"/>
          <c:showSerName val="0"/>
          <c:showPercent val="0"/>
          <c:showBubbleSize val="0"/>
        </c:dLbls>
        <c:gapWidth val="150"/>
        <c:axId val="309568976"/>
        <c:axId val="30956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ser>
        <c:dLbls>
          <c:showLegendKey val="0"/>
          <c:showVal val="0"/>
          <c:showCatName val="0"/>
          <c:showSerName val="0"/>
          <c:showPercent val="0"/>
          <c:showBubbleSize val="0"/>
        </c:dLbls>
        <c:marker val="1"/>
        <c:smooth val="0"/>
        <c:axId val="309568976"/>
        <c:axId val="309569368"/>
      </c:lineChart>
      <c:dateAx>
        <c:axId val="309568976"/>
        <c:scaling>
          <c:orientation val="minMax"/>
        </c:scaling>
        <c:delete val="1"/>
        <c:axPos val="b"/>
        <c:numFmt formatCode="ge" sourceLinked="1"/>
        <c:majorTickMark val="none"/>
        <c:minorTickMark val="none"/>
        <c:tickLblPos val="none"/>
        <c:crossAx val="309569368"/>
        <c:crosses val="autoZero"/>
        <c:auto val="1"/>
        <c:lblOffset val="100"/>
        <c:baseTimeUnit val="years"/>
      </c:dateAx>
      <c:valAx>
        <c:axId val="3095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75.5</c:v>
                </c:pt>
                <c:pt idx="1">
                  <c:v>72.02</c:v>
                </c:pt>
                <c:pt idx="2">
                  <c:v>76.03</c:v>
                </c:pt>
                <c:pt idx="3">
                  <c:v>71.540000000000006</c:v>
                </c:pt>
                <c:pt idx="4">
                  <c:v>67.989999999999995</c:v>
                </c:pt>
              </c:numCache>
            </c:numRef>
          </c:val>
        </c:ser>
        <c:dLbls>
          <c:showLegendKey val="0"/>
          <c:showVal val="0"/>
          <c:showCatName val="0"/>
          <c:showSerName val="0"/>
          <c:showPercent val="0"/>
          <c:showBubbleSize val="0"/>
        </c:dLbls>
        <c:gapWidth val="150"/>
        <c:axId val="309570544"/>
        <c:axId val="30957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ser>
        <c:dLbls>
          <c:showLegendKey val="0"/>
          <c:showVal val="0"/>
          <c:showCatName val="0"/>
          <c:showSerName val="0"/>
          <c:showPercent val="0"/>
          <c:showBubbleSize val="0"/>
        </c:dLbls>
        <c:marker val="1"/>
        <c:smooth val="0"/>
        <c:axId val="309570544"/>
        <c:axId val="309570936"/>
      </c:lineChart>
      <c:dateAx>
        <c:axId val="309570544"/>
        <c:scaling>
          <c:orientation val="minMax"/>
        </c:scaling>
        <c:delete val="1"/>
        <c:axPos val="b"/>
        <c:numFmt formatCode="ge" sourceLinked="1"/>
        <c:majorTickMark val="none"/>
        <c:minorTickMark val="none"/>
        <c:tickLblPos val="none"/>
        <c:crossAx val="309570936"/>
        <c:crosses val="autoZero"/>
        <c:auto val="1"/>
        <c:lblOffset val="100"/>
        <c:baseTimeUnit val="years"/>
      </c:dateAx>
      <c:valAx>
        <c:axId val="30957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59.95</c:v>
                </c:pt>
                <c:pt idx="1">
                  <c:v>68.11</c:v>
                </c:pt>
                <c:pt idx="2">
                  <c:v>56.99</c:v>
                </c:pt>
                <c:pt idx="3">
                  <c:v>60.53</c:v>
                </c:pt>
                <c:pt idx="4">
                  <c:v>71.44</c:v>
                </c:pt>
              </c:numCache>
            </c:numRef>
          </c:val>
        </c:ser>
        <c:dLbls>
          <c:showLegendKey val="0"/>
          <c:showVal val="0"/>
          <c:showCatName val="0"/>
          <c:showSerName val="0"/>
          <c:showPercent val="0"/>
          <c:showBubbleSize val="0"/>
        </c:dLbls>
        <c:gapWidth val="150"/>
        <c:axId val="309114632"/>
        <c:axId val="30911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ser>
        <c:dLbls>
          <c:showLegendKey val="0"/>
          <c:showVal val="0"/>
          <c:showCatName val="0"/>
          <c:showSerName val="0"/>
          <c:showPercent val="0"/>
          <c:showBubbleSize val="0"/>
        </c:dLbls>
        <c:marker val="1"/>
        <c:smooth val="0"/>
        <c:axId val="309114632"/>
        <c:axId val="309119112"/>
      </c:lineChart>
      <c:dateAx>
        <c:axId val="309114632"/>
        <c:scaling>
          <c:orientation val="minMax"/>
        </c:scaling>
        <c:delete val="1"/>
        <c:axPos val="b"/>
        <c:numFmt formatCode="ge" sourceLinked="1"/>
        <c:majorTickMark val="none"/>
        <c:minorTickMark val="none"/>
        <c:tickLblPos val="none"/>
        <c:crossAx val="309119112"/>
        <c:crosses val="autoZero"/>
        <c:auto val="1"/>
        <c:lblOffset val="100"/>
        <c:baseTimeUnit val="years"/>
      </c:dateAx>
      <c:valAx>
        <c:axId val="30911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44608"/>
        <c:axId val="30909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44608"/>
        <c:axId val="309097432"/>
      </c:lineChart>
      <c:dateAx>
        <c:axId val="309544608"/>
        <c:scaling>
          <c:orientation val="minMax"/>
        </c:scaling>
        <c:delete val="1"/>
        <c:axPos val="b"/>
        <c:numFmt formatCode="ge" sourceLinked="1"/>
        <c:majorTickMark val="none"/>
        <c:minorTickMark val="none"/>
        <c:tickLblPos val="none"/>
        <c:crossAx val="309097432"/>
        <c:crosses val="autoZero"/>
        <c:auto val="1"/>
        <c:lblOffset val="100"/>
        <c:baseTimeUnit val="years"/>
      </c:dateAx>
      <c:valAx>
        <c:axId val="3090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271104"/>
        <c:axId val="3092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271104"/>
        <c:axId val="309272512"/>
      </c:lineChart>
      <c:dateAx>
        <c:axId val="309271104"/>
        <c:scaling>
          <c:orientation val="minMax"/>
        </c:scaling>
        <c:delete val="1"/>
        <c:axPos val="b"/>
        <c:numFmt formatCode="ge" sourceLinked="1"/>
        <c:majorTickMark val="none"/>
        <c:minorTickMark val="none"/>
        <c:tickLblPos val="none"/>
        <c:crossAx val="309272512"/>
        <c:crosses val="autoZero"/>
        <c:auto val="1"/>
        <c:lblOffset val="100"/>
        <c:baseTimeUnit val="years"/>
      </c:dateAx>
      <c:valAx>
        <c:axId val="309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001784"/>
        <c:axId val="3080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01784"/>
        <c:axId val="308002176"/>
      </c:lineChart>
      <c:dateAx>
        <c:axId val="308001784"/>
        <c:scaling>
          <c:orientation val="minMax"/>
        </c:scaling>
        <c:delete val="1"/>
        <c:axPos val="b"/>
        <c:numFmt formatCode="ge" sourceLinked="1"/>
        <c:majorTickMark val="none"/>
        <c:minorTickMark val="none"/>
        <c:tickLblPos val="none"/>
        <c:crossAx val="308002176"/>
        <c:crosses val="autoZero"/>
        <c:auto val="1"/>
        <c:lblOffset val="100"/>
        <c:baseTimeUnit val="years"/>
      </c:dateAx>
      <c:valAx>
        <c:axId val="3080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324368"/>
        <c:axId val="3093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324368"/>
        <c:axId val="309324760"/>
      </c:lineChart>
      <c:dateAx>
        <c:axId val="309324368"/>
        <c:scaling>
          <c:orientation val="minMax"/>
        </c:scaling>
        <c:delete val="1"/>
        <c:axPos val="b"/>
        <c:numFmt formatCode="ge" sourceLinked="1"/>
        <c:majorTickMark val="none"/>
        <c:minorTickMark val="none"/>
        <c:tickLblPos val="none"/>
        <c:crossAx val="309324760"/>
        <c:crosses val="autoZero"/>
        <c:auto val="1"/>
        <c:lblOffset val="100"/>
        <c:baseTimeUnit val="years"/>
      </c:dateAx>
      <c:valAx>
        <c:axId val="3093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1208.8599999999999</c:v>
                </c:pt>
                <c:pt idx="1">
                  <c:v>1221.74</c:v>
                </c:pt>
                <c:pt idx="2">
                  <c:v>1140.73</c:v>
                </c:pt>
                <c:pt idx="3">
                  <c:v>1643.85</c:v>
                </c:pt>
                <c:pt idx="4">
                  <c:v>1966.63</c:v>
                </c:pt>
              </c:numCache>
            </c:numRef>
          </c:val>
        </c:ser>
        <c:dLbls>
          <c:showLegendKey val="0"/>
          <c:showVal val="0"/>
          <c:showCatName val="0"/>
          <c:showSerName val="0"/>
          <c:showPercent val="0"/>
          <c:showBubbleSize val="0"/>
        </c:dLbls>
        <c:gapWidth val="150"/>
        <c:axId val="308001392"/>
        <c:axId val="30800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ser>
        <c:dLbls>
          <c:showLegendKey val="0"/>
          <c:showVal val="0"/>
          <c:showCatName val="0"/>
          <c:showSerName val="0"/>
          <c:showPercent val="0"/>
          <c:showBubbleSize val="0"/>
        </c:dLbls>
        <c:marker val="1"/>
        <c:smooth val="0"/>
        <c:axId val="308001392"/>
        <c:axId val="308001000"/>
      </c:lineChart>
      <c:dateAx>
        <c:axId val="308001392"/>
        <c:scaling>
          <c:orientation val="minMax"/>
        </c:scaling>
        <c:delete val="1"/>
        <c:axPos val="b"/>
        <c:numFmt formatCode="ge" sourceLinked="1"/>
        <c:majorTickMark val="none"/>
        <c:minorTickMark val="none"/>
        <c:tickLblPos val="none"/>
        <c:crossAx val="308001000"/>
        <c:crosses val="autoZero"/>
        <c:auto val="1"/>
        <c:lblOffset val="100"/>
        <c:baseTimeUnit val="years"/>
      </c:dateAx>
      <c:valAx>
        <c:axId val="3080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37.159999999999997</c:v>
                </c:pt>
                <c:pt idx="1">
                  <c:v>22.59</c:v>
                </c:pt>
                <c:pt idx="2">
                  <c:v>32.96</c:v>
                </c:pt>
                <c:pt idx="3">
                  <c:v>33.94</c:v>
                </c:pt>
                <c:pt idx="4">
                  <c:v>33.520000000000003</c:v>
                </c:pt>
              </c:numCache>
            </c:numRef>
          </c:val>
        </c:ser>
        <c:dLbls>
          <c:showLegendKey val="0"/>
          <c:showVal val="0"/>
          <c:showCatName val="0"/>
          <c:showSerName val="0"/>
          <c:showPercent val="0"/>
          <c:showBubbleSize val="0"/>
        </c:dLbls>
        <c:gapWidth val="150"/>
        <c:axId val="309325936"/>
        <c:axId val="30932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ser>
        <c:dLbls>
          <c:showLegendKey val="0"/>
          <c:showVal val="0"/>
          <c:showCatName val="0"/>
          <c:showSerName val="0"/>
          <c:showPercent val="0"/>
          <c:showBubbleSize val="0"/>
        </c:dLbls>
        <c:marker val="1"/>
        <c:smooth val="0"/>
        <c:axId val="309325936"/>
        <c:axId val="309326328"/>
      </c:lineChart>
      <c:dateAx>
        <c:axId val="309325936"/>
        <c:scaling>
          <c:orientation val="minMax"/>
        </c:scaling>
        <c:delete val="1"/>
        <c:axPos val="b"/>
        <c:numFmt formatCode="ge" sourceLinked="1"/>
        <c:majorTickMark val="none"/>
        <c:minorTickMark val="none"/>
        <c:tickLblPos val="none"/>
        <c:crossAx val="309326328"/>
        <c:crosses val="autoZero"/>
        <c:auto val="1"/>
        <c:lblOffset val="100"/>
        <c:baseTimeUnit val="years"/>
      </c:dateAx>
      <c:valAx>
        <c:axId val="3093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2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461.2</c:v>
                </c:pt>
                <c:pt idx="1">
                  <c:v>748.71</c:v>
                </c:pt>
                <c:pt idx="2">
                  <c:v>538.59</c:v>
                </c:pt>
                <c:pt idx="3">
                  <c:v>518.76</c:v>
                </c:pt>
                <c:pt idx="4">
                  <c:v>535.74</c:v>
                </c:pt>
              </c:numCache>
            </c:numRef>
          </c:val>
        </c:ser>
        <c:dLbls>
          <c:showLegendKey val="0"/>
          <c:showVal val="0"/>
          <c:showCatName val="0"/>
          <c:showSerName val="0"/>
          <c:showPercent val="0"/>
          <c:showBubbleSize val="0"/>
        </c:dLbls>
        <c:gapWidth val="150"/>
        <c:axId val="309567408"/>
        <c:axId val="30956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ser>
        <c:dLbls>
          <c:showLegendKey val="0"/>
          <c:showVal val="0"/>
          <c:showCatName val="0"/>
          <c:showSerName val="0"/>
          <c:showPercent val="0"/>
          <c:showBubbleSize val="0"/>
        </c:dLbls>
        <c:marker val="1"/>
        <c:smooth val="0"/>
        <c:axId val="309567408"/>
        <c:axId val="309567800"/>
      </c:lineChart>
      <c:dateAx>
        <c:axId val="309567408"/>
        <c:scaling>
          <c:orientation val="minMax"/>
        </c:scaling>
        <c:delete val="1"/>
        <c:axPos val="b"/>
        <c:numFmt formatCode="ge" sourceLinked="1"/>
        <c:majorTickMark val="none"/>
        <c:minorTickMark val="none"/>
        <c:tickLblPos val="none"/>
        <c:crossAx val="309567800"/>
        <c:crosses val="autoZero"/>
        <c:auto val="1"/>
        <c:lblOffset val="100"/>
        <c:baseTimeUnit val="years"/>
      </c:dateAx>
      <c:valAx>
        <c:axId val="3095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193792</v>
      </c>
      <c r="AM8" s="51"/>
      <c r="AN8" s="51"/>
      <c r="AO8" s="51"/>
      <c r="AP8" s="51"/>
      <c r="AQ8" s="51"/>
      <c r="AR8" s="51"/>
      <c r="AS8" s="51"/>
      <c r="AT8" s="46">
        <f>データ!$S$6</f>
        <v>1023.23</v>
      </c>
      <c r="AU8" s="46"/>
      <c r="AV8" s="46"/>
      <c r="AW8" s="46"/>
      <c r="AX8" s="46"/>
      <c r="AY8" s="46"/>
      <c r="AZ8" s="46"/>
      <c r="BA8" s="46"/>
      <c r="BB8" s="46">
        <f>データ!$T$6</f>
        <v>189.39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2.48</v>
      </c>
      <c r="Q10" s="46"/>
      <c r="R10" s="46"/>
      <c r="S10" s="46"/>
      <c r="T10" s="46"/>
      <c r="U10" s="46"/>
      <c r="V10" s="46"/>
      <c r="W10" s="51">
        <f>データ!$Q$6</f>
        <v>3090</v>
      </c>
      <c r="X10" s="51"/>
      <c r="Y10" s="51"/>
      <c r="Z10" s="51"/>
      <c r="AA10" s="51"/>
      <c r="AB10" s="51"/>
      <c r="AC10" s="51"/>
      <c r="AD10" s="2"/>
      <c r="AE10" s="2"/>
      <c r="AF10" s="2"/>
      <c r="AG10" s="2"/>
      <c r="AH10" s="2"/>
      <c r="AI10" s="2"/>
      <c r="AJ10" s="2"/>
      <c r="AK10" s="2"/>
      <c r="AL10" s="51">
        <f>データ!$U$6</f>
        <v>4770</v>
      </c>
      <c r="AM10" s="51"/>
      <c r="AN10" s="51"/>
      <c r="AO10" s="51"/>
      <c r="AP10" s="51"/>
      <c r="AQ10" s="51"/>
      <c r="AR10" s="51"/>
      <c r="AS10" s="51"/>
      <c r="AT10" s="46">
        <f>データ!$V$6</f>
        <v>69.599999999999994</v>
      </c>
      <c r="AU10" s="46"/>
      <c r="AV10" s="46"/>
      <c r="AW10" s="46"/>
      <c r="AX10" s="46"/>
      <c r="AY10" s="46"/>
      <c r="AZ10" s="46"/>
      <c r="BA10" s="46"/>
      <c r="BB10" s="46">
        <f>データ!$W$6</f>
        <v>68.53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352039</v>
      </c>
      <c r="D6" s="34">
        <f t="shared" si="3"/>
        <v>47</v>
      </c>
      <c r="E6" s="34">
        <f t="shared" si="3"/>
        <v>1</v>
      </c>
      <c r="F6" s="34">
        <f t="shared" si="3"/>
        <v>0</v>
      </c>
      <c r="G6" s="34">
        <f t="shared" si="3"/>
        <v>0</v>
      </c>
      <c r="H6" s="34" t="str">
        <f t="shared" si="3"/>
        <v>山口県　山口市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2.48</v>
      </c>
      <c r="Q6" s="35">
        <f t="shared" si="3"/>
        <v>3090</v>
      </c>
      <c r="R6" s="35">
        <f t="shared" si="3"/>
        <v>193792</v>
      </c>
      <c r="S6" s="35">
        <f t="shared" si="3"/>
        <v>1023.23</v>
      </c>
      <c r="T6" s="35">
        <f t="shared" si="3"/>
        <v>189.39</v>
      </c>
      <c r="U6" s="35">
        <f t="shared" si="3"/>
        <v>4770</v>
      </c>
      <c r="V6" s="35">
        <f t="shared" si="3"/>
        <v>69.599999999999994</v>
      </c>
      <c r="W6" s="35">
        <f t="shared" si="3"/>
        <v>68.53</v>
      </c>
      <c r="X6" s="36">
        <f>IF(X7="",NA(),X7)</f>
        <v>59.95</v>
      </c>
      <c r="Y6" s="36">
        <f t="shared" ref="Y6:AG6" si="4">IF(Y7="",NA(),Y7)</f>
        <v>68.11</v>
      </c>
      <c r="Z6" s="36">
        <f t="shared" si="4"/>
        <v>56.99</v>
      </c>
      <c r="AA6" s="36">
        <f t="shared" si="4"/>
        <v>60.53</v>
      </c>
      <c r="AB6" s="36">
        <f t="shared" si="4"/>
        <v>71.44</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1208.8599999999999</v>
      </c>
      <c r="BF6" s="36">
        <f t="shared" ref="BF6:BN6" si="7">IF(BF7="",NA(),BF7)</f>
        <v>1221.74</v>
      </c>
      <c r="BG6" s="36">
        <f t="shared" si="7"/>
        <v>1140.73</v>
      </c>
      <c r="BH6" s="36">
        <f t="shared" si="7"/>
        <v>1643.85</v>
      </c>
      <c r="BI6" s="36">
        <f t="shared" si="7"/>
        <v>1966.63</v>
      </c>
      <c r="BJ6" s="36">
        <f t="shared" si="7"/>
        <v>1158.82</v>
      </c>
      <c r="BK6" s="36">
        <f t="shared" si="7"/>
        <v>1167.7</v>
      </c>
      <c r="BL6" s="36">
        <f t="shared" si="7"/>
        <v>1228.58</v>
      </c>
      <c r="BM6" s="36">
        <f t="shared" si="7"/>
        <v>1134.67</v>
      </c>
      <c r="BN6" s="36">
        <f t="shared" si="7"/>
        <v>1144.79</v>
      </c>
      <c r="BO6" s="35" t="str">
        <f>IF(BO7="","",IF(BO7="-","【-】","【"&amp;SUBSTITUTE(TEXT(BO7,"#,##0.00"),"-","△")&amp;"】"))</f>
        <v>【1,280.76】</v>
      </c>
      <c r="BP6" s="36">
        <f>IF(BP7="",NA(),BP7)</f>
        <v>37.159999999999997</v>
      </c>
      <c r="BQ6" s="36">
        <f t="shared" ref="BQ6:BY6" si="8">IF(BQ7="",NA(),BQ7)</f>
        <v>22.59</v>
      </c>
      <c r="BR6" s="36">
        <f t="shared" si="8"/>
        <v>32.96</v>
      </c>
      <c r="BS6" s="36">
        <f t="shared" si="8"/>
        <v>33.94</v>
      </c>
      <c r="BT6" s="36">
        <f t="shared" si="8"/>
        <v>33.520000000000003</v>
      </c>
      <c r="BU6" s="36">
        <f t="shared" si="8"/>
        <v>55.6</v>
      </c>
      <c r="BV6" s="36">
        <f t="shared" si="8"/>
        <v>54.43</v>
      </c>
      <c r="BW6" s="36">
        <f t="shared" si="8"/>
        <v>53.81</v>
      </c>
      <c r="BX6" s="36">
        <f t="shared" si="8"/>
        <v>40.6</v>
      </c>
      <c r="BY6" s="36">
        <f t="shared" si="8"/>
        <v>56.04</v>
      </c>
      <c r="BZ6" s="35" t="str">
        <f>IF(BZ7="","",IF(BZ7="-","【-】","【"&amp;SUBSTITUTE(TEXT(BZ7,"#,##0.00"),"-","△")&amp;"】"))</f>
        <v>【53.06】</v>
      </c>
      <c r="CA6" s="36">
        <f>IF(CA7="",NA(),CA7)</f>
        <v>461.2</v>
      </c>
      <c r="CB6" s="36">
        <f t="shared" ref="CB6:CJ6" si="9">IF(CB7="",NA(),CB7)</f>
        <v>748.71</v>
      </c>
      <c r="CC6" s="36">
        <f t="shared" si="9"/>
        <v>538.59</v>
      </c>
      <c r="CD6" s="36">
        <f t="shared" si="9"/>
        <v>518.76</v>
      </c>
      <c r="CE6" s="36">
        <f t="shared" si="9"/>
        <v>535.74</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66.17</v>
      </c>
      <c r="CM6" s="36">
        <f t="shared" ref="CM6:CU6" si="10">IF(CM7="",NA(),CM7)</f>
        <v>66.52</v>
      </c>
      <c r="CN6" s="36">
        <f t="shared" si="10"/>
        <v>62.36</v>
      </c>
      <c r="CO6" s="36">
        <f t="shared" si="10"/>
        <v>66.489999999999995</v>
      </c>
      <c r="CP6" s="36">
        <f t="shared" si="10"/>
        <v>68.72</v>
      </c>
      <c r="CQ6" s="36">
        <f t="shared" si="10"/>
        <v>60.66</v>
      </c>
      <c r="CR6" s="36">
        <f t="shared" si="10"/>
        <v>60.17</v>
      </c>
      <c r="CS6" s="36">
        <f t="shared" si="10"/>
        <v>58.96</v>
      </c>
      <c r="CT6" s="36">
        <f t="shared" si="10"/>
        <v>57.29</v>
      </c>
      <c r="CU6" s="36">
        <f t="shared" si="10"/>
        <v>55.9</v>
      </c>
      <c r="CV6" s="35" t="str">
        <f>IF(CV7="","",IF(CV7="-","【-】","【"&amp;SUBSTITUTE(TEXT(CV7,"#,##0.00"),"-","△")&amp;"】"))</f>
        <v>【56.28】</v>
      </c>
      <c r="CW6" s="36">
        <f>IF(CW7="",NA(),CW7)</f>
        <v>75.5</v>
      </c>
      <c r="CX6" s="36">
        <f t="shared" ref="CX6:DF6" si="11">IF(CX7="",NA(),CX7)</f>
        <v>72.02</v>
      </c>
      <c r="CY6" s="36">
        <f t="shared" si="11"/>
        <v>76.03</v>
      </c>
      <c r="CZ6" s="36">
        <f t="shared" si="11"/>
        <v>71.540000000000006</v>
      </c>
      <c r="DA6" s="36">
        <f t="shared" si="11"/>
        <v>67.989999999999995</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v>
      </c>
      <c r="EH6" s="36">
        <f t="shared" si="14"/>
        <v>0.82</v>
      </c>
      <c r="EI6" s="36">
        <f t="shared" si="14"/>
        <v>0.69</v>
      </c>
      <c r="EJ6" s="36">
        <f t="shared" si="14"/>
        <v>0.89</v>
      </c>
      <c r="EK6" s="36">
        <f t="shared" si="14"/>
        <v>0.98</v>
      </c>
      <c r="EL6" s="36">
        <f t="shared" si="14"/>
        <v>0.65</v>
      </c>
      <c r="EM6" s="36">
        <f t="shared" si="14"/>
        <v>0.53</v>
      </c>
      <c r="EN6" s="35" t="str">
        <f>IF(EN7="","",IF(EN7="-","【-】","【"&amp;SUBSTITUTE(TEXT(EN7,"#,##0.00"),"-","△")&amp;"】"))</f>
        <v>【0.59】</v>
      </c>
    </row>
    <row r="7" spans="1:144" s="37" customFormat="1">
      <c r="A7" s="29"/>
      <c r="B7" s="38">
        <v>2016</v>
      </c>
      <c r="C7" s="38">
        <v>352039</v>
      </c>
      <c r="D7" s="38">
        <v>47</v>
      </c>
      <c r="E7" s="38">
        <v>1</v>
      </c>
      <c r="F7" s="38">
        <v>0</v>
      </c>
      <c r="G7" s="38">
        <v>0</v>
      </c>
      <c r="H7" s="38" t="s">
        <v>107</v>
      </c>
      <c r="I7" s="38" t="s">
        <v>108</v>
      </c>
      <c r="J7" s="38" t="s">
        <v>109</v>
      </c>
      <c r="K7" s="38" t="s">
        <v>110</v>
      </c>
      <c r="L7" s="38" t="s">
        <v>111</v>
      </c>
      <c r="M7" s="38"/>
      <c r="N7" s="39" t="s">
        <v>112</v>
      </c>
      <c r="O7" s="39" t="s">
        <v>113</v>
      </c>
      <c r="P7" s="39">
        <v>2.48</v>
      </c>
      <c r="Q7" s="39">
        <v>3090</v>
      </c>
      <c r="R7" s="39">
        <v>193792</v>
      </c>
      <c r="S7" s="39">
        <v>1023.23</v>
      </c>
      <c r="T7" s="39">
        <v>189.39</v>
      </c>
      <c r="U7" s="39">
        <v>4770</v>
      </c>
      <c r="V7" s="39">
        <v>69.599999999999994</v>
      </c>
      <c r="W7" s="39">
        <v>68.53</v>
      </c>
      <c r="X7" s="39">
        <v>59.95</v>
      </c>
      <c r="Y7" s="39">
        <v>68.11</v>
      </c>
      <c r="Z7" s="39">
        <v>56.99</v>
      </c>
      <c r="AA7" s="39">
        <v>60.53</v>
      </c>
      <c r="AB7" s="39">
        <v>71.44</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1208.8599999999999</v>
      </c>
      <c r="BF7" s="39">
        <v>1221.74</v>
      </c>
      <c r="BG7" s="39">
        <v>1140.73</v>
      </c>
      <c r="BH7" s="39">
        <v>1643.85</v>
      </c>
      <c r="BI7" s="39">
        <v>1966.63</v>
      </c>
      <c r="BJ7" s="39">
        <v>1158.82</v>
      </c>
      <c r="BK7" s="39">
        <v>1167.7</v>
      </c>
      <c r="BL7" s="39">
        <v>1228.58</v>
      </c>
      <c r="BM7" s="39">
        <v>1134.67</v>
      </c>
      <c r="BN7" s="39">
        <v>1144.79</v>
      </c>
      <c r="BO7" s="39">
        <v>1280.76</v>
      </c>
      <c r="BP7" s="39">
        <v>37.159999999999997</v>
      </c>
      <c r="BQ7" s="39">
        <v>22.59</v>
      </c>
      <c r="BR7" s="39">
        <v>32.96</v>
      </c>
      <c r="BS7" s="39">
        <v>33.94</v>
      </c>
      <c r="BT7" s="39">
        <v>33.520000000000003</v>
      </c>
      <c r="BU7" s="39">
        <v>55.6</v>
      </c>
      <c r="BV7" s="39">
        <v>54.43</v>
      </c>
      <c r="BW7" s="39">
        <v>53.81</v>
      </c>
      <c r="BX7" s="39">
        <v>40.6</v>
      </c>
      <c r="BY7" s="39">
        <v>56.04</v>
      </c>
      <c r="BZ7" s="39">
        <v>53.06</v>
      </c>
      <c r="CA7" s="39">
        <v>461.2</v>
      </c>
      <c r="CB7" s="39">
        <v>748.71</v>
      </c>
      <c r="CC7" s="39">
        <v>538.59</v>
      </c>
      <c r="CD7" s="39">
        <v>518.76</v>
      </c>
      <c r="CE7" s="39">
        <v>535.74</v>
      </c>
      <c r="CF7" s="39">
        <v>275.86</v>
      </c>
      <c r="CG7" s="39">
        <v>279.8</v>
      </c>
      <c r="CH7" s="39">
        <v>284.64999999999998</v>
      </c>
      <c r="CI7" s="39">
        <v>440.03</v>
      </c>
      <c r="CJ7" s="39">
        <v>304.35000000000002</v>
      </c>
      <c r="CK7" s="39">
        <v>314.83</v>
      </c>
      <c r="CL7" s="39">
        <v>66.17</v>
      </c>
      <c r="CM7" s="39">
        <v>66.52</v>
      </c>
      <c r="CN7" s="39">
        <v>62.36</v>
      </c>
      <c r="CO7" s="39">
        <v>66.489999999999995</v>
      </c>
      <c r="CP7" s="39">
        <v>68.72</v>
      </c>
      <c r="CQ7" s="39">
        <v>60.66</v>
      </c>
      <c r="CR7" s="39">
        <v>60.17</v>
      </c>
      <c r="CS7" s="39">
        <v>58.96</v>
      </c>
      <c r="CT7" s="39">
        <v>57.29</v>
      </c>
      <c r="CU7" s="39">
        <v>55.9</v>
      </c>
      <c r="CV7" s="39">
        <v>56.28</v>
      </c>
      <c r="CW7" s="39">
        <v>75.5</v>
      </c>
      <c r="CX7" s="39">
        <v>72.02</v>
      </c>
      <c r="CY7" s="39">
        <v>76.03</v>
      </c>
      <c r="CZ7" s="39">
        <v>71.540000000000006</v>
      </c>
      <c r="DA7" s="39">
        <v>67.989999999999995</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v>
      </c>
      <c r="EH7" s="39">
        <v>0.82</v>
      </c>
      <c r="EI7" s="39">
        <v>0.69</v>
      </c>
      <c r="EJ7" s="39">
        <v>0.89</v>
      </c>
      <c r="EK7" s="39">
        <v>0.98</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2018-02-13T23:56:55Z</cp:lastPrinted>
  <dcterms:created xsi:type="dcterms:W3CDTF">2017-12-25T01:46:25Z</dcterms:created>
  <dcterms:modified xsi:type="dcterms:W3CDTF">2018-02-13T23:56:56Z</dcterms:modified>
  <cp:category/>
</cp:coreProperties>
</file>