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29\180125 平成28年度決算「経営比較分析表」の分析等について\04 市町等回答\水道事業\法非適\16 上関町\"/>
    </mc:Choice>
  </mc:AlternateContent>
  <workbookProtection workbookPassword="B319" lockStructure="1"/>
  <bookViews>
    <workbookView xWindow="2400" yWindow="-105" windowWidth="14100" windowHeight="1012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Q6" i="5"/>
  <c r="P6" i="5"/>
  <c r="O6" i="5"/>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W10" i="4"/>
  <c r="P10" i="4"/>
  <c r="I10" i="4"/>
  <c r="BB8" i="4"/>
  <c r="AL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<sst xmlns="http://schemas.openxmlformats.org/spreadsheetml/2006/main" count="237" uniqueCount="123">
  <si>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</si>
  <si>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</si>
  <si>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</si>
  <si>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</si>
  <si>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</si>
  <si>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</si>
  <si>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</si>
  <si>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</si>
  <si>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</si>
  <si>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</si>
  <si>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</si>
  <si>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</si>
  <si>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</si>
  <si>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</si>
  <si>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</si>
  <si>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</si>
  <si>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</si>
  <si>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</si>
  <si>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</si>
  <si>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</si>
  <si>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</si>
  <si>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</si>
  <si>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</si>
  <si>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</si>
  <si>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</si>
  <si>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</si>
  <si>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</si>
  <si>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</si>
  <si>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</si>
  <si>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</si>
  <si>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</si>
  <si>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</si>
  <si>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</si>
  <si>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</si>
  <si>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</si>
  <si>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</si>
  <si>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</si>
  <si>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</si>
  <si>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</si>
  <si>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</si>
  <si>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</si>
  <si>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</si>
  <si>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</si>
  <si>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</si>
  <si>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</si>
  <si>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</si>
  <si>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</si>
  <si>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</si>
  <si>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</si>
  <si>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</si>
  <si>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</si>
  <si>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</si>
  <si>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</si>
  <si>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</si>
  <si>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</si>
  <si>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</si>
  <si>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</si>
  <si>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</si>
  <si>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</si>
  <si>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</si>
  <si>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</si>
  <si>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</si>
  <si>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</si>
  <si>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</si>
  <si>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</si>
  <si>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</si>
  <si>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</si>
  <si>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</si>
  <si>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</si>
  <si>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</si>
  <si>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</si>
  <si>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</si>
  <si>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</si>
  <si>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</si>
  <si>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</si>
  <si>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</si>
  <si>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</si>
  <si>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</si>
  <si>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</si>
  <si>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</si>
  <si>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</si>
  <si>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</si>
  <si>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</si>
  <si>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</si>
  <si>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</si>
  <si>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</si>
  <si>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</si>
  <si>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</si>
  <si>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</si>
  <si>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</si>
  <si>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</si>
  <si>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</si>
  <si>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</si>
  <si>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</si>
  <si>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</si>
  <si>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</si>
  <si>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</si>
  <si>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</si>
  <si>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</si>
  <si>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</si>
  <si>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</si>
  <si>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</si>
  <si>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</si>
  <si>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</si>
  <si>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</si>
  <si>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</si>
  <si>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</si>
  <si>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上関町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</si>
  <si>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</si>
  <si>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</si>
  <si>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</si>
  <si>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</si>
  <si>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</si>
  <si>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</si>
  <si>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</si>
  <si>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</si>
  <si>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</si>
  <si>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</si>
  <si>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</si>
  <si>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平成8～18年度に実施した統合簡水事業により主な管路を更新したため、近年は管路の更新を行っておらず、軽微な修繕等で対応している。</t>
    <phoneticPr fontId="7"/>
  </si>
  <si>
    <t xml:space="preserve">　本年度収益的収支比率が上昇した主な要因は、地方債償還金の減少である。地方債の償還が進んでいるため、当該数値が上昇する年もありうるが、料金収入が減少しているため、減少傾向であることは変わりない。
　新たな企業債の借入を行っておらず償還が進んでいるため、企業債残高対給水収益比率は例年減少している。
　給水原価は、水道施設情報管理システムの導入等に伴い総費用が増加したことにより上昇している。これに伴い料金回収率も減少しており、双方とも類似団体平均値より悪化した。
　施設利用率は類似団体平均値より低く推移している。人口減少等の影響もあり近年の配水量が、施設整備時の想定配水量より下回っており、配水能力に比べると少ない配水量となっている。
　有収率は昨年に比べ5.82ポイント上がり、全国平均を上回った。今後も漏水検査等を細やかに行い有収率の向上を目指す。
</t>
    <rPh sb="1" eb="2">
      <t>ホン</t>
    </rPh>
    <rPh sb="2" eb="4">
      <t>ネンド</t>
    </rPh>
    <rPh sb="12" eb="14">
      <t>ジョウショウ</t>
    </rPh>
    <rPh sb="16" eb="17">
      <t>オモ</t>
    </rPh>
    <rPh sb="18" eb="20">
      <t>ヨウイン</t>
    </rPh>
    <rPh sb="22" eb="24">
      <t>チホウ</t>
    </rPh>
    <rPh sb="24" eb="25">
      <t>サイ</t>
    </rPh>
    <rPh sb="25" eb="28">
      <t>ショウカンキン</t>
    </rPh>
    <rPh sb="29" eb="31">
      <t>ゲンショウ</t>
    </rPh>
    <rPh sb="35" eb="37">
      <t>チホウ</t>
    </rPh>
    <rPh sb="37" eb="38">
      <t>サイ</t>
    </rPh>
    <rPh sb="39" eb="41">
      <t>ショウカン</t>
    </rPh>
    <rPh sb="42" eb="43">
      <t>スス</t>
    </rPh>
    <rPh sb="50" eb="52">
      <t>トウガイ</t>
    </rPh>
    <rPh sb="52" eb="54">
      <t>スウチ</t>
    </rPh>
    <rPh sb="55" eb="57">
      <t>ジョウショウ</t>
    </rPh>
    <rPh sb="59" eb="60">
      <t>トシ</t>
    </rPh>
    <rPh sb="67" eb="69">
      <t>リョウキン</t>
    </rPh>
    <rPh sb="69" eb="71">
      <t>シュウニュウ</t>
    </rPh>
    <rPh sb="72" eb="74">
      <t>ゲンショウ</t>
    </rPh>
    <rPh sb="81" eb="83">
      <t>ゲンショウ</t>
    </rPh>
    <rPh sb="83" eb="85">
      <t>ケイコウ</t>
    </rPh>
    <rPh sb="91" eb="92">
      <t>カ</t>
    </rPh>
    <rPh sb="150" eb="152">
      <t>キュウスイ</t>
    </rPh>
    <rPh sb="152" eb="154">
      <t>ゲンカ</t>
    </rPh>
    <rPh sb="156" eb="158">
      <t>スイドウ</t>
    </rPh>
    <rPh sb="158" eb="160">
      <t>シセツ</t>
    </rPh>
    <rPh sb="160" eb="162">
      <t>ジョウホウ</t>
    </rPh>
    <rPh sb="162" eb="164">
      <t>カンリ</t>
    </rPh>
    <rPh sb="169" eb="171">
      <t>ドウニュウ</t>
    </rPh>
    <rPh sb="171" eb="172">
      <t>トウ</t>
    </rPh>
    <rPh sb="173" eb="174">
      <t>トモナ</t>
    </rPh>
    <rPh sb="175" eb="178">
      <t>ソウヒヨウ</t>
    </rPh>
    <rPh sb="179" eb="181">
      <t>ゾウカ</t>
    </rPh>
    <rPh sb="188" eb="190">
      <t>ジョウショウ</t>
    </rPh>
    <rPh sb="198" eb="199">
      <t>トモナ</t>
    </rPh>
    <rPh sb="200" eb="202">
      <t>リョウキン</t>
    </rPh>
    <rPh sb="202" eb="204">
      <t>カイシュウ</t>
    </rPh>
    <rPh sb="204" eb="205">
      <t>リツ</t>
    </rPh>
    <rPh sb="206" eb="208">
      <t>ゲンショウ</t>
    </rPh>
    <rPh sb="213" eb="215">
      <t>ソウホウ</t>
    </rPh>
    <rPh sb="217" eb="219">
      <t>ルイジ</t>
    </rPh>
    <rPh sb="219" eb="221">
      <t>ダンタイ</t>
    </rPh>
    <rPh sb="221" eb="223">
      <t>ヘイキン</t>
    </rPh>
    <rPh sb="223" eb="224">
      <t>チ</t>
    </rPh>
    <rPh sb="226" eb="228">
      <t>アッカ</t>
    </rPh>
    <rPh sb="324" eb="326">
      <t>サクネン</t>
    </rPh>
    <rPh sb="327" eb="328">
      <t>クラ</t>
    </rPh>
    <rPh sb="337" eb="338">
      <t>ア</t>
    </rPh>
    <rPh sb="341" eb="343">
      <t>ゼンコク</t>
    </rPh>
    <rPh sb="343" eb="345">
      <t>ヘイキン</t>
    </rPh>
    <rPh sb="346" eb="348">
      <t>ウワマワ</t>
    </rPh>
    <phoneticPr fontId="7"/>
  </si>
  <si>
    <t>　平成28年度末に簡易水道事業経営戦略を策定した。「次世代につなげる上関町の水道」の理念の基、自主財源の確保や効率的な水道事業の運営についてなど５つの方向性を示し、今後も安心で安全な水道水を供給できるよう事業運営に取り組む。</t>
    <rPh sb="1" eb="3">
      <t>ヘイセイ</t>
    </rPh>
    <rPh sb="5" eb="6">
      <t>ネン</t>
    </rPh>
    <rPh sb="6" eb="7">
      <t>ド</t>
    </rPh>
    <rPh sb="7" eb="8">
      <t>マツ</t>
    </rPh>
    <rPh sb="9" eb="11">
      <t>カンイ</t>
    </rPh>
    <rPh sb="11" eb="13">
      <t>スイドウ</t>
    </rPh>
    <rPh sb="13" eb="15">
      <t>ジギョウ</t>
    </rPh>
    <rPh sb="15" eb="17">
      <t>ケイエイ</t>
    </rPh>
    <rPh sb="17" eb="19">
      <t>センリャク</t>
    </rPh>
    <rPh sb="20" eb="22">
      <t>サクテイ</t>
    </rPh>
    <rPh sb="26" eb="29">
      <t>ジセダイ</t>
    </rPh>
    <rPh sb="34" eb="37">
      <t>カミノセキチョウ</t>
    </rPh>
    <rPh sb="38" eb="40">
      <t>スイドウ</t>
    </rPh>
    <rPh sb="42" eb="44">
      <t>リネン</t>
    </rPh>
    <rPh sb="45" eb="46">
      <t>モト</t>
    </rPh>
    <rPh sb="47" eb="49">
      <t>ジシュ</t>
    </rPh>
    <rPh sb="49" eb="51">
      <t>ザイゲン</t>
    </rPh>
    <rPh sb="52" eb="54">
      <t>カクホ</t>
    </rPh>
    <rPh sb="55" eb="58">
      <t>コウリツテキ</t>
    </rPh>
    <rPh sb="59" eb="61">
      <t>スイドウ</t>
    </rPh>
    <rPh sb="61" eb="63">
      <t>ジギョウ</t>
    </rPh>
    <rPh sb="64" eb="66">
      <t>ウンエイ</t>
    </rPh>
    <rPh sb="75" eb="78">
      <t>ホウコウセイ</t>
    </rPh>
    <rPh sb="79" eb="80">
      <t>シメ</t>
    </rPh>
    <rPh sb="82" eb="84">
      <t>コンゴ</t>
    </rPh>
    <rPh sb="85" eb="87">
      <t>アンシン</t>
    </rPh>
    <rPh sb="88" eb="90">
      <t>アンゼン</t>
    </rPh>
    <rPh sb="91" eb="94">
      <t>スイドウスイ</t>
    </rPh>
    <rPh sb="95" eb="97">
      <t>キョウキュウ</t>
    </rPh>
    <rPh sb="102" eb="104">
      <t>ジギョウ</t>
    </rPh>
    <rPh sb="104" eb="106">
      <t>ウンエイ</t>
    </rPh>
    <rPh sb="107" eb="108">
      <t>ト</t>
    </rPh>
    <rPh sb="109" eb="110">
      <t>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</si>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</sst>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2164320"/>
        <c:axId val="17179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72164320"/>
        <c:axId val="171797064"/>
      </c:lineChart>
      <c:dateAx>
        <c:axId val="172164320"/>
        <c:scaling>
          <c:orientation val="minMax"/>
        </c:scaling>
        <c:delete val="1"/>
        <c:axPos val="b"/>
        <c:numFmt formatCode="ge" sourceLinked="1"/>
        <c:majorTickMark val="none"/>
        <c:minorTickMark val="none"/>
        <c:tickLblPos val="none"/>
        <c:crossAx val="171797064"/>
        <c:crosses val="autoZero"/>
        <c:auto val="1"/>
        <c:lblOffset val="100"/>
        <c:baseTimeUnit val="years"/>
      </c:dateAx>
      <c:valAx>
        <c:axId val="17179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46.97</c:v>
                </c:pt>
                <c:pt idx="1">
                  <c:v>43.66</c:v>
                </c:pt>
                <c:pt idx="2">
                  <c:v>45.45</c:v>
                </c:pt>
                <c:pt idx="3">
                  <c:v>42.79</c:v>
                </c:pt>
                <c:pt idx="4">
                  <c:v>39.4</c:v>
                </c:pt>
              </c:numCache>
            </c:numRef>
          </c:val>
        </c:ser>
        <c:dLbls>
          <c:showLegendKey val="0"/>
          <c:showVal val="0"/>
          <c:showCatName val="0"/>
          <c:showSerName val="0"/>
          <c:showPercent val="0"/>
          <c:showBubbleSize val="0"/>
        </c:dLbls>
        <c:gapWidth val="150"/>
        <c:axId val="211819056"/>
        <c:axId val="21181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11819056"/>
        <c:axId val="211819448"/>
      </c:lineChart>
      <c:dateAx>
        <c:axId val="211819056"/>
        <c:scaling>
          <c:orientation val="minMax"/>
        </c:scaling>
        <c:delete val="1"/>
        <c:axPos val="b"/>
        <c:numFmt formatCode="ge" sourceLinked="1"/>
        <c:majorTickMark val="none"/>
        <c:minorTickMark val="none"/>
        <c:tickLblPos val="none"/>
        <c:crossAx val="211819448"/>
        <c:crosses val="autoZero"/>
        <c:auto val="1"/>
        <c:lblOffset val="100"/>
        <c:baseTimeUnit val="years"/>
      </c:dateAx>
      <c:valAx>
        <c:axId val="21181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1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74.319999999999993</c:v>
                </c:pt>
                <c:pt idx="1">
                  <c:v>80.37</c:v>
                </c:pt>
                <c:pt idx="2">
                  <c:v>74.17</c:v>
                </c:pt>
                <c:pt idx="3">
                  <c:v>75.53</c:v>
                </c:pt>
                <c:pt idx="4">
                  <c:v>81.349999999999994</c:v>
                </c:pt>
              </c:numCache>
            </c:numRef>
          </c:val>
        </c:ser>
        <c:dLbls>
          <c:showLegendKey val="0"/>
          <c:showVal val="0"/>
          <c:showCatName val="0"/>
          <c:showSerName val="0"/>
          <c:showPercent val="0"/>
          <c:showBubbleSize val="0"/>
        </c:dLbls>
        <c:gapWidth val="150"/>
        <c:axId val="211820624"/>
        <c:axId val="21182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11820624"/>
        <c:axId val="211821016"/>
      </c:lineChart>
      <c:dateAx>
        <c:axId val="211820624"/>
        <c:scaling>
          <c:orientation val="minMax"/>
        </c:scaling>
        <c:delete val="1"/>
        <c:axPos val="b"/>
        <c:numFmt formatCode="ge" sourceLinked="1"/>
        <c:majorTickMark val="none"/>
        <c:minorTickMark val="none"/>
        <c:tickLblPos val="none"/>
        <c:crossAx val="211821016"/>
        <c:crosses val="autoZero"/>
        <c:auto val="1"/>
        <c:lblOffset val="100"/>
        <c:baseTimeUnit val="years"/>
      </c:dateAx>
      <c:valAx>
        <c:axId val="21182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2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84.83</c:v>
                </c:pt>
                <c:pt idx="1">
                  <c:v>84.01</c:v>
                </c:pt>
                <c:pt idx="2">
                  <c:v>79.05</c:v>
                </c:pt>
                <c:pt idx="3">
                  <c:v>78.569999999999993</c:v>
                </c:pt>
                <c:pt idx="4">
                  <c:v>79.959999999999994</c:v>
                </c:pt>
              </c:numCache>
            </c:numRef>
          </c:val>
        </c:ser>
        <c:dLbls>
          <c:showLegendKey val="0"/>
          <c:showVal val="0"/>
          <c:showCatName val="0"/>
          <c:showSerName val="0"/>
          <c:showPercent val="0"/>
          <c:showBubbleSize val="0"/>
        </c:dLbls>
        <c:gapWidth val="150"/>
        <c:axId val="212016208"/>
        <c:axId val="21201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12016208"/>
        <c:axId val="212016592"/>
      </c:lineChart>
      <c:dateAx>
        <c:axId val="212016208"/>
        <c:scaling>
          <c:orientation val="minMax"/>
        </c:scaling>
        <c:delete val="1"/>
        <c:axPos val="b"/>
        <c:numFmt formatCode="ge" sourceLinked="1"/>
        <c:majorTickMark val="none"/>
        <c:minorTickMark val="none"/>
        <c:tickLblPos val="none"/>
        <c:crossAx val="212016592"/>
        <c:crosses val="autoZero"/>
        <c:auto val="1"/>
        <c:lblOffset val="100"/>
        <c:baseTimeUnit val="years"/>
      </c:dateAx>
      <c:valAx>
        <c:axId val="21201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1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300960"/>
        <c:axId val="1723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300960"/>
        <c:axId val="172301344"/>
      </c:lineChart>
      <c:dateAx>
        <c:axId val="172300960"/>
        <c:scaling>
          <c:orientation val="minMax"/>
        </c:scaling>
        <c:delete val="1"/>
        <c:axPos val="b"/>
        <c:numFmt formatCode="ge" sourceLinked="1"/>
        <c:majorTickMark val="none"/>
        <c:minorTickMark val="none"/>
        <c:tickLblPos val="none"/>
        <c:crossAx val="172301344"/>
        <c:crosses val="autoZero"/>
        <c:auto val="1"/>
        <c:lblOffset val="100"/>
        <c:baseTimeUnit val="years"/>
      </c:dateAx>
      <c:valAx>
        <c:axId val="1723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356480"/>
        <c:axId val="17228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356480"/>
        <c:axId val="172281392"/>
      </c:lineChart>
      <c:dateAx>
        <c:axId val="172356480"/>
        <c:scaling>
          <c:orientation val="minMax"/>
        </c:scaling>
        <c:delete val="1"/>
        <c:axPos val="b"/>
        <c:numFmt formatCode="ge" sourceLinked="1"/>
        <c:majorTickMark val="none"/>
        <c:minorTickMark val="none"/>
        <c:tickLblPos val="none"/>
        <c:crossAx val="172281392"/>
        <c:crosses val="autoZero"/>
        <c:auto val="1"/>
        <c:lblOffset val="100"/>
        <c:baseTimeUnit val="years"/>
      </c:dateAx>
      <c:valAx>
        <c:axId val="17228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218760"/>
        <c:axId val="17121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218760"/>
        <c:axId val="171219152"/>
      </c:lineChart>
      <c:dateAx>
        <c:axId val="171218760"/>
        <c:scaling>
          <c:orientation val="minMax"/>
        </c:scaling>
        <c:delete val="1"/>
        <c:axPos val="b"/>
        <c:numFmt formatCode="ge" sourceLinked="1"/>
        <c:majorTickMark val="none"/>
        <c:minorTickMark val="none"/>
        <c:tickLblPos val="none"/>
        <c:crossAx val="171219152"/>
        <c:crosses val="autoZero"/>
        <c:auto val="1"/>
        <c:lblOffset val="100"/>
        <c:baseTimeUnit val="years"/>
      </c:dateAx>
      <c:valAx>
        <c:axId val="17121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1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053728"/>
        <c:axId val="21205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053728"/>
        <c:axId val="212054120"/>
      </c:lineChart>
      <c:dateAx>
        <c:axId val="212053728"/>
        <c:scaling>
          <c:orientation val="minMax"/>
        </c:scaling>
        <c:delete val="1"/>
        <c:axPos val="b"/>
        <c:numFmt formatCode="ge" sourceLinked="1"/>
        <c:majorTickMark val="none"/>
        <c:minorTickMark val="none"/>
        <c:tickLblPos val="none"/>
        <c:crossAx val="212054120"/>
        <c:crosses val="autoZero"/>
        <c:auto val="1"/>
        <c:lblOffset val="100"/>
        <c:baseTimeUnit val="years"/>
      </c:dateAx>
      <c:valAx>
        <c:axId val="21205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663.05</c:v>
                </c:pt>
                <c:pt idx="1">
                  <c:v>609.98</c:v>
                </c:pt>
                <c:pt idx="2">
                  <c:v>578.61</c:v>
                </c:pt>
                <c:pt idx="3">
                  <c:v>548.70000000000005</c:v>
                </c:pt>
                <c:pt idx="4">
                  <c:v>516.5</c:v>
                </c:pt>
              </c:numCache>
            </c:numRef>
          </c:val>
        </c:ser>
        <c:dLbls>
          <c:showLegendKey val="0"/>
          <c:showVal val="0"/>
          <c:showCatName val="0"/>
          <c:showSerName val="0"/>
          <c:showPercent val="0"/>
          <c:showBubbleSize val="0"/>
        </c:dLbls>
        <c:gapWidth val="150"/>
        <c:axId val="212055296"/>
        <c:axId val="21205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12055296"/>
        <c:axId val="212055688"/>
      </c:lineChart>
      <c:dateAx>
        <c:axId val="212055296"/>
        <c:scaling>
          <c:orientation val="minMax"/>
        </c:scaling>
        <c:delete val="1"/>
        <c:axPos val="b"/>
        <c:numFmt formatCode="ge" sourceLinked="1"/>
        <c:majorTickMark val="none"/>
        <c:minorTickMark val="none"/>
        <c:tickLblPos val="none"/>
        <c:crossAx val="212055688"/>
        <c:crosses val="autoZero"/>
        <c:auto val="1"/>
        <c:lblOffset val="100"/>
        <c:baseTimeUnit val="years"/>
      </c:dateAx>
      <c:valAx>
        <c:axId val="21205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50.22</c:v>
                </c:pt>
                <c:pt idx="1">
                  <c:v>52.52</c:v>
                </c:pt>
                <c:pt idx="2">
                  <c:v>49.36</c:v>
                </c:pt>
                <c:pt idx="3">
                  <c:v>50.35</c:v>
                </c:pt>
                <c:pt idx="4">
                  <c:v>48.81</c:v>
                </c:pt>
              </c:numCache>
            </c:numRef>
          </c:val>
        </c:ser>
        <c:dLbls>
          <c:showLegendKey val="0"/>
          <c:showVal val="0"/>
          <c:showCatName val="0"/>
          <c:showSerName val="0"/>
          <c:showPercent val="0"/>
          <c:showBubbleSize val="0"/>
        </c:dLbls>
        <c:gapWidth val="150"/>
        <c:axId val="171218368"/>
        <c:axId val="21181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71218368"/>
        <c:axId val="211817880"/>
      </c:lineChart>
      <c:dateAx>
        <c:axId val="171218368"/>
        <c:scaling>
          <c:orientation val="minMax"/>
        </c:scaling>
        <c:delete val="1"/>
        <c:axPos val="b"/>
        <c:numFmt formatCode="ge" sourceLinked="1"/>
        <c:majorTickMark val="none"/>
        <c:minorTickMark val="none"/>
        <c:tickLblPos val="none"/>
        <c:crossAx val="211817880"/>
        <c:crosses val="autoZero"/>
        <c:auto val="1"/>
        <c:lblOffset val="100"/>
        <c:baseTimeUnit val="years"/>
      </c:dateAx>
      <c:valAx>
        <c:axId val="21181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508.56</c:v>
                </c:pt>
                <c:pt idx="1">
                  <c:v>491.85</c:v>
                </c:pt>
                <c:pt idx="2">
                  <c:v>534.83000000000004</c:v>
                </c:pt>
                <c:pt idx="3">
                  <c:v>533.79</c:v>
                </c:pt>
                <c:pt idx="4">
                  <c:v>547.98</c:v>
                </c:pt>
              </c:numCache>
            </c:numRef>
          </c:val>
        </c:ser>
        <c:dLbls>
          <c:showLegendKey val="0"/>
          <c:showVal val="0"/>
          <c:showCatName val="0"/>
          <c:showSerName val="0"/>
          <c:showPercent val="0"/>
          <c:showBubbleSize val="0"/>
        </c:dLbls>
        <c:gapWidth val="150"/>
        <c:axId val="171217976"/>
        <c:axId val="17121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71217976"/>
        <c:axId val="171217584"/>
      </c:lineChart>
      <c:dateAx>
        <c:axId val="171217976"/>
        <c:scaling>
          <c:orientation val="minMax"/>
        </c:scaling>
        <c:delete val="1"/>
        <c:axPos val="b"/>
        <c:numFmt formatCode="ge" sourceLinked="1"/>
        <c:majorTickMark val="none"/>
        <c:minorTickMark val="none"/>
        <c:tickLblPos val="none"/>
        <c:crossAx val="171217584"/>
        <c:crosses val="autoZero"/>
        <c:auto val="1"/>
        <c:lblOffset val="100"/>
        <c:baseTimeUnit val="years"/>
      </c:dateAx>
      <c:valAx>
        <c:axId val="17121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1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山口県　上関町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2946</v>
      </c>
      <c r="AM8" s="51"/>
      <c r="AN8" s="51"/>
      <c r="AO8" s="51"/>
      <c r="AP8" s="51"/>
      <c r="AQ8" s="51"/>
      <c r="AR8" s="51"/>
      <c r="AS8" s="51"/>
      <c r="AT8" s="46">
        <f>データ!$S$6</f>
        <v>34.69</v>
      </c>
      <c r="AU8" s="46"/>
      <c r="AV8" s="46"/>
      <c r="AW8" s="46"/>
      <c r="AX8" s="46"/>
      <c r="AY8" s="46"/>
      <c r="AZ8" s="46"/>
      <c r="BA8" s="46"/>
      <c r="BB8" s="46">
        <f>データ!$T$6</f>
        <v>84.92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99.45</v>
      </c>
      <c r="Q10" s="46"/>
      <c r="R10" s="46"/>
      <c r="S10" s="46"/>
      <c r="T10" s="46"/>
      <c r="U10" s="46"/>
      <c r="V10" s="46"/>
      <c r="W10" s="51">
        <f>データ!$Q$6</f>
        <v>4530</v>
      </c>
      <c r="X10" s="51"/>
      <c r="Y10" s="51"/>
      <c r="Z10" s="51"/>
      <c r="AA10" s="51"/>
      <c r="AB10" s="51"/>
      <c r="AC10" s="51"/>
      <c r="AD10" s="2"/>
      <c r="AE10" s="2"/>
      <c r="AF10" s="2"/>
      <c r="AG10" s="2"/>
      <c r="AH10" s="2"/>
      <c r="AI10" s="2"/>
      <c r="AJ10" s="2"/>
      <c r="AK10" s="2"/>
      <c r="AL10" s="51">
        <f>データ!$U$6</f>
        <v>2885</v>
      </c>
      <c r="AM10" s="51"/>
      <c r="AN10" s="51"/>
      <c r="AO10" s="51"/>
      <c r="AP10" s="51"/>
      <c r="AQ10" s="51"/>
      <c r="AR10" s="51"/>
      <c r="AS10" s="51"/>
      <c r="AT10" s="46">
        <f>データ!$V$6</f>
        <v>0.98</v>
      </c>
      <c r="AU10" s="46"/>
      <c r="AV10" s="46"/>
      <c r="AW10" s="46"/>
      <c r="AX10" s="46"/>
      <c r="AY10" s="46"/>
      <c r="AZ10" s="46"/>
      <c r="BA10" s="46"/>
      <c r="BB10" s="46">
        <f>データ!$W$6</f>
        <v>2943.88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353418</v>
      </c>
      <c r="D6" s="34">
        <f t="shared" si="3"/>
        <v>47</v>
      </c>
      <c r="E6" s="34">
        <f t="shared" si="3"/>
        <v>1</v>
      </c>
      <c r="F6" s="34">
        <f t="shared" si="3"/>
        <v>0</v>
      </c>
      <c r="G6" s="34">
        <f t="shared" si="3"/>
        <v>0</v>
      </c>
      <c r="H6" s="34" t="str">
        <f t="shared" si="3"/>
        <v>山口県　上関町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99.45</v>
      </c>
      <c r="Q6" s="35">
        <f t="shared" si="3"/>
        <v>4530</v>
      </c>
      <c r="R6" s="35">
        <f t="shared" si="3"/>
        <v>2946</v>
      </c>
      <c r="S6" s="35">
        <f t="shared" si="3"/>
        <v>34.69</v>
      </c>
      <c r="T6" s="35">
        <f t="shared" si="3"/>
        <v>84.92</v>
      </c>
      <c r="U6" s="35">
        <f t="shared" si="3"/>
        <v>2885</v>
      </c>
      <c r="V6" s="35">
        <f t="shared" si="3"/>
        <v>0.98</v>
      </c>
      <c r="W6" s="35">
        <f t="shared" si="3"/>
        <v>2943.88</v>
      </c>
      <c r="X6" s="36">
        <f>IF(X7="",NA(),X7)</f>
        <v>84.83</v>
      </c>
      <c r="Y6" s="36">
        <f t="shared" ref="Y6:AG6" si="4">IF(Y7="",NA(),Y7)</f>
        <v>84.01</v>
      </c>
      <c r="Z6" s="36">
        <f t="shared" si="4"/>
        <v>79.05</v>
      </c>
      <c r="AA6" s="36">
        <f t="shared" si="4"/>
        <v>78.569999999999993</v>
      </c>
      <c r="AB6" s="36">
        <f t="shared" si="4"/>
        <v>79.959999999999994</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663.05</v>
      </c>
      <c r="BF6" s="36">
        <f t="shared" ref="BF6:BN6" si="7">IF(BF7="",NA(),BF7)</f>
        <v>609.98</v>
      </c>
      <c r="BG6" s="36">
        <f t="shared" si="7"/>
        <v>578.61</v>
      </c>
      <c r="BH6" s="36">
        <f t="shared" si="7"/>
        <v>548.70000000000005</v>
      </c>
      <c r="BI6" s="36">
        <f t="shared" si="7"/>
        <v>516.5</v>
      </c>
      <c r="BJ6" s="36">
        <f t="shared" si="7"/>
        <v>1108.26</v>
      </c>
      <c r="BK6" s="36">
        <f t="shared" si="7"/>
        <v>1113.76</v>
      </c>
      <c r="BL6" s="36">
        <f t="shared" si="7"/>
        <v>1125.69</v>
      </c>
      <c r="BM6" s="36">
        <f t="shared" si="7"/>
        <v>1134.67</v>
      </c>
      <c r="BN6" s="36">
        <f t="shared" si="7"/>
        <v>1144.79</v>
      </c>
      <c r="BO6" s="35" t="str">
        <f>IF(BO7="","",IF(BO7="-","【-】","【"&amp;SUBSTITUTE(TEXT(BO7,"#,##0.00"),"-","△")&amp;"】"))</f>
        <v>【1,280.76】</v>
      </c>
      <c r="BP6" s="36">
        <f>IF(BP7="",NA(),BP7)</f>
        <v>50.22</v>
      </c>
      <c r="BQ6" s="36">
        <f t="shared" ref="BQ6:BY6" si="8">IF(BQ7="",NA(),BQ7)</f>
        <v>52.52</v>
      </c>
      <c r="BR6" s="36">
        <f t="shared" si="8"/>
        <v>49.36</v>
      </c>
      <c r="BS6" s="36">
        <f t="shared" si="8"/>
        <v>50.35</v>
      </c>
      <c r="BT6" s="36">
        <f t="shared" si="8"/>
        <v>48.81</v>
      </c>
      <c r="BU6" s="36">
        <f t="shared" si="8"/>
        <v>19.77</v>
      </c>
      <c r="BV6" s="36">
        <f t="shared" si="8"/>
        <v>34.25</v>
      </c>
      <c r="BW6" s="36">
        <f t="shared" si="8"/>
        <v>46.48</v>
      </c>
      <c r="BX6" s="36">
        <f t="shared" si="8"/>
        <v>40.6</v>
      </c>
      <c r="BY6" s="36">
        <f t="shared" si="8"/>
        <v>56.04</v>
      </c>
      <c r="BZ6" s="35" t="str">
        <f>IF(BZ7="","",IF(BZ7="-","【-】","【"&amp;SUBSTITUTE(TEXT(BZ7,"#,##0.00"),"-","△")&amp;"】"))</f>
        <v>【53.06】</v>
      </c>
      <c r="CA6" s="36">
        <f>IF(CA7="",NA(),CA7)</f>
        <v>508.56</v>
      </c>
      <c r="CB6" s="36">
        <f t="shared" ref="CB6:CJ6" si="9">IF(CB7="",NA(),CB7)</f>
        <v>491.85</v>
      </c>
      <c r="CC6" s="36">
        <f t="shared" si="9"/>
        <v>534.83000000000004</v>
      </c>
      <c r="CD6" s="36">
        <f t="shared" si="9"/>
        <v>533.79</v>
      </c>
      <c r="CE6" s="36">
        <f t="shared" si="9"/>
        <v>547.98</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46.97</v>
      </c>
      <c r="CM6" s="36">
        <f t="shared" ref="CM6:CU6" si="10">IF(CM7="",NA(),CM7)</f>
        <v>43.66</v>
      </c>
      <c r="CN6" s="36">
        <f t="shared" si="10"/>
        <v>45.45</v>
      </c>
      <c r="CO6" s="36">
        <f t="shared" si="10"/>
        <v>42.79</v>
      </c>
      <c r="CP6" s="36">
        <f t="shared" si="10"/>
        <v>39.4</v>
      </c>
      <c r="CQ6" s="36">
        <f t="shared" si="10"/>
        <v>57.17</v>
      </c>
      <c r="CR6" s="36">
        <f t="shared" si="10"/>
        <v>57.55</v>
      </c>
      <c r="CS6" s="36">
        <f t="shared" si="10"/>
        <v>57.43</v>
      </c>
      <c r="CT6" s="36">
        <f t="shared" si="10"/>
        <v>57.29</v>
      </c>
      <c r="CU6" s="36">
        <f t="shared" si="10"/>
        <v>55.9</v>
      </c>
      <c r="CV6" s="35" t="str">
        <f>IF(CV7="","",IF(CV7="-","【-】","【"&amp;SUBSTITUTE(TEXT(CV7,"#,##0.00"),"-","△")&amp;"】"))</f>
        <v>【56.28】</v>
      </c>
      <c r="CW6" s="36">
        <f>IF(CW7="",NA(),CW7)</f>
        <v>74.319999999999993</v>
      </c>
      <c r="CX6" s="36">
        <f t="shared" ref="CX6:DF6" si="11">IF(CX7="",NA(),CX7)</f>
        <v>80.37</v>
      </c>
      <c r="CY6" s="36">
        <f t="shared" si="11"/>
        <v>74.17</v>
      </c>
      <c r="CZ6" s="36">
        <f t="shared" si="11"/>
        <v>75.53</v>
      </c>
      <c r="DA6" s="36">
        <f t="shared" si="11"/>
        <v>81.349999999999994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353418</v>
      </c>
      <c r="D7" s="38">
        <v>47</v>
      </c>
      <c r="E7" s="38">
        <v>1</v>
      </c>
      <c r="F7" s="38">
        <v>0</v>
      </c>
      <c r="G7" s="38">
        <v>0</v>
      </c>
      <c r="H7" s="38" t="s">
        <v>107</v>
      </c>
      <c r="I7" s="38" t="s">
        <v>108</v>
      </c>
      <c r="J7" s="38" t="s">
        <v>109</v>
      </c>
      <c r="K7" s="38" t="s">
        <v>110</v>
      </c>
      <c r="L7" s="38" t="s">
        <v>111</v>
      </c>
      <c r="M7" s="38"/>
      <c r="N7" s="39" t="s">
        <v>112</v>
      </c>
      <c r="O7" s="39" t="s">
        <v>113</v>
      </c>
      <c r="P7" s="39">
        <v>99.45</v>
      </c>
      <c r="Q7" s="39">
        <v>4530</v>
      </c>
      <c r="R7" s="39">
        <v>2946</v>
      </c>
      <c r="S7" s="39">
        <v>34.69</v>
      </c>
      <c r="T7" s="39">
        <v>84.92</v>
      </c>
      <c r="U7" s="39">
        <v>2885</v>
      </c>
      <c r="V7" s="39">
        <v>0.98</v>
      </c>
      <c r="W7" s="39">
        <v>2943.88</v>
      </c>
      <c r="X7" s="39">
        <v>84.83</v>
      </c>
      <c r="Y7" s="39">
        <v>84.01</v>
      </c>
      <c r="Z7" s="39">
        <v>79.05</v>
      </c>
      <c r="AA7" s="39">
        <v>78.569999999999993</v>
      </c>
      <c r="AB7" s="39">
        <v>79.959999999999994</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663.05</v>
      </c>
      <c r="BF7" s="39">
        <v>609.98</v>
      </c>
      <c r="BG7" s="39">
        <v>578.61</v>
      </c>
      <c r="BH7" s="39">
        <v>548.70000000000005</v>
      </c>
      <c r="BI7" s="39">
        <v>516.5</v>
      </c>
      <c r="BJ7" s="39">
        <v>1108.26</v>
      </c>
      <c r="BK7" s="39">
        <v>1113.76</v>
      </c>
      <c r="BL7" s="39">
        <v>1125.69</v>
      </c>
      <c r="BM7" s="39">
        <v>1134.67</v>
      </c>
      <c r="BN7" s="39">
        <v>1144.79</v>
      </c>
      <c r="BO7" s="39">
        <v>1280.76</v>
      </c>
      <c r="BP7" s="39">
        <v>50.22</v>
      </c>
      <c r="BQ7" s="39">
        <v>52.52</v>
      </c>
      <c r="BR7" s="39">
        <v>49.36</v>
      </c>
      <c r="BS7" s="39">
        <v>50.35</v>
      </c>
      <c r="BT7" s="39">
        <v>48.81</v>
      </c>
      <c r="BU7" s="39">
        <v>19.77</v>
      </c>
      <c r="BV7" s="39">
        <v>34.25</v>
      </c>
      <c r="BW7" s="39">
        <v>46.48</v>
      </c>
      <c r="BX7" s="39">
        <v>40.6</v>
      </c>
      <c r="BY7" s="39">
        <v>56.04</v>
      </c>
      <c r="BZ7" s="39">
        <v>53.06</v>
      </c>
      <c r="CA7" s="39">
        <v>508.56</v>
      </c>
      <c r="CB7" s="39">
        <v>491.85</v>
      </c>
      <c r="CC7" s="39">
        <v>534.83000000000004</v>
      </c>
      <c r="CD7" s="39">
        <v>533.79</v>
      </c>
      <c r="CE7" s="39">
        <v>547.98</v>
      </c>
      <c r="CF7" s="39">
        <v>878.73</v>
      </c>
      <c r="CG7" s="39">
        <v>501.18</v>
      </c>
      <c r="CH7" s="39">
        <v>376.61</v>
      </c>
      <c r="CI7" s="39">
        <v>440.03</v>
      </c>
      <c r="CJ7" s="39">
        <v>304.35000000000002</v>
      </c>
      <c r="CK7" s="39">
        <v>314.83</v>
      </c>
      <c r="CL7" s="39">
        <v>46.97</v>
      </c>
      <c r="CM7" s="39">
        <v>43.66</v>
      </c>
      <c r="CN7" s="39">
        <v>45.45</v>
      </c>
      <c r="CO7" s="39">
        <v>42.79</v>
      </c>
      <c r="CP7" s="39">
        <v>39.4</v>
      </c>
      <c r="CQ7" s="39">
        <v>57.17</v>
      </c>
      <c r="CR7" s="39">
        <v>57.55</v>
      </c>
      <c r="CS7" s="39">
        <v>57.43</v>
      </c>
      <c r="CT7" s="39">
        <v>57.29</v>
      </c>
      <c r="CU7" s="39">
        <v>55.9</v>
      </c>
      <c r="CV7" s="39">
        <v>56.28</v>
      </c>
      <c r="CW7" s="39">
        <v>74.319999999999993</v>
      </c>
      <c r="CX7" s="39">
        <v>80.37</v>
      </c>
      <c r="CY7" s="39">
        <v>74.17</v>
      </c>
      <c r="CZ7" s="39">
        <v>75.53</v>
      </c>
      <c r="DA7" s="39">
        <v>81.349999999999994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2018-02-05T08:17:49Z</cp:lastPrinted>
  <dcterms:created xsi:type="dcterms:W3CDTF">2017-12-25T01:46:32Z</dcterms:created>
  <dcterms:modified xsi:type="dcterms:W3CDTF">2018-02-08T05:05:16Z</dcterms:modified>
</cp:coreProperties>
</file>