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29\180125 平成28年度決算【水道・下水道・交通】\04 市町等回答\水道事業\法非適\19 阿武町\"/>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E85" i="4"/>
  <c r="AT10" i="4"/>
  <c r="AL10" i="4"/>
  <c r="W10" i="4"/>
  <c r="BB8" i="4"/>
  <c r="AT8" i="4"/>
  <c r="AL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<sst xmlns="http://schemas.openxmlformats.org/spreadsheetml/2006/main" count="237" uniqueCount="124">
  <si>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</si>
  <si>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</si>
  <si>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</si>
  <si>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</si>
  <si>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</si>
  <si>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</si>
  <si>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</si>
  <si>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</si>
  <si>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</si>
  <si>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</si>
  <si>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</si>
  <si>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</si>
  <si>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</si>
  <si>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</si>
  <si>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</si>
  <si>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</si>
  <si>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</si>
  <si>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</si>
  <si>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</si>
  <si>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</si>
  <si>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</si>
  <si>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</si>
  <si>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</si>
  <si>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</si>
  <si>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</si>
  <si>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</si>
  <si>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</si>
  <si>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</si>
  <si>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</si>
  <si>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</si>
  <si>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</si>
  <si>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</si>
  <si>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</si>
  <si>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</si>
  <si>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</si>
  <si>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</si>
  <si>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</si>
  <si>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</si>
  <si>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</si>
  <si>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</si>
  <si>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</si>
  <si>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</si>
  <si>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</si>
  <si>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</si>
  <si>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</si>
  <si>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</si>
  <si>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</si>
  <si>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</si>
  <si>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</si>
  <si>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</si>
  <si>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</si>
  <si>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</si>
  <si>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</si>
  <si>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</si>
  <si>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</si>
  <si>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</si>
  <si>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</si>
  <si>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</si>
  <si>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</si>
  <si>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</si>
  <si>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</si>
  <si>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</si>
  <si>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</si>
  <si>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</si>
  <si>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</si>
  <si>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</si>
  <si>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</si>
  <si>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</si>
  <si>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</si>
  <si>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</si>
  <si>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</si>
  <si>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</si>
  <si>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</si>
  <si>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</si>
  <si>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</si>
  <si>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</si>
  <si>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</si>
  <si>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</si>
  <si>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</si>
  <si>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</si>
  <si>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</si>
  <si>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</si>
  <si>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</si>
  <si>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</si>
  <si>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</si>
  <si>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</si>
  <si>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</si>
  <si>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</si>
  <si>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</si>
  <si>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</si>
  <si>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</si>
  <si>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</si>
  <si>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</si>
  <si>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</si>
  <si>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</si>
  <si>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</si>
  <si>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</si>
  <si>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</si>
  <si>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</si>
  <si>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</si>
  <si>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</si>
  <si>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</si>
  <si>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</si>
  <si>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</si>
  <si>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</si>
  <si>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</si>
  <si>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</si>
  <si>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</si>
  <si>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阿武町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</si>
  <si>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</si>
  <si>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</si>
  <si>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</si>
  <si>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</si>
  <si>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</si>
  <si>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</si>
  <si>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</si>
  <si>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</si>
  <si>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</si>
  <si>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</si>
  <si>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</si>
  <si>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これまでは部分的な修繕により対応してきたが既に法定耐用年数を超えた老朽管、及びここ数年で法定耐用年数を迎える管路の増加が想定されるため、老朽管を更新するための計画を作成し、平成３０年度から毎年約３００ｍずつ管路の更新を行っていく予定である。</t>
    <rPh sb="6" eb="9">
      <t>ブブンテキ</t>
    </rPh>
    <rPh sb="10" eb="12">
      <t>シュウゼン</t>
    </rPh>
    <rPh sb="15" eb="17">
      <t>タイオウ</t>
    </rPh>
    <rPh sb="22" eb="23">
      <t>スデ</t>
    </rPh>
    <rPh sb="24" eb="26">
      <t>ホウテイ</t>
    </rPh>
    <rPh sb="26" eb="28">
      <t>タイヨウ</t>
    </rPh>
    <rPh sb="28" eb="30">
      <t>ネンスウ</t>
    </rPh>
    <rPh sb="31" eb="32">
      <t>コ</t>
    </rPh>
    <rPh sb="34" eb="37">
      <t>ロウキュウカン</t>
    </rPh>
    <rPh sb="38" eb="39">
      <t>オヨ</t>
    </rPh>
    <rPh sb="42" eb="44">
      <t>スウネン</t>
    </rPh>
    <rPh sb="45" eb="47">
      <t>ホウテイ</t>
    </rPh>
    <rPh sb="47" eb="49">
      <t>タイヨウ</t>
    </rPh>
    <rPh sb="49" eb="51">
      <t>ネンスウ</t>
    </rPh>
    <rPh sb="52" eb="53">
      <t>ムカ</t>
    </rPh>
    <rPh sb="55" eb="57">
      <t>カンロ</t>
    </rPh>
    <rPh sb="69" eb="72">
      <t>ロウキュウカン</t>
    </rPh>
    <rPh sb="83" eb="85">
      <t>サクセイ</t>
    </rPh>
    <phoneticPr fontId="4"/>
  </si>
  <si>
    <t xml:space="preserve">  収益的収支比率は、平成２６年度に料金値上げを行ったが、管路及び設備の老朽化により改修費用が増加しているため昨年より低下している。一方、漏水管を一部修繕したため有収率は昨年より増加している。今後も老朽管、設備等の修繕費用が上向き傾向になることが予想されるため、維持管理費を削減し適宜料金を改正することにより料金回収率を上げ、更新費用を捻出していく。</t>
    <rPh sb="66" eb="68">
      <t>イッポウ</t>
    </rPh>
    <rPh sb="131" eb="133">
      <t>イジ</t>
    </rPh>
    <rPh sb="133" eb="136">
      <t>カンリヒ</t>
    </rPh>
    <rPh sb="137" eb="139">
      <t>サクゲン</t>
    </rPh>
    <phoneticPr fontId="4"/>
  </si>
  <si>
    <t>　平成２６年度の料金改定により収益的収支比率は一時上昇したものの設備の修繕や漏水管の修繕の費用増加により比率は減少傾向にある。また、１００％に届かず一般会計からの繰入金に依存している状況であることから、今後の更新費用を鑑みて料金設定の改定、及び維持管理費の削減により対応していく。</t>
    <rPh sb="20" eb="21">
      <t>ヒ</t>
    </rPh>
    <rPh sb="23" eb="25">
      <t>イチジ</t>
    </rPh>
    <rPh sb="32" eb="34">
      <t>セツビ</t>
    </rPh>
    <rPh sb="35" eb="37">
      <t>シュウゼン</t>
    </rPh>
    <rPh sb="38" eb="40">
      <t>ロウスイ</t>
    </rPh>
    <rPh sb="40" eb="41">
      <t>カン</t>
    </rPh>
    <rPh sb="42" eb="44">
      <t>シュウゼン</t>
    </rPh>
    <rPh sb="45" eb="47">
      <t>ヒヨウ</t>
    </rPh>
    <rPh sb="47" eb="49">
      <t>ゾウカ</t>
    </rPh>
    <rPh sb="52" eb="54">
      <t>ヒリツ</t>
    </rPh>
    <rPh sb="55" eb="57">
      <t>ゲンショウ</t>
    </rPh>
    <rPh sb="57" eb="59">
      <t>ケイコウ</t>
    </rPh>
    <rPh sb="71" eb="72">
      <t>トド</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</si>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</sst>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0.2</c:v>
                </c:pt>
                <c:pt idx="4" formatCode="#,##0.00;&quot;△&quot;#,##0.00;&quot;-&quot;">
                  <c:v>0.02</c:v>
                </c:pt>
              </c:numCache>
            </c:numRef>
          </c:val>
        </c:ser>
        <c:dLbls>
          <c:showLegendKey val="0"/>
          <c:showVal val="0"/>
          <c:showCatName val="0"/>
          <c:showSerName val="0"/>
          <c:showPercent val="0"/>
          <c:showBubbleSize val="0"/>
        </c:dLbls>
        <c:gapWidth val="150"/>
        <c:axId val="167950816"/>
        <c:axId val="16795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67950816"/>
        <c:axId val="167951208"/>
      </c:lineChart>
      <c:dateAx>
        <c:axId val="167950816"/>
        <c:scaling>
          <c:orientation val="minMax"/>
        </c:scaling>
        <c:delete val="1"/>
        <c:axPos val="b"/>
        <c:numFmt formatCode="ge" sourceLinked="1"/>
        <c:majorTickMark val="none"/>
        <c:minorTickMark val="none"/>
        <c:tickLblPos val="none"/>
        <c:crossAx val="167951208"/>
        <c:crosses val="autoZero"/>
        <c:auto val="1"/>
        <c:lblOffset val="100"/>
        <c:baseTimeUnit val="years"/>
      </c:dateAx>
      <c:valAx>
        <c:axId val="16795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60.85</c:v>
                </c:pt>
                <c:pt idx="1">
                  <c:v>68.41</c:v>
                </c:pt>
                <c:pt idx="2">
                  <c:v>72.02</c:v>
                </c:pt>
                <c:pt idx="3">
                  <c:v>68.84</c:v>
                </c:pt>
                <c:pt idx="4">
                  <c:v>62.73</c:v>
                </c:pt>
              </c:numCache>
            </c:numRef>
          </c:val>
        </c:ser>
        <c:dLbls>
          <c:showLegendKey val="0"/>
          <c:showVal val="0"/>
          <c:showCatName val="0"/>
          <c:showSerName val="0"/>
          <c:showPercent val="0"/>
          <c:showBubbleSize val="0"/>
        </c:dLbls>
        <c:gapWidth val="150"/>
        <c:axId val="212512264"/>
        <c:axId val="2125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12512264"/>
        <c:axId val="212511872"/>
      </c:lineChart>
      <c:dateAx>
        <c:axId val="212512264"/>
        <c:scaling>
          <c:orientation val="minMax"/>
        </c:scaling>
        <c:delete val="1"/>
        <c:axPos val="b"/>
        <c:numFmt formatCode="ge" sourceLinked="1"/>
        <c:majorTickMark val="none"/>
        <c:minorTickMark val="none"/>
        <c:tickLblPos val="none"/>
        <c:crossAx val="212511872"/>
        <c:crosses val="autoZero"/>
        <c:auto val="1"/>
        <c:lblOffset val="100"/>
        <c:baseTimeUnit val="years"/>
      </c:dateAx>
      <c:valAx>
        <c:axId val="2125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1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70.73</c:v>
                </c:pt>
                <c:pt idx="1">
                  <c:v>64.02</c:v>
                </c:pt>
                <c:pt idx="2">
                  <c:v>60.6</c:v>
                </c:pt>
                <c:pt idx="3">
                  <c:v>63.84</c:v>
                </c:pt>
                <c:pt idx="4">
                  <c:v>68.41</c:v>
                </c:pt>
              </c:numCache>
            </c:numRef>
          </c:val>
        </c:ser>
        <c:dLbls>
          <c:showLegendKey val="0"/>
          <c:showVal val="0"/>
          <c:showCatName val="0"/>
          <c:showSerName val="0"/>
          <c:showPercent val="0"/>
          <c:showBubbleSize val="0"/>
        </c:dLbls>
        <c:gapWidth val="150"/>
        <c:axId val="212510696"/>
        <c:axId val="16921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212510696"/>
        <c:axId val="169213608"/>
      </c:lineChart>
      <c:dateAx>
        <c:axId val="212510696"/>
        <c:scaling>
          <c:orientation val="minMax"/>
        </c:scaling>
        <c:delete val="1"/>
        <c:axPos val="b"/>
        <c:numFmt formatCode="ge" sourceLinked="1"/>
        <c:majorTickMark val="none"/>
        <c:minorTickMark val="none"/>
        <c:tickLblPos val="none"/>
        <c:crossAx val="169213608"/>
        <c:crosses val="autoZero"/>
        <c:auto val="1"/>
        <c:lblOffset val="100"/>
        <c:baseTimeUnit val="years"/>
      </c:dateAx>
      <c:valAx>
        <c:axId val="16921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1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81.58</c:v>
                </c:pt>
                <c:pt idx="1">
                  <c:v>78.53</c:v>
                </c:pt>
                <c:pt idx="2">
                  <c:v>87.26</c:v>
                </c:pt>
                <c:pt idx="3">
                  <c:v>80.010000000000005</c:v>
                </c:pt>
                <c:pt idx="4">
                  <c:v>79.06</c:v>
                </c:pt>
              </c:numCache>
            </c:numRef>
          </c:val>
        </c:ser>
        <c:dLbls>
          <c:showLegendKey val="0"/>
          <c:showVal val="0"/>
          <c:showCatName val="0"/>
          <c:showSerName val="0"/>
          <c:showPercent val="0"/>
          <c:showBubbleSize val="0"/>
        </c:dLbls>
        <c:gapWidth val="150"/>
        <c:axId val="168667696"/>
        <c:axId val="16866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68667696"/>
        <c:axId val="168668088"/>
      </c:lineChart>
      <c:dateAx>
        <c:axId val="168667696"/>
        <c:scaling>
          <c:orientation val="minMax"/>
        </c:scaling>
        <c:delete val="1"/>
        <c:axPos val="b"/>
        <c:numFmt formatCode="ge" sourceLinked="1"/>
        <c:majorTickMark val="none"/>
        <c:minorTickMark val="none"/>
        <c:tickLblPos val="none"/>
        <c:crossAx val="168668088"/>
        <c:crosses val="autoZero"/>
        <c:auto val="1"/>
        <c:lblOffset val="100"/>
        <c:baseTimeUnit val="years"/>
      </c:dateAx>
      <c:valAx>
        <c:axId val="16866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6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669264"/>
        <c:axId val="16866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669264"/>
        <c:axId val="168669656"/>
      </c:lineChart>
      <c:dateAx>
        <c:axId val="168669264"/>
        <c:scaling>
          <c:orientation val="minMax"/>
        </c:scaling>
        <c:delete val="1"/>
        <c:axPos val="b"/>
        <c:numFmt formatCode="ge" sourceLinked="1"/>
        <c:majorTickMark val="none"/>
        <c:minorTickMark val="none"/>
        <c:tickLblPos val="none"/>
        <c:crossAx val="168669656"/>
        <c:crosses val="autoZero"/>
        <c:auto val="1"/>
        <c:lblOffset val="100"/>
        <c:baseTimeUnit val="years"/>
      </c:dateAx>
      <c:valAx>
        <c:axId val="16866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6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670832"/>
        <c:axId val="16867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670832"/>
        <c:axId val="168671224"/>
      </c:lineChart>
      <c:dateAx>
        <c:axId val="168670832"/>
        <c:scaling>
          <c:orientation val="minMax"/>
        </c:scaling>
        <c:delete val="1"/>
        <c:axPos val="b"/>
        <c:numFmt formatCode="ge" sourceLinked="1"/>
        <c:majorTickMark val="none"/>
        <c:minorTickMark val="none"/>
        <c:tickLblPos val="none"/>
        <c:crossAx val="168671224"/>
        <c:crosses val="autoZero"/>
        <c:auto val="1"/>
        <c:lblOffset val="100"/>
        <c:baseTimeUnit val="years"/>
      </c:dateAx>
      <c:valAx>
        <c:axId val="16867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7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512656"/>
        <c:axId val="21251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512656"/>
        <c:axId val="212513048"/>
      </c:lineChart>
      <c:dateAx>
        <c:axId val="212512656"/>
        <c:scaling>
          <c:orientation val="minMax"/>
        </c:scaling>
        <c:delete val="1"/>
        <c:axPos val="b"/>
        <c:numFmt formatCode="ge" sourceLinked="1"/>
        <c:majorTickMark val="none"/>
        <c:minorTickMark val="none"/>
        <c:tickLblPos val="none"/>
        <c:crossAx val="212513048"/>
        <c:crosses val="autoZero"/>
        <c:auto val="1"/>
        <c:lblOffset val="100"/>
        <c:baseTimeUnit val="years"/>
      </c:dateAx>
      <c:valAx>
        <c:axId val="21251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1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522592"/>
        <c:axId val="21252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522592"/>
        <c:axId val="212522984"/>
      </c:lineChart>
      <c:dateAx>
        <c:axId val="212522592"/>
        <c:scaling>
          <c:orientation val="minMax"/>
        </c:scaling>
        <c:delete val="1"/>
        <c:axPos val="b"/>
        <c:numFmt formatCode="ge" sourceLinked="1"/>
        <c:majorTickMark val="none"/>
        <c:minorTickMark val="none"/>
        <c:tickLblPos val="none"/>
        <c:crossAx val="212522984"/>
        <c:crosses val="autoZero"/>
        <c:auto val="1"/>
        <c:lblOffset val="100"/>
        <c:baseTimeUnit val="years"/>
      </c:dateAx>
      <c:valAx>
        <c:axId val="21252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770.97</c:v>
                </c:pt>
                <c:pt idx="1">
                  <c:v>713.62</c:v>
                </c:pt>
                <c:pt idx="2">
                  <c:v>560.44000000000005</c:v>
                </c:pt>
                <c:pt idx="3">
                  <c:v>482.21</c:v>
                </c:pt>
                <c:pt idx="4">
                  <c:v>439.61</c:v>
                </c:pt>
              </c:numCache>
            </c:numRef>
          </c:val>
        </c:ser>
        <c:dLbls>
          <c:showLegendKey val="0"/>
          <c:showVal val="0"/>
          <c:showCatName val="0"/>
          <c:showSerName val="0"/>
          <c:showPercent val="0"/>
          <c:showBubbleSize val="0"/>
        </c:dLbls>
        <c:gapWidth val="150"/>
        <c:axId val="212524160"/>
        <c:axId val="21252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212524160"/>
        <c:axId val="212524552"/>
      </c:lineChart>
      <c:dateAx>
        <c:axId val="212524160"/>
        <c:scaling>
          <c:orientation val="minMax"/>
        </c:scaling>
        <c:delete val="1"/>
        <c:axPos val="b"/>
        <c:numFmt formatCode="ge" sourceLinked="1"/>
        <c:majorTickMark val="none"/>
        <c:minorTickMark val="none"/>
        <c:tickLblPos val="none"/>
        <c:crossAx val="212524552"/>
        <c:crosses val="autoZero"/>
        <c:auto val="1"/>
        <c:lblOffset val="100"/>
        <c:baseTimeUnit val="years"/>
      </c:dateAx>
      <c:valAx>
        <c:axId val="21252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81.58</c:v>
                </c:pt>
                <c:pt idx="1">
                  <c:v>77.45</c:v>
                </c:pt>
                <c:pt idx="2">
                  <c:v>84.68</c:v>
                </c:pt>
                <c:pt idx="3">
                  <c:v>80.010000000000005</c:v>
                </c:pt>
                <c:pt idx="4">
                  <c:v>79.05</c:v>
                </c:pt>
              </c:numCache>
            </c:numRef>
          </c:val>
        </c:ser>
        <c:dLbls>
          <c:showLegendKey val="0"/>
          <c:showVal val="0"/>
          <c:showCatName val="0"/>
          <c:showSerName val="0"/>
          <c:showPercent val="0"/>
          <c:showBubbleSize val="0"/>
        </c:dLbls>
        <c:gapWidth val="150"/>
        <c:axId val="212525728"/>
        <c:axId val="16921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212525728"/>
        <c:axId val="169210864"/>
      </c:lineChart>
      <c:dateAx>
        <c:axId val="212525728"/>
        <c:scaling>
          <c:orientation val="minMax"/>
        </c:scaling>
        <c:delete val="1"/>
        <c:axPos val="b"/>
        <c:numFmt formatCode="ge" sourceLinked="1"/>
        <c:majorTickMark val="none"/>
        <c:minorTickMark val="none"/>
        <c:tickLblPos val="none"/>
        <c:crossAx val="169210864"/>
        <c:crosses val="autoZero"/>
        <c:auto val="1"/>
        <c:lblOffset val="100"/>
        <c:baseTimeUnit val="years"/>
      </c:dateAx>
      <c:valAx>
        <c:axId val="16921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193.61</c:v>
                </c:pt>
                <c:pt idx="1">
                  <c:v>199.58</c:v>
                </c:pt>
                <c:pt idx="2">
                  <c:v>212.99</c:v>
                </c:pt>
                <c:pt idx="3">
                  <c:v>234.23</c:v>
                </c:pt>
                <c:pt idx="4">
                  <c:v>237.71</c:v>
                </c:pt>
              </c:numCache>
            </c:numRef>
          </c:val>
        </c:ser>
        <c:dLbls>
          <c:showLegendKey val="0"/>
          <c:showVal val="0"/>
          <c:showCatName val="0"/>
          <c:showSerName val="0"/>
          <c:showPercent val="0"/>
          <c:showBubbleSize val="0"/>
        </c:dLbls>
        <c:gapWidth val="150"/>
        <c:axId val="169212040"/>
        <c:axId val="16921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69212040"/>
        <c:axId val="169212432"/>
      </c:lineChart>
      <c:dateAx>
        <c:axId val="169212040"/>
        <c:scaling>
          <c:orientation val="minMax"/>
        </c:scaling>
        <c:delete val="1"/>
        <c:axPos val="b"/>
        <c:numFmt formatCode="ge" sourceLinked="1"/>
        <c:majorTickMark val="none"/>
        <c:minorTickMark val="none"/>
        <c:tickLblPos val="none"/>
        <c:crossAx val="169212432"/>
        <c:crosses val="autoZero"/>
        <c:auto val="1"/>
        <c:lblOffset val="100"/>
        <c:baseTimeUnit val="years"/>
      </c:dateAx>
      <c:valAx>
        <c:axId val="16921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1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山口県　阿武町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123</v>
      </c>
      <c r="AE8" s="50"/>
      <c r="AF8" s="50"/>
      <c r="AG8" s="50"/>
      <c r="AH8" s="50"/>
      <c r="AI8" s="50"/>
      <c r="AJ8" s="50"/>
      <c r="AK8" s="2"/>
      <c r="AL8" s="51">
        <f>データ!$R$6</f>
        <v>3507</v>
      </c>
      <c r="AM8" s="51"/>
      <c r="AN8" s="51"/>
      <c r="AO8" s="51"/>
      <c r="AP8" s="51"/>
      <c r="AQ8" s="51"/>
      <c r="AR8" s="51"/>
      <c r="AS8" s="51"/>
      <c r="AT8" s="46">
        <f>データ!$S$6</f>
        <v>115.95</v>
      </c>
      <c r="AU8" s="46"/>
      <c r="AV8" s="46"/>
      <c r="AW8" s="46"/>
      <c r="AX8" s="46"/>
      <c r="AY8" s="46"/>
      <c r="AZ8" s="46"/>
      <c r="BA8" s="46"/>
      <c r="BB8" s="46">
        <f>データ!$T$6</f>
        <v>30.25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62.02</v>
      </c>
      <c r="Q10" s="46"/>
      <c r="R10" s="46"/>
      <c r="S10" s="46"/>
      <c r="T10" s="46"/>
      <c r="U10" s="46"/>
      <c r="V10" s="46"/>
      <c r="W10" s="51">
        <f>データ!$Q$6</f>
        <v>3320</v>
      </c>
      <c r="X10" s="51"/>
      <c r="Y10" s="51"/>
      <c r="Z10" s="51"/>
      <c r="AA10" s="51"/>
      <c r="AB10" s="51"/>
      <c r="AC10" s="51"/>
      <c r="AD10" s="2"/>
      <c r="AE10" s="2"/>
      <c r="AF10" s="2"/>
      <c r="AG10" s="2"/>
      <c r="AH10" s="2"/>
      <c r="AI10" s="2"/>
      <c r="AJ10" s="2"/>
      <c r="AK10" s="2"/>
      <c r="AL10" s="51">
        <f>データ!$U$6</f>
        <v>2151</v>
      </c>
      <c r="AM10" s="51"/>
      <c r="AN10" s="51"/>
      <c r="AO10" s="51"/>
      <c r="AP10" s="51"/>
      <c r="AQ10" s="51"/>
      <c r="AR10" s="51"/>
      <c r="AS10" s="51"/>
      <c r="AT10" s="46">
        <f>データ!$V$6</f>
        <v>9.6</v>
      </c>
      <c r="AU10" s="46"/>
      <c r="AV10" s="46"/>
      <c r="AW10" s="46"/>
      <c r="AX10" s="46"/>
      <c r="AY10" s="46"/>
      <c r="AZ10" s="46"/>
      <c r="BA10" s="46"/>
      <c r="BB10" s="46">
        <f>データ!$W$6</f>
        <v>224.06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355020</v>
      </c>
      <c r="D6" s="34">
        <f t="shared" si="3"/>
        <v>47</v>
      </c>
      <c r="E6" s="34">
        <f t="shared" si="3"/>
        <v>1</v>
      </c>
      <c r="F6" s="34">
        <f t="shared" si="3"/>
        <v>0</v>
      </c>
      <c r="G6" s="34">
        <f t="shared" si="3"/>
        <v>0</v>
      </c>
      <c r="H6" s="34" t="str">
        <f t="shared" si="3"/>
        <v>山口県　阿武町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62.02</v>
      </c>
      <c r="Q6" s="35">
        <f t="shared" si="3"/>
        <v>3320</v>
      </c>
      <c r="R6" s="35">
        <f t="shared" si="3"/>
        <v>3507</v>
      </c>
      <c r="S6" s="35">
        <f t="shared" si="3"/>
        <v>115.95</v>
      </c>
      <c r="T6" s="35">
        <f t="shared" si="3"/>
        <v>30.25</v>
      </c>
      <c r="U6" s="35">
        <f t="shared" si="3"/>
        <v>2151</v>
      </c>
      <c r="V6" s="35">
        <f t="shared" si="3"/>
        <v>9.6</v>
      </c>
      <c r="W6" s="35">
        <f t="shared" si="3"/>
        <v>224.06</v>
      </c>
      <c r="X6" s="36">
        <f>IF(X7="",NA(),X7)</f>
        <v>81.58</v>
      </c>
      <c r="Y6" s="36">
        <f t="shared" ref="Y6:AG6" si="4">IF(Y7="",NA(),Y7)</f>
        <v>78.53</v>
      </c>
      <c r="Z6" s="36">
        <f t="shared" si="4"/>
        <v>87.26</v>
      </c>
      <c r="AA6" s="36">
        <f t="shared" si="4"/>
        <v>80.010000000000005</v>
      </c>
      <c r="AB6" s="36">
        <f t="shared" si="4"/>
        <v>79.06</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770.97</v>
      </c>
      <c r="BF6" s="36">
        <f t="shared" ref="BF6:BN6" si="7">IF(BF7="",NA(),BF7)</f>
        <v>713.62</v>
      </c>
      <c r="BG6" s="36">
        <f t="shared" si="7"/>
        <v>560.44000000000005</v>
      </c>
      <c r="BH6" s="36">
        <f t="shared" si="7"/>
        <v>482.21</v>
      </c>
      <c r="BI6" s="36">
        <f t="shared" si="7"/>
        <v>439.61</v>
      </c>
      <c r="BJ6" s="36">
        <f t="shared" si="7"/>
        <v>1108.26</v>
      </c>
      <c r="BK6" s="36">
        <f t="shared" si="7"/>
        <v>1113.76</v>
      </c>
      <c r="BL6" s="36">
        <f t="shared" si="7"/>
        <v>1125.69</v>
      </c>
      <c r="BM6" s="36">
        <f t="shared" si="7"/>
        <v>1134.67</v>
      </c>
      <c r="BN6" s="36">
        <f t="shared" si="7"/>
        <v>1144.79</v>
      </c>
      <c r="BO6" s="35" t="str">
        <f>IF(BO7="","",IF(BO7="-","【-】","【"&amp;SUBSTITUTE(TEXT(BO7,"#,##0.00"),"-","△")&amp;"】"))</f>
        <v>【1,280.76】</v>
      </c>
      <c r="BP6" s="36">
        <f>IF(BP7="",NA(),BP7)</f>
        <v>81.58</v>
      </c>
      <c r="BQ6" s="36">
        <f t="shared" ref="BQ6:BY6" si="8">IF(BQ7="",NA(),BQ7)</f>
        <v>77.45</v>
      </c>
      <c r="BR6" s="36">
        <f t="shared" si="8"/>
        <v>84.68</v>
      </c>
      <c r="BS6" s="36">
        <f t="shared" si="8"/>
        <v>80.010000000000005</v>
      </c>
      <c r="BT6" s="36">
        <f t="shared" si="8"/>
        <v>79.05</v>
      </c>
      <c r="BU6" s="36">
        <f t="shared" si="8"/>
        <v>19.77</v>
      </c>
      <c r="BV6" s="36">
        <f t="shared" si="8"/>
        <v>34.25</v>
      </c>
      <c r="BW6" s="36">
        <f t="shared" si="8"/>
        <v>46.48</v>
      </c>
      <c r="BX6" s="36">
        <f t="shared" si="8"/>
        <v>40.6</v>
      </c>
      <c r="BY6" s="36">
        <f t="shared" si="8"/>
        <v>56.04</v>
      </c>
      <c r="BZ6" s="35" t="str">
        <f>IF(BZ7="","",IF(BZ7="-","【-】","【"&amp;SUBSTITUTE(TEXT(BZ7,"#,##0.00"),"-","△")&amp;"】"))</f>
        <v>【53.06】</v>
      </c>
      <c r="CA6" s="36">
        <f>IF(CA7="",NA(),CA7)</f>
        <v>193.61</v>
      </c>
      <c r="CB6" s="36">
        <f t="shared" ref="CB6:CJ6" si="9">IF(CB7="",NA(),CB7)</f>
        <v>199.58</v>
      </c>
      <c r="CC6" s="36">
        <f t="shared" si="9"/>
        <v>212.99</v>
      </c>
      <c r="CD6" s="36">
        <f t="shared" si="9"/>
        <v>234.23</v>
      </c>
      <c r="CE6" s="36">
        <f t="shared" si="9"/>
        <v>237.71</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60.85</v>
      </c>
      <c r="CM6" s="36">
        <f t="shared" ref="CM6:CU6" si="10">IF(CM7="",NA(),CM7)</f>
        <v>68.41</v>
      </c>
      <c r="CN6" s="36">
        <f t="shared" si="10"/>
        <v>72.02</v>
      </c>
      <c r="CO6" s="36">
        <f t="shared" si="10"/>
        <v>68.84</v>
      </c>
      <c r="CP6" s="36">
        <f t="shared" si="10"/>
        <v>62.73</v>
      </c>
      <c r="CQ6" s="36">
        <f t="shared" si="10"/>
        <v>57.17</v>
      </c>
      <c r="CR6" s="36">
        <f t="shared" si="10"/>
        <v>57.55</v>
      </c>
      <c r="CS6" s="36">
        <f t="shared" si="10"/>
        <v>57.43</v>
      </c>
      <c r="CT6" s="36">
        <f t="shared" si="10"/>
        <v>57.29</v>
      </c>
      <c r="CU6" s="36">
        <f t="shared" si="10"/>
        <v>55.9</v>
      </c>
      <c r="CV6" s="35" t="str">
        <f>IF(CV7="","",IF(CV7="-","【-】","【"&amp;SUBSTITUTE(TEXT(CV7,"#,##0.00"),"-","△")&amp;"】"))</f>
        <v>【56.28】</v>
      </c>
      <c r="CW6" s="36">
        <f>IF(CW7="",NA(),CW7)</f>
        <v>70.73</v>
      </c>
      <c r="CX6" s="36">
        <f t="shared" ref="CX6:DF6" si="11">IF(CX7="",NA(),CX7)</f>
        <v>64.02</v>
      </c>
      <c r="CY6" s="36">
        <f t="shared" si="11"/>
        <v>60.6</v>
      </c>
      <c r="CZ6" s="36">
        <f t="shared" si="11"/>
        <v>63.84</v>
      </c>
      <c r="DA6" s="36">
        <f t="shared" si="11"/>
        <v>68.41</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0.2</v>
      </c>
      <c r="EH6" s="36">
        <f t="shared" si="14"/>
        <v>0.02</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355020</v>
      </c>
      <c r="D7" s="38">
        <v>47</v>
      </c>
      <c r="E7" s="38">
        <v>1</v>
      </c>
      <c r="F7" s="38">
        <v>0</v>
      </c>
      <c r="G7" s="38">
        <v>0</v>
      </c>
      <c r="H7" s="38" t="s">
        <v>108</v>
      </c>
      <c r="I7" s="38" t="s">
        <v>109</v>
      </c>
      <c r="J7" s="38" t="s">
        <v>110</v>
      </c>
      <c r="K7" s="38" t="s">
        <v>111</v>
      </c>
      <c r="L7" s="38" t="s">
        <v>112</v>
      </c>
      <c r="M7" s="38"/>
      <c r="N7" s="39" t="s">
        <v>113</v>
      </c>
      <c r="O7" s="39" t="s">
        <v>114</v>
      </c>
      <c r="P7" s="39">
        <v>62.02</v>
      </c>
      <c r="Q7" s="39">
        <v>3320</v>
      </c>
      <c r="R7" s="39">
        <v>3507</v>
      </c>
      <c r="S7" s="39">
        <v>115.95</v>
      </c>
      <c r="T7" s="39">
        <v>30.25</v>
      </c>
      <c r="U7" s="39">
        <v>2151</v>
      </c>
      <c r="V7" s="39">
        <v>9.6</v>
      </c>
      <c r="W7" s="39">
        <v>224.06</v>
      </c>
      <c r="X7" s="39">
        <v>81.58</v>
      </c>
      <c r="Y7" s="39">
        <v>78.53</v>
      </c>
      <c r="Z7" s="39">
        <v>87.26</v>
      </c>
      <c r="AA7" s="39">
        <v>80.010000000000005</v>
      </c>
      <c r="AB7" s="39">
        <v>79.06</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770.97</v>
      </c>
      <c r="BF7" s="39">
        <v>713.62</v>
      </c>
      <c r="BG7" s="39">
        <v>560.44000000000005</v>
      </c>
      <c r="BH7" s="39">
        <v>482.21</v>
      </c>
      <c r="BI7" s="39">
        <v>439.61</v>
      </c>
      <c r="BJ7" s="39">
        <v>1108.26</v>
      </c>
      <c r="BK7" s="39">
        <v>1113.76</v>
      </c>
      <c r="BL7" s="39">
        <v>1125.69</v>
      </c>
      <c r="BM7" s="39">
        <v>1134.67</v>
      </c>
      <c r="BN7" s="39">
        <v>1144.79</v>
      </c>
      <c r="BO7" s="39">
        <v>1280.76</v>
      </c>
      <c r="BP7" s="39">
        <v>81.58</v>
      </c>
      <c r="BQ7" s="39">
        <v>77.45</v>
      </c>
      <c r="BR7" s="39">
        <v>84.68</v>
      </c>
      <c r="BS7" s="39">
        <v>80.010000000000005</v>
      </c>
      <c r="BT7" s="39">
        <v>79.05</v>
      </c>
      <c r="BU7" s="39">
        <v>19.77</v>
      </c>
      <c r="BV7" s="39">
        <v>34.25</v>
      </c>
      <c r="BW7" s="39">
        <v>46.48</v>
      </c>
      <c r="BX7" s="39">
        <v>40.6</v>
      </c>
      <c r="BY7" s="39">
        <v>56.04</v>
      </c>
      <c r="BZ7" s="39">
        <v>53.06</v>
      </c>
      <c r="CA7" s="39">
        <v>193.61</v>
      </c>
      <c r="CB7" s="39">
        <v>199.58</v>
      </c>
      <c r="CC7" s="39">
        <v>212.99</v>
      </c>
      <c r="CD7" s="39">
        <v>234.23</v>
      </c>
      <c r="CE7" s="39">
        <v>237.71</v>
      </c>
      <c r="CF7" s="39">
        <v>878.73</v>
      </c>
      <c r="CG7" s="39">
        <v>501.18</v>
      </c>
      <c r="CH7" s="39">
        <v>376.61</v>
      </c>
      <c r="CI7" s="39">
        <v>440.03</v>
      </c>
      <c r="CJ7" s="39">
        <v>304.35000000000002</v>
      </c>
      <c r="CK7" s="39">
        <v>314.83</v>
      </c>
      <c r="CL7" s="39">
        <v>60.85</v>
      </c>
      <c r="CM7" s="39">
        <v>68.41</v>
      </c>
      <c r="CN7" s="39">
        <v>72.02</v>
      </c>
      <c r="CO7" s="39">
        <v>68.84</v>
      </c>
      <c r="CP7" s="39">
        <v>62.73</v>
      </c>
      <c r="CQ7" s="39">
        <v>57.17</v>
      </c>
      <c r="CR7" s="39">
        <v>57.55</v>
      </c>
      <c r="CS7" s="39">
        <v>57.43</v>
      </c>
      <c r="CT7" s="39">
        <v>57.29</v>
      </c>
      <c r="CU7" s="39">
        <v>55.9</v>
      </c>
      <c r="CV7" s="39">
        <v>56.28</v>
      </c>
      <c r="CW7" s="39">
        <v>70.73</v>
      </c>
      <c r="CX7" s="39">
        <v>64.02</v>
      </c>
      <c r="CY7" s="39">
        <v>60.6</v>
      </c>
      <c r="CZ7" s="39">
        <v>63.84</v>
      </c>
      <c r="DA7" s="39">
        <v>68.41</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0.2</v>
      </c>
      <c r="EH7" s="39">
        <v>0.02</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2018-02-06T04:47:57Z</cp:lastPrinted>
  <dcterms:created xsi:type="dcterms:W3CDTF">2017-12-25T01:46:33Z</dcterms:created>
  <dcterms:modified xsi:type="dcterms:W3CDTF">2018-02-14T00:01:24Z</dcterms:modified>
  <cp:category/>
</cp:coreProperties>
</file>