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MA32" i="4" s="1"/>
  <c r="DS7" i="5"/>
  <c r="LH32" i="4" s="1"/>
  <c r="DR7" i="5"/>
  <c r="DQ7" i="5"/>
  <c r="JV32" i="4" s="1"/>
  <c r="DP7" i="5"/>
  <c r="JC32" i="4" s="1"/>
  <c r="DO7" i="5"/>
  <c r="MA31" i="4" s="1"/>
  <c r="DN7" i="5"/>
  <c r="DM7" i="5"/>
  <c r="KO31" i="4" s="1"/>
  <c r="DL7" i="5"/>
  <c r="DK7" i="5"/>
  <c r="JC31" i="4" s="1"/>
  <c r="DI7" i="5"/>
  <c r="DH7" i="5"/>
  <c r="LT78" i="4" s="1"/>
  <c r="DG7" i="5"/>
  <c r="LE78" i="4" s="1"/>
  <c r="DF7" i="5"/>
  <c r="KP78" i="4" s="1"/>
  <c r="DE7" i="5"/>
  <c r="DD7" i="5"/>
  <c r="DC7" i="5"/>
  <c r="DB7" i="5"/>
  <c r="LE77" i="4" s="1"/>
  <c r="DA7" i="5"/>
  <c r="CZ7" i="5"/>
  <c r="KA77" i="4" s="1"/>
  <c r="CN7" i="5"/>
  <c r="CV76" i="4" s="1"/>
  <c r="CM7" i="5"/>
  <c r="CV67" i="4" s="1"/>
  <c r="BZ7" i="5"/>
  <c r="BY7" i="5"/>
  <c r="LH53" i="4" s="1"/>
  <c r="BX7" i="5"/>
  <c r="KO53" i="4" s="1"/>
  <c r="BW7" i="5"/>
  <c r="JV53" i="4" s="1"/>
  <c r="BV7" i="5"/>
  <c r="BU7" i="5"/>
  <c r="MA52" i="4" s="1"/>
  <c r="BT7" i="5"/>
  <c r="BS7" i="5"/>
  <c r="KO52" i="4" s="1"/>
  <c r="BR7" i="5"/>
  <c r="BQ7" i="5"/>
  <c r="JC52" i="4" s="1"/>
  <c r="BO7" i="5"/>
  <c r="HJ53" i="4" s="1"/>
  <c r="BN7" i="5"/>
  <c r="GQ53" i="4" s="1"/>
  <c r="BM7" i="5"/>
  <c r="BL7" i="5"/>
  <c r="FE53" i="4" s="1"/>
  <c r="BK7" i="5"/>
  <c r="EL53" i="4" s="1"/>
  <c r="BJ7" i="5"/>
  <c r="BI7" i="5"/>
  <c r="BH7" i="5"/>
  <c r="BG7" i="5"/>
  <c r="BF7" i="5"/>
  <c r="BD7" i="5"/>
  <c r="BC7" i="5"/>
  <c r="BZ53" i="4" s="1"/>
  <c r="BB7" i="5"/>
  <c r="BA7" i="5"/>
  <c r="AN53" i="4" s="1"/>
  <c r="AZ7" i="5"/>
  <c r="AY7" i="5"/>
  <c r="CS52" i="4" s="1"/>
  <c r="AX7" i="5"/>
  <c r="BZ52" i="4" s="1"/>
  <c r="AW7" i="5"/>
  <c r="BG52" i="4" s="1"/>
  <c r="AV7" i="5"/>
  <c r="AU7" i="5"/>
  <c r="U52" i="4" s="1"/>
  <c r="AS7" i="5"/>
  <c r="AR7" i="5"/>
  <c r="AQ7" i="5"/>
  <c r="AP7" i="5"/>
  <c r="AO7" i="5"/>
  <c r="AN7" i="5"/>
  <c r="HJ31" i="4" s="1"/>
  <c r="AM7" i="5"/>
  <c r="AL7" i="5"/>
  <c r="AK7" i="5"/>
  <c r="FE31" i="4" s="1"/>
  <c r="AJ7" i="5"/>
  <c r="EL31" i="4" s="1"/>
  <c r="AH7" i="5"/>
  <c r="AG7" i="5"/>
  <c r="BZ32" i="4" s="1"/>
  <c r="AF7" i="5"/>
  <c r="BG32" i="4" s="1"/>
  <c r="AE7" i="5"/>
  <c r="AN32" i="4" s="1"/>
  <c r="AD7" i="5"/>
  <c r="AC7" i="5"/>
  <c r="CS31" i="4" s="1"/>
  <c r="AB7" i="5"/>
  <c r="AA7" i="5"/>
  <c r="BG31" i="4" s="1"/>
  <c r="Z7" i="5"/>
  <c r="Y7" i="5"/>
  <c r="X7" i="5"/>
  <c r="W7" i="5"/>
  <c r="JQ10" i="4" s="1"/>
  <c r="V7" i="5"/>
  <c r="U7" i="5"/>
  <c r="LJ8" i="4" s="1"/>
  <c r="T7" i="5"/>
  <c r="S7" i="5"/>
  <c r="HX8" i="4" s="1"/>
  <c r="R7" i="5"/>
  <c r="Q7" i="5"/>
  <c r="P7" i="5"/>
  <c r="AQ10" i="4" s="1"/>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C88" i="4"/>
  <c r="MI78" i="4"/>
  <c r="KA78" i="4"/>
  <c r="IT78" i="4"/>
  <c r="IE78" i="4"/>
  <c r="HP78" i="4"/>
  <c r="HA78" i="4"/>
  <c r="GL78" i="4"/>
  <c r="BZ78" i="4"/>
  <c r="BK78" i="4"/>
  <c r="AV78" i="4"/>
  <c r="AG78" i="4"/>
  <c r="R78" i="4"/>
  <c r="MI77" i="4"/>
  <c r="LT77" i="4"/>
  <c r="KP77" i="4"/>
  <c r="IT77" i="4"/>
  <c r="IE77" i="4"/>
  <c r="HP77" i="4"/>
  <c r="HA77" i="4"/>
  <c r="GL77" i="4"/>
  <c r="BZ77" i="4"/>
  <c r="BK77" i="4"/>
  <c r="AV77" i="4"/>
  <c r="AG77" i="4"/>
  <c r="R77" i="4"/>
  <c r="MA53" i="4"/>
  <c r="JC53" i="4"/>
  <c r="FX53" i="4"/>
  <c r="CS53" i="4"/>
  <c r="BG53" i="4"/>
  <c r="U53" i="4"/>
  <c r="LH52" i="4"/>
  <c r="JV52" i="4"/>
  <c r="HJ52" i="4"/>
  <c r="GQ52" i="4"/>
  <c r="FX52" i="4"/>
  <c r="FE52" i="4"/>
  <c r="EL52" i="4"/>
  <c r="AN52" i="4"/>
  <c r="KO32" i="4"/>
  <c r="HJ32" i="4"/>
  <c r="GQ32" i="4"/>
  <c r="FX32" i="4"/>
  <c r="FE32" i="4"/>
  <c r="EL32" i="4"/>
  <c r="CS32" i="4"/>
  <c r="U32" i="4"/>
  <c r="LH31" i="4"/>
  <c r="JV31" i="4"/>
  <c r="GQ31" i="4"/>
  <c r="FX31" i="4"/>
  <c r="BZ31" i="4"/>
  <c r="AN31" i="4"/>
  <c r="U31" i="4"/>
  <c r="LJ10" i="4"/>
  <c r="HX10" i="4"/>
  <c r="DU10" i="4"/>
  <c r="CF10" i="4"/>
  <c r="JQ8" i="4"/>
  <c r="CF8" i="4"/>
  <c r="AQ8" i="4"/>
  <c r="B8" i="4"/>
  <c r="B6" i="4" l="1"/>
  <c r="BZ76" i="4"/>
  <c r="MA51" i="4"/>
  <c r="MI76" i="4"/>
  <c r="HJ51" i="4"/>
  <c r="MA30" i="4"/>
  <c r="IT76" i="4"/>
  <c r="CS51" i="4"/>
  <c r="HJ30" i="4"/>
  <c r="CS30" i="4"/>
  <c r="C11" i="5"/>
  <c r="D11" i="5"/>
  <c r="E11" i="5"/>
  <c r="B11" i="5"/>
  <c r="BK76" i="4" l="1"/>
  <c r="LH51" i="4"/>
  <c r="BZ51" i="4"/>
  <c r="GQ30" i="4"/>
  <c r="LT76" i="4"/>
  <c r="GQ51" i="4"/>
  <c r="LH30" i="4"/>
  <c r="IE76" i="4"/>
  <c r="BZ30" i="4"/>
  <c r="HP76" i="4"/>
  <c r="BG30" i="4"/>
  <c r="FX30" i="4"/>
  <c r="AV76" i="4"/>
  <c r="KO51" i="4"/>
  <c r="FX51" i="4"/>
  <c r="BG51" i="4"/>
  <c r="LE76" i="4"/>
  <c r="KO30" i="4"/>
  <c r="KP76" i="4"/>
  <c r="JV30" i="4"/>
  <c r="HA76" i="4"/>
  <c r="AN51" i="4"/>
  <c r="FE30" i="4"/>
  <c r="JV51" i="4"/>
  <c r="FE51" i="4"/>
  <c r="AN30" i="4"/>
  <c r="AG76" i="4"/>
  <c r="R76" i="4"/>
  <c r="KA76" i="4"/>
  <c r="EL51" i="4"/>
  <c r="JC30" i="4"/>
  <c r="EL30" i="4"/>
  <c r="U30" i="4"/>
  <c r="GL76" i="4"/>
  <c r="U51" i="4"/>
  <c r="JC51" i="4"/>
</calcChain>
</file>

<file path=xl/sharedStrings.xml><?xml version="1.0" encoding="utf-8"?>
<sst xmlns="http://schemas.openxmlformats.org/spreadsheetml/2006/main" count="293" uniqueCount="136">
  <si>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</si>
  <si>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</si>
  <si>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</si>
  <si>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</si>
  <si>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</si>
  <si>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</si>
  <si>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</si>
  <si>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</si>
  <si>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</si>
  <si>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</si>
  <si>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</si>
  <si>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</si>
  <si>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</si>
  <si>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</si>
  <si>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</si>
  <si>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</si>
  <si>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</si>
  <si>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</si>
  <si>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</si>
  <si>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</si>
  <si>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</si>
  <si>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</si>
  <si>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</si>
  <si>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</si>
  <si>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</si>
  <si>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</si>
  <si>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</si>
  <si>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</si>
  <si>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</si>
  <si>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</si>
  <si>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</si>
  <si>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</si>
  <si>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</si>
  <si>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</si>
  <si>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</si>
  <si>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</si>
  <si>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</si>
  <si>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</si>
  <si>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</si>
  <si>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</si>
  <si>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</si>
  <si>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</si>
  <si>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</si>
  <si>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</si>
  <si>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</si>
  <si>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</si>
  <si>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</si>
  <si>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</si>
  <si>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</si>
  <si>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</si>
  <si>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</si>
  <si>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</si>
  <si>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</si>
  <si>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</si>
  <si>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</si>
  <si>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</si>
  <si>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</si>
  <si>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</si>
  <si>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</si>
  <si>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</si>
  <si>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</si>
  <si>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</si>
  <si>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</si>
  <si>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</si>
  <si>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</si>
  <si>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</si>
  <si>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</si>
  <si>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</si>
  <si>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</si>
  <si>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</si>
  <si>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</si>
  <si>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</si>
  <si>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</si>
  <si>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</si>
  <si>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</si>
  <si>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</si>
  <si>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</si>
  <si>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</si>
  <si>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</si>
  <si>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</si>
  <si>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</si>
  <si>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</si>
  <si>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</si>
  <si>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</si>
  <si>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</si>
  <si>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</si>
  <si>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</si>
  <si>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</si>
  <si>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</si>
  <si>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</si>
  <si>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</si>
  <si>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</si>
  <si>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</si>
  <si>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</si>
  <si>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</si>
  <si>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</si>
  <si>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</si>
  <si>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</si>
  <si>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</si>
  <si>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</si>
  <si>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</si>
  <si>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</si>
  <si>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</si>
  <si>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</si>
  <si>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</si>
  <si>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</si>
  <si>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</si>
  <si>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</si>
  <si>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</si>
  <si>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</si>
  <si>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</si>
  <si>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</si>
  <si>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</si>
  <si>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</si>
  <si>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山口県　岩国市</t>
  </si>
  <si>
    <t>麻里布駐車場</t>
  </si>
  <si>
    <t>法非適用</t>
  </si>
  <si>
    <t>駐車場整備事業</t>
  </si>
  <si>
    <t>-</t>
  </si>
  <si>
    <t>Ａ１Ｂ１</t>
  </si>
  <si>
    <t>該当数値なし</t>
  </si>
  <si>
    <t>都市計画駐車場</t>
  </si>
  <si>
    <t>立体式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</si>
  <si>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</si>
  <si>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</si>
  <si>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</si>
  <si>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</si>
  <si>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</si>
  <si>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</si>
  <si>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</si>
  <si>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</si>
  <si>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建設後19年が経過しており、施設の老朽化が顕在化してきている。適切な維持管理により施設の長寿命化を図るとともに、計画的、効率的な更新投資を検討する必要がある。</t>
    <rPh sb="21" eb="24">
      <t>ケンザイカ</t>
    </rPh>
    <rPh sb="31" eb="33">
      <t>テキセツ</t>
    </rPh>
    <rPh sb="34" eb="36">
      <t>イジ</t>
    </rPh>
    <rPh sb="36" eb="38">
      <t>カンリ</t>
    </rPh>
    <rPh sb="41" eb="43">
      <t>シセツ</t>
    </rPh>
    <rPh sb="44" eb="45">
      <t>チョウ</t>
    </rPh>
    <rPh sb="45" eb="48">
      <t>ジュミョウカ</t>
    </rPh>
    <rPh sb="49" eb="50">
      <t>ハカ</t>
    </rPh>
    <rPh sb="56" eb="59">
      <t>ケイカクテキ</t>
    </rPh>
    <rPh sb="60" eb="63">
      <t>コウリツテキ</t>
    </rPh>
    <rPh sb="64" eb="66">
      <t>コウシン</t>
    </rPh>
    <rPh sb="66" eb="68">
      <t>トウシ</t>
    </rPh>
    <rPh sb="69" eb="71">
      <t>ケントウ</t>
    </rPh>
    <rPh sb="73" eb="75">
      <t>ヒツヨウ</t>
    </rPh>
    <phoneticPr fontId="6"/>
  </si>
  <si>
    <t>稼働率は、全国平均及び類似施設平均を下回った状態で推移している。施設がある駅前周辺には民間の平面駐車場が増えてきており、大幅な増加は難しい見込みであるが、施設改修の際、改善に向けた取組みを検討する必要がある。</t>
    <rPh sb="13" eb="15">
      <t>シセツ</t>
    </rPh>
    <rPh sb="15" eb="17">
      <t>ヘイキン</t>
    </rPh>
    <phoneticPr fontId="6"/>
  </si>
  <si>
    <t>非設置</t>
    <rPh sb="0" eb="1">
      <t>ヒ</t>
    </rPh>
    <rPh sb="1" eb="3">
      <t>セッチ</t>
    </rPh>
    <phoneticPr fontId="6"/>
  </si>
  <si>
    <t>平成26年度に指定管理者制度へ移行した後、収益的収支比率と売上高GOP比率は、全国平均及び類似施設平均を大きく上回り、高い収益性を示す。そのため、平成26年度以降、他会計補助金に依存することはなく、独立採算制の原則が維持されていると言える。平成28年度は収益的収支比率・売上高GOP比率ともに前年度と比較して減少しているが、これは消費税の支払いが発生したことによる経費の増加が主な要因である。　　　　　　　　　　　　　　　　　　　　　　　一方、EBITDAが全国平均及び類似施設平均を下回っており、収益が継続して成長する見込みが低い。指定管理者制度に移行したことにより、やや改善しているが、収益性の安定的な成長に向けた取組みが必要である。</t>
    <rPh sb="0" eb="2">
      <t>ヘイセイ</t>
    </rPh>
    <rPh sb="4" eb="6">
      <t>ネンド</t>
    </rPh>
    <rPh sb="7" eb="9">
      <t>シテイ</t>
    </rPh>
    <rPh sb="9" eb="12">
      <t>カンリシャ</t>
    </rPh>
    <rPh sb="12" eb="14">
      <t>セイド</t>
    </rPh>
    <rPh sb="15" eb="17">
      <t>イコウ</t>
    </rPh>
    <rPh sb="19" eb="20">
      <t>ゴ</t>
    </rPh>
    <rPh sb="47" eb="49">
      <t>シセツ</t>
    </rPh>
    <rPh sb="49" eb="51">
      <t>ヘイキン</t>
    </rPh>
    <rPh sb="73" eb="75">
      <t>ヘイセイ</t>
    </rPh>
    <rPh sb="77" eb="79">
      <t>ネンド</t>
    </rPh>
    <rPh sb="79" eb="81">
      <t>イコウ</t>
    </rPh>
    <rPh sb="169" eb="171">
      <t>シハラ</t>
    </rPh>
    <rPh sb="173" eb="175">
      <t>ハッセイ</t>
    </rPh>
    <rPh sb="185" eb="187">
      <t>ゾウカ</t>
    </rPh>
    <rPh sb="237" eb="239">
      <t>シセツ</t>
    </rPh>
    <rPh sb="239" eb="241">
      <t>ヘイキン</t>
    </rPh>
    <rPh sb="267" eb="269">
      <t>シテイ</t>
    </rPh>
    <rPh sb="269" eb="272">
      <t>カンリシャ</t>
    </rPh>
    <rPh sb="272" eb="274">
      <t>セイド</t>
    </rPh>
    <rPh sb="275" eb="277">
      <t>イコウ</t>
    </rPh>
    <phoneticPr fontId="6"/>
  </si>
  <si>
    <t>本施設は、指定管理者制度への移行後、高い収益性により、概ね安定的な経営状況を維持している。しかし、今後、施設の更新費用がかかる見込みで、低い成長率や稼働率を改善していく取組みを検討する必要がある。</t>
    <rPh sb="5" eb="7">
      <t>シテイ</t>
    </rPh>
    <rPh sb="7" eb="9">
      <t>カンリ</t>
    </rPh>
    <rPh sb="9" eb="10">
      <t>シャ</t>
    </rPh>
    <rPh sb="10" eb="12">
      <t>セイド</t>
    </rPh>
    <rPh sb="14" eb="16">
      <t>イコウ</t>
    </rPh>
    <rPh sb="16" eb="17">
      <t>ゴ</t>
    </rPh>
    <rPh sb="18" eb="19">
      <t>タカ</t>
    </rPh>
    <rPh sb="74" eb="76">
      <t>カドウ</t>
    </rPh>
    <rPh sb="76" eb="77">
      <t>リツ</t>
    </rPh>
    <rPh sb="88" eb="90">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</si>
</sst>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51"/>
          <c:y val="0.15806945669028483"/>
          <c:w val="0.856190320683859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193</c:v>
                </c:pt>
                <c:pt idx="2">
                  <c:v>3338.4</c:v>
                </c:pt>
                <c:pt idx="3">
                  <c:v>2192.3000000000002</c:v>
                </c:pt>
                <c:pt idx="4">
                  <c:v>903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9268480"/>
        <c:axId val="79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9268480"/>
        <c:axId val="79278848"/>
      </c:lineChart>
      <c:dateAx>
        <c:axId val="79268480"/>
        <c:scaling>
          <c:orientation val="minMax"/>
        </c:scaling>
        <c:delete val="1"/>
        <c:axPos val="b"/>
        <c:numFmt formatCode="ge" sourceLinked="1"/>
        <c:majorTickMark val="none"/>
        <c:minorTickMark val="none"/>
        <c:tickLblPos val="none"/>
        <c:crossAx val="79278848"/>
        <c:crosses val="autoZero"/>
        <c:auto val="1"/>
        <c:lblOffset val="100"/>
        <c:baseTimeUnit val="years"/>
      </c:dateAx>
      <c:valAx>
        <c:axId val="792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2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91"/>
          <c:y val="0"/>
        </c:manualLayout>
      </c:layout>
      <c:overlay val="1"/>
      <c:spPr>
        <a:noFill/>
      </c:spPr>
    </c:title>
    <c:autoTitleDeleted val="0"/>
    <c:plotArea>
      <c:layout>
        <c:manualLayout>
          <c:layoutTarget val="inner"/>
          <c:xMode val="edge"/>
          <c:yMode val="edge"/>
          <c:x val="0.12620252775881632"/>
          <c:y val="0.15806945669028483"/>
          <c:w val="0.848503816245916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80374400"/>
        <c:axId val="803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80374400"/>
        <c:axId val="80380672"/>
      </c:lineChart>
      <c:dateAx>
        <c:axId val="80374400"/>
        <c:scaling>
          <c:orientation val="minMax"/>
        </c:scaling>
        <c:delete val="1"/>
        <c:axPos val="b"/>
        <c:numFmt formatCode="ge" sourceLinked="1"/>
        <c:majorTickMark val="none"/>
        <c:minorTickMark val="none"/>
        <c:tickLblPos val="none"/>
        <c:crossAx val="80380672"/>
        <c:crosses val="autoZero"/>
        <c:auto val="1"/>
        <c:lblOffset val="100"/>
        <c:baseTimeUnit val="years"/>
      </c:dateAx>
      <c:valAx>
        <c:axId val="803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803"/>
          <c:y val="0.15806945669028483"/>
          <c:w val="0.8485988880168865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0118400"/>
        <c:axId val="90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0118400"/>
        <c:axId val="90132864"/>
      </c:lineChart>
      <c:dateAx>
        <c:axId val="90118400"/>
        <c:scaling>
          <c:orientation val="minMax"/>
        </c:scaling>
        <c:delete val="1"/>
        <c:axPos val="b"/>
        <c:numFmt formatCode="ge" sourceLinked="1"/>
        <c:majorTickMark val="none"/>
        <c:minorTickMark val="none"/>
        <c:tickLblPos val="none"/>
        <c:crossAx val="90132864"/>
        <c:crosses val="autoZero"/>
        <c:auto val="1"/>
        <c:lblOffset val="100"/>
        <c:baseTimeUnit val="years"/>
      </c:dateAx>
      <c:valAx>
        <c:axId val="9013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74"/>
          <c:y val="0"/>
        </c:manualLayout>
      </c:layout>
      <c:overlay val="1"/>
      <c:spPr>
        <a:noFill/>
      </c:spPr>
    </c:title>
    <c:autoTitleDeleted val="0"/>
    <c:plotArea>
      <c:layout>
        <c:manualLayout>
          <c:layoutTarget val="inner"/>
          <c:xMode val="edge"/>
          <c:yMode val="edge"/>
          <c:x val="0.117219704787221"/>
          <c:y val="0.15806945669028483"/>
          <c:w val="0.848246800135002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0171264"/>
        <c:axId val="901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0171264"/>
        <c:axId val="90181632"/>
      </c:lineChart>
      <c:dateAx>
        <c:axId val="90171264"/>
        <c:scaling>
          <c:orientation val="minMax"/>
        </c:scaling>
        <c:delete val="1"/>
        <c:axPos val="b"/>
        <c:numFmt formatCode="ge" sourceLinked="1"/>
        <c:majorTickMark val="none"/>
        <c:minorTickMark val="none"/>
        <c:tickLblPos val="none"/>
        <c:crossAx val="90181632"/>
        <c:crosses val="autoZero"/>
        <c:auto val="1"/>
        <c:lblOffset val="100"/>
        <c:baseTimeUnit val="years"/>
      </c:dateAx>
      <c:valAx>
        <c:axId val="9018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94"/>
          <c:y val="0"/>
        </c:manualLayout>
      </c:layout>
      <c:overlay val="1"/>
      <c:spPr>
        <a:noFill/>
      </c:spPr>
    </c:title>
    <c:autoTitleDeleted val="0"/>
    <c:plotArea>
      <c:layout>
        <c:manualLayout>
          <c:layoutTarget val="inner"/>
          <c:xMode val="edge"/>
          <c:yMode val="edge"/>
          <c:x val="0.11633684412038857"/>
          <c:y val="0.1580694566902848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91.9</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0207744"/>
        <c:axId val="902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0207744"/>
        <c:axId val="90209664"/>
      </c:lineChart>
      <c:dateAx>
        <c:axId val="90207744"/>
        <c:scaling>
          <c:orientation val="minMax"/>
        </c:scaling>
        <c:delete val="1"/>
        <c:axPos val="b"/>
        <c:numFmt formatCode="ge" sourceLinked="1"/>
        <c:majorTickMark val="none"/>
        <c:minorTickMark val="none"/>
        <c:tickLblPos val="none"/>
        <c:crossAx val="90209664"/>
        <c:crosses val="autoZero"/>
        <c:auto val="1"/>
        <c:lblOffset val="100"/>
        <c:baseTimeUnit val="years"/>
      </c:dateAx>
      <c:valAx>
        <c:axId val="9020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20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8"/>
          <c:y val="0"/>
        </c:manualLayout>
      </c:layout>
      <c:overlay val="1"/>
      <c:spPr>
        <a:noFill/>
      </c:spPr>
    </c:title>
    <c:autoTitleDeleted val="0"/>
    <c:plotArea>
      <c:layout>
        <c:manualLayout>
          <c:layoutTarget val="inner"/>
          <c:xMode val="edge"/>
          <c:yMode val="edge"/>
          <c:x val="0.11633682372555114"/>
          <c:y val="0.15806945669028483"/>
          <c:w val="0.853963834464196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3734</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0264704"/>
        <c:axId val="902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0264704"/>
        <c:axId val="90266624"/>
      </c:lineChart>
      <c:dateAx>
        <c:axId val="90264704"/>
        <c:scaling>
          <c:orientation val="minMax"/>
        </c:scaling>
        <c:delete val="1"/>
        <c:axPos val="b"/>
        <c:numFmt formatCode="ge" sourceLinked="1"/>
        <c:majorTickMark val="none"/>
        <c:minorTickMark val="none"/>
        <c:tickLblPos val="none"/>
        <c:crossAx val="90266624"/>
        <c:crosses val="autoZero"/>
        <c:auto val="1"/>
        <c:lblOffset val="100"/>
        <c:baseTimeUnit val="years"/>
      </c:dateAx>
      <c:valAx>
        <c:axId val="9026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6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8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84.8</c:v>
                </c:pt>
                <c:pt idx="2">
                  <c:v>88.4</c:v>
                </c:pt>
                <c:pt idx="3">
                  <c:v>88.4</c:v>
                </c:pt>
                <c:pt idx="4">
                  <c:v>88.4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0313472"/>
        <c:axId val="903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0313472"/>
        <c:axId val="90315392"/>
      </c:lineChart>
      <c:dateAx>
        <c:axId val="90313472"/>
        <c:scaling>
          <c:orientation val="minMax"/>
        </c:scaling>
        <c:delete val="1"/>
        <c:axPos val="b"/>
        <c:numFmt formatCode="ge" sourceLinked="1"/>
        <c:majorTickMark val="none"/>
        <c:minorTickMark val="none"/>
        <c:tickLblPos val="none"/>
        <c:crossAx val="90315392"/>
        <c:crosses val="autoZero"/>
        <c:auto val="1"/>
        <c:lblOffset val="100"/>
        <c:baseTimeUnit val="years"/>
      </c:dateAx>
      <c:valAx>
        <c:axId val="9031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1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1633684412038857"/>
          <c:y val="0.15806945669028483"/>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47.8</c:v>
                </c:pt>
                <c:pt idx="2">
                  <c:v>96.7</c:v>
                </c:pt>
                <c:pt idx="3">
                  <c:v>95.4</c:v>
                </c:pt>
                <c:pt idx="4">
                  <c:v>88.9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0358144"/>
        <c:axId val="903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0358144"/>
        <c:axId val="90360064"/>
      </c:lineChart>
      <c:dateAx>
        <c:axId val="90358144"/>
        <c:scaling>
          <c:orientation val="minMax"/>
        </c:scaling>
        <c:delete val="1"/>
        <c:axPos val="b"/>
        <c:numFmt formatCode="ge" sourceLinked="1"/>
        <c:majorTickMark val="none"/>
        <c:minorTickMark val="none"/>
        <c:tickLblPos val="none"/>
        <c:crossAx val="90360064"/>
        <c:crosses val="autoZero"/>
        <c:auto val="1"/>
        <c:lblOffset val="100"/>
        <c:baseTimeUnit val="years"/>
      </c:dateAx>
      <c:valAx>
        <c:axId val="9036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34"/>
          <c:y val="0.15806945669028483"/>
          <c:w val="0.8517775065952818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3643</c:v>
                </c:pt>
                <c:pt idx="2">
                  <c:v>6071</c:v>
                </c:pt>
                <c:pt idx="3">
                  <c:v>5819</c:v>
                </c:pt>
                <c:pt idx="4">
                  <c:v>5211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0398080"/>
        <c:axId val="904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0398080"/>
        <c:axId val="90408448"/>
      </c:lineChart>
      <c:dateAx>
        <c:axId val="90398080"/>
        <c:scaling>
          <c:orientation val="minMax"/>
        </c:scaling>
        <c:delete val="1"/>
        <c:axPos val="b"/>
        <c:numFmt formatCode="ge" sourceLinked="1"/>
        <c:majorTickMark val="none"/>
        <c:minorTickMark val="none"/>
        <c:tickLblPos val="none"/>
        <c:crossAx val="90408448"/>
        <c:crosses val="autoZero"/>
        <c:auto val="1"/>
        <c:lblOffset val="100"/>
        <c:baseTimeUnit val="years"/>
      </c:dateAx>
      <c:valAx>
        <c:axId val="9040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39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2" zoomScale="85" zoomScaleNormal="85"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山口県岩国市　麻里布駐車場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133</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4827</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都市計画駐車場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19</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164</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7" t="s">
        <v>134</v>
      </c>
      <c r="NE15" s="118"/>
      <c r="NF15" s="118"/>
      <c r="NG15" s="118"/>
      <c r="NH15" s="118"/>
      <c r="NI15" s="118"/>
      <c r="NJ15" s="118"/>
      <c r="NK15" s="118"/>
      <c r="NL15" s="118"/>
      <c r="NM15" s="118"/>
      <c r="NN15" s="118"/>
      <c r="NO15" s="118"/>
      <c r="NP15" s="118"/>
      <c r="NQ15" s="118"/>
      <c r="NR15" s="119"/>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7"/>
      <c r="NE16" s="118"/>
      <c r="NF16" s="118"/>
      <c r="NG16" s="118"/>
      <c r="NH16" s="118"/>
      <c r="NI16" s="118"/>
      <c r="NJ16" s="118"/>
      <c r="NK16" s="118"/>
      <c r="NL16" s="118"/>
      <c r="NM16" s="118"/>
      <c r="NN16" s="118"/>
      <c r="NO16" s="118"/>
      <c r="NP16" s="118"/>
      <c r="NQ16" s="118"/>
      <c r="NR16" s="119"/>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7"/>
      <c r="NE17" s="118"/>
      <c r="NF17" s="118"/>
      <c r="NG17" s="118"/>
      <c r="NH17" s="118"/>
      <c r="NI17" s="118"/>
      <c r="NJ17" s="118"/>
      <c r="NK17" s="118"/>
      <c r="NL17" s="118"/>
      <c r="NM17" s="118"/>
      <c r="NN17" s="118"/>
      <c r="NO17" s="118"/>
      <c r="NP17" s="118"/>
      <c r="NQ17" s="118"/>
      <c r="NR17" s="119"/>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7"/>
      <c r="NE18" s="118"/>
      <c r="NF18" s="118"/>
      <c r="NG18" s="118"/>
      <c r="NH18" s="118"/>
      <c r="NI18" s="118"/>
      <c r="NJ18" s="118"/>
      <c r="NK18" s="118"/>
      <c r="NL18" s="118"/>
      <c r="NM18" s="118"/>
      <c r="NN18" s="118"/>
      <c r="NO18" s="118"/>
      <c r="NP18" s="118"/>
      <c r="NQ18" s="118"/>
      <c r="NR18" s="119"/>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7"/>
      <c r="NE19" s="118"/>
      <c r="NF19" s="118"/>
      <c r="NG19" s="118"/>
      <c r="NH19" s="118"/>
      <c r="NI19" s="118"/>
      <c r="NJ19" s="118"/>
      <c r="NK19" s="118"/>
      <c r="NL19" s="118"/>
      <c r="NM19" s="118"/>
      <c r="NN19" s="118"/>
      <c r="NO19" s="118"/>
      <c r="NP19" s="118"/>
      <c r="NQ19" s="118"/>
      <c r="NR19" s="119"/>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7"/>
      <c r="NE20" s="118"/>
      <c r="NF20" s="118"/>
      <c r="NG20" s="118"/>
      <c r="NH20" s="118"/>
      <c r="NI20" s="118"/>
      <c r="NJ20" s="118"/>
      <c r="NK20" s="118"/>
      <c r="NL20" s="118"/>
      <c r="NM20" s="118"/>
      <c r="NN20" s="118"/>
      <c r="NO20" s="118"/>
      <c r="NP20" s="118"/>
      <c r="NQ20" s="118"/>
      <c r="NR20" s="119"/>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7"/>
      <c r="NE21" s="118"/>
      <c r="NF21" s="118"/>
      <c r="NG21" s="118"/>
      <c r="NH21" s="118"/>
      <c r="NI21" s="118"/>
      <c r="NJ21" s="118"/>
      <c r="NK21" s="118"/>
      <c r="NL21" s="118"/>
      <c r="NM21" s="118"/>
      <c r="NN21" s="118"/>
      <c r="NO21" s="118"/>
      <c r="NP21" s="118"/>
      <c r="NQ21" s="118"/>
      <c r="NR21" s="119"/>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7"/>
      <c r="NE22" s="118"/>
      <c r="NF22" s="118"/>
      <c r="NG22" s="118"/>
      <c r="NH22" s="118"/>
      <c r="NI22" s="118"/>
      <c r="NJ22" s="118"/>
      <c r="NK22" s="118"/>
      <c r="NL22" s="118"/>
      <c r="NM22" s="118"/>
      <c r="NN22" s="118"/>
      <c r="NO22" s="118"/>
      <c r="NP22" s="118"/>
      <c r="NQ22" s="118"/>
      <c r="NR22" s="119"/>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7"/>
      <c r="NE23" s="118"/>
      <c r="NF23" s="118"/>
      <c r="NG23" s="118"/>
      <c r="NH23" s="118"/>
      <c r="NI23" s="118"/>
      <c r="NJ23" s="118"/>
      <c r="NK23" s="118"/>
      <c r="NL23" s="118"/>
      <c r="NM23" s="118"/>
      <c r="NN23" s="118"/>
      <c r="NO23" s="118"/>
      <c r="NP23" s="118"/>
      <c r="NQ23" s="118"/>
      <c r="NR23" s="119"/>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7"/>
      <c r="NE24" s="118"/>
      <c r="NF24" s="118"/>
      <c r="NG24" s="118"/>
      <c r="NH24" s="118"/>
      <c r="NI24" s="118"/>
      <c r="NJ24" s="118"/>
      <c r="NK24" s="118"/>
      <c r="NL24" s="118"/>
      <c r="NM24" s="118"/>
      <c r="NN24" s="118"/>
      <c r="NO24" s="118"/>
      <c r="NP24" s="118"/>
      <c r="NQ24" s="118"/>
      <c r="NR24" s="119"/>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7"/>
      <c r="NE25" s="118"/>
      <c r="NF25" s="118"/>
      <c r="NG25" s="118"/>
      <c r="NH25" s="118"/>
      <c r="NI25" s="118"/>
      <c r="NJ25" s="118"/>
      <c r="NK25" s="118"/>
      <c r="NL25" s="118"/>
      <c r="NM25" s="118"/>
      <c r="NN25" s="118"/>
      <c r="NO25" s="118"/>
      <c r="NP25" s="118"/>
      <c r="NQ25" s="118"/>
      <c r="NR25" s="119"/>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7"/>
      <c r="NE26" s="118"/>
      <c r="NF26" s="118"/>
      <c r="NG26" s="118"/>
      <c r="NH26" s="118"/>
      <c r="NI26" s="118"/>
      <c r="NJ26" s="118"/>
      <c r="NK26" s="118"/>
      <c r="NL26" s="118"/>
      <c r="NM26" s="118"/>
      <c r="NN26" s="118"/>
      <c r="NO26" s="118"/>
      <c r="NP26" s="118"/>
      <c r="NQ26" s="118"/>
      <c r="NR26" s="119"/>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7"/>
      <c r="NE27" s="118"/>
      <c r="NF27" s="118"/>
      <c r="NG27" s="118"/>
      <c r="NH27" s="118"/>
      <c r="NI27" s="118"/>
      <c r="NJ27" s="118"/>
      <c r="NK27" s="118"/>
      <c r="NL27" s="118"/>
      <c r="NM27" s="118"/>
      <c r="NN27" s="118"/>
      <c r="NO27" s="118"/>
      <c r="NP27" s="118"/>
      <c r="NQ27" s="118"/>
      <c r="NR27" s="119"/>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7"/>
      <c r="NE28" s="118"/>
      <c r="NF28" s="118"/>
      <c r="NG28" s="118"/>
      <c r="NH28" s="118"/>
      <c r="NI28" s="118"/>
      <c r="NJ28" s="118"/>
      <c r="NK28" s="118"/>
      <c r="NL28" s="118"/>
      <c r="NM28" s="118"/>
      <c r="NN28" s="118"/>
      <c r="NO28" s="118"/>
      <c r="NP28" s="118"/>
      <c r="NQ28" s="118"/>
      <c r="NR28" s="119"/>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7"/>
      <c r="NE29" s="118"/>
      <c r="NF29" s="118"/>
      <c r="NG29" s="118"/>
      <c r="NH29" s="118"/>
      <c r="NI29" s="118"/>
      <c r="NJ29" s="118"/>
      <c r="NK29" s="118"/>
      <c r="NL29" s="118"/>
      <c r="NM29" s="118"/>
      <c r="NN29" s="118"/>
      <c r="NO29" s="118"/>
      <c r="NP29" s="118"/>
      <c r="NQ29" s="118"/>
      <c r="NR29" s="119"/>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17"/>
      <c r="NE30" s="118"/>
      <c r="NF30" s="118"/>
      <c r="NG30" s="118"/>
      <c r="NH30" s="118"/>
      <c r="NI30" s="118"/>
      <c r="NJ30" s="118"/>
      <c r="NK30" s="118"/>
      <c r="NL30" s="118"/>
      <c r="NM30" s="118"/>
      <c r="NN30" s="118"/>
      <c r="NO30" s="118"/>
      <c r="NP30" s="118"/>
      <c r="NQ30" s="118"/>
      <c r="NR30" s="119"/>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f>データ!Z7</f>
        <v>193</v>
      </c>
      <c r="AO31" s="111"/>
      <c r="AP31" s="111"/>
      <c r="AQ31" s="111"/>
      <c r="AR31" s="111"/>
      <c r="AS31" s="111"/>
      <c r="AT31" s="111"/>
      <c r="AU31" s="111"/>
      <c r="AV31" s="111"/>
      <c r="AW31" s="111"/>
      <c r="AX31" s="111"/>
      <c r="AY31" s="111"/>
      <c r="AZ31" s="111"/>
      <c r="BA31" s="111"/>
      <c r="BB31" s="111"/>
      <c r="BC31" s="111"/>
      <c r="BD31" s="111"/>
      <c r="BE31" s="111"/>
      <c r="BF31" s="111"/>
      <c r="BG31" s="111">
        <f>データ!AA7</f>
        <v>3338.4</v>
      </c>
      <c r="BH31" s="111"/>
      <c r="BI31" s="111"/>
      <c r="BJ31" s="111"/>
      <c r="BK31" s="111"/>
      <c r="BL31" s="111"/>
      <c r="BM31" s="111"/>
      <c r="BN31" s="111"/>
      <c r="BO31" s="111"/>
      <c r="BP31" s="111"/>
      <c r="BQ31" s="111"/>
      <c r="BR31" s="111"/>
      <c r="BS31" s="111"/>
      <c r="BT31" s="111"/>
      <c r="BU31" s="111"/>
      <c r="BV31" s="111"/>
      <c r="BW31" s="111"/>
      <c r="BX31" s="111"/>
      <c r="BY31" s="111"/>
      <c r="BZ31" s="111">
        <f>データ!AB7</f>
        <v>2192.3000000000002</v>
      </c>
      <c r="CA31" s="111"/>
      <c r="CB31" s="111"/>
      <c r="CC31" s="111"/>
      <c r="CD31" s="111"/>
      <c r="CE31" s="111"/>
      <c r="CF31" s="111"/>
      <c r="CG31" s="111"/>
      <c r="CH31" s="111"/>
      <c r="CI31" s="111"/>
      <c r="CJ31" s="111"/>
      <c r="CK31" s="111"/>
      <c r="CL31" s="111"/>
      <c r="CM31" s="111"/>
      <c r="CN31" s="111"/>
      <c r="CO31" s="111"/>
      <c r="CP31" s="111"/>
      <c r="CQ31" s="111"/>
      <c r="CR31" s="111"/>
      <c r="CS31" s="111">
        <f>データ!AC7</f>
        <v>903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f>データ!AK7</f>
        <v>91.9</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f>データ!DL7</f>
        <v>84.8</v>
      </c>
      <c r="JW31" s="82"/>
      <c r="JX31" s="82"/>
      <c r="JY31" s="82"/>
      <c r="JZ31" s="82"/>
      <c r="KA31" s="82"/>
      <c r="KB31" s="82"/>
      <c r="KC31" s="82"/>
      <c r="KD31" s="82"/>
      <c r="KE31" s="82"/>
      <c r="KF31" s="82"/>
      <c r="KG31" s="82"/>
      <c r="KH31" s="82"/>
      <c r="KI31" s="82"/>
      <c r="KJ31" s="82"/>
      <c r="KK31" s="82"/>
      <c r="KL31" s="82"/>
      <c r="KM31" s="82"/>
      <c r="KN31" s="83"/>
      <c r="KO31" s="81">
        <f>データ!DM7</f>
        <v>88.4</v>
      </c>
      <c r="KP31" s="82"/>
      <c r="KQ31" s="82"/>
      <c r="KR31" s="82"/>
      <c r="KS31" s="82"/>
      <c r="KT31" s="82"/>
      <c r="KU31" s="82"/>
      <c r="KV31" s="82"/>
      <c r="KW31" s="82"/>
      <c r="KX31" s="82"/>
      <c r="KY31" s="82"/>
      <c r="KZ31" s="82"/>
      <c r="LA31" s="82"/>
      <c r="LB31" s="82"/>
      <c r="LC31" s="82"/>
      <c r="LD31" s="82"/>
      <c r="LE31" s="82"/>
      <c r="LF31" s="82"/>
      <c r="LG31" s="83"/>
      <c r="LH31" s="81">
        <f>データ!DN7</f>
        <v>88.4</v>
      </c>
      <c r="LI31" s="82"/>
      <c r="LJ31" s="82"/>
      <c r="LK31" s="82"/>
      <c r="LL31" s="82"/>
      <c r="LM31" s="82"/>
      <c r="LN31" s="82"/>
      <c r="LO31" s="82"/>
      <c r="LP31" s="82"/>
      <c r="LQ31" s="82"/>
      <c r="LR31" s="82"/>
      <c r="LS31" s="82"/>
      <c r="LT31" s="82"/>
      <c r="LU31" s="82"/>
      <c r="LV31" s="82"/>
      <c r="LW31" s="82"/>
      <c r="LX31" s="82"/>
      <c r="LY31" s="82"/>
      <c r="LZ31" s="83"/>
      <c r="MA31" s="81">
        <f>データ!DO7</f>
        <v>88.4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f>データ!AV7</f>
        <v>3734</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f>データ!BG7</f>
        <v>47.8</v>
      </c>
      <c r="FF52" s="111"/>
      <c r="FG52" s="111"/>
      <c r="FH52" s="111"/>
      <c r="FI52" s="111"/>
      <c r="FJ52" s="111"/>
      <c r="FK52" s="111"/>
      <c r="FL52" s="111"/>
      <c r="FM52" s="111"/>
      <c r="FN52" s="111"/>
      <c r="FO52" s="111"/>
      <c r="FP52" s="111"/>
      <c r="FQ52" s="111"/>
      <c r="FR52" s="111"/>
      <c r="FS52" s="111"/>
      <c r="FT52" s="111"/>
      <c r="FU52" s="111"/>
      <c r="FV52" s="111"/>
      <c r="FW52" s="111"/>
      <c r="FX52" s="111">
        <f>データ!BH7</f>
        <v>96.7</v>
      </c>
      <c r="FY52" s="111"/>
      <c r="FZ52" s="111"/>
      <c r="GA52" s="111"/>
      <c r="GB52" s="111"/>
      <c r="GC52" s="111"/>
      <c r="GD52" s="111"/>
      <c r="GE52" s="111"/>
      <c r="GF52" s="111"/>
      <c r="GG52" s="111"/>
      <c r="GH52" s="111"/>
      <c r="GI52" s="111"/>
      <c r="GJ52" s="111"/>
      <c r="GK52" s="111"/>
      <c r="GL52" s="111"/>
      <c r="GM52" s="111"/>
      <c r="GN52" s="111"/>
      <c r="GO52" s="111"/>
      <c r="GP52" s="111"/>
      <c r="GQ52" s="111">
        <f>データ!BI7</f>
        <v>95.4</v>
      </c>
      <c r="GR52" s="111"/>
      <c r="GS52" s="111"/>
      <c r="GT52" s="111"/>
      <c r="GU52" s="111"/>
      <c r="GV52" s="111"/>
      <c r="GW52" s="111"/>
      <c r="GX52" s="111"/>
      <c r="GY52" s="111"/>
      <c r="GZ52" s="111"/>
      <c r="HA52" s="111"/>
      <c r="HB52" s="111"/>
      <c r="HC52" s="111"/>
      <c r="HD52" s="111"/>
      <c r="HE52" s="111"/>
      <c r="HF52" s="111"/>
      <c r="HG52" s="111"/>
      <c r="HH52" s="111"/>
      <c r="HI52" s="111"/>
      <c r="HJ52" s="111">
        <f>データ!BJ7</f>
        <v>88.9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f>データ!BR7</f>
        <v>3643</v>
      </c>
      <c r="JW52" s="110"/>
      <c r="JX52" s="110"/>
      <c r="JY52" s="110"/>
      <c r="JZ52" s="110"/>
      <c r="KA52" s="110"/>
      <c r="KB52" s="110"/>
      <c r="KC52" s="110"/>
      <c r="KD52" s="110"/>
      <c r="KE52" s="110"/>
      <c r="KF52" s="110"/>
      <c r="KG52" s="110"/>
      <c r="KH52" s="110"/>
      <c r="KI52" s="110"/>
      <c r="KJ52" s="110"/>
      <c r="KK52" s="110"/>
      <c r="KL52" s="110"/>
      <c r="KM52" s="110"/>
      <c r="KN52" s="110"/>
      <c r="KO52" s="110">
        <f>データ!BS7</f>
        <v>6071</v>
      </c>
      <c r="KP52" s="110"/>
      <c r="KQ52" s="110"/>
      <c r="KR52" s="110"/>
      <c r="KS52" s="110"/>
      <c r="KT52" s="110"/>
      <c r="KU52" s="110"/>
      <c r="KV52" s="110"/>
      <c r="KW52" s="110"/>
      <c r="KX52" s="110"/>
      <c r="KY52" s="110"/>
      <c r="KZ52" s="110"/>
      <c r="LA52" s="110"/>
      <c r="LB52" s="110"/>
      <c r="LC52" s="110"/>
      <c r="LD52" s="110"/>
      <c r="LE52" s="110"/>
      <c r="LF52" s="110"/>
      <c r="LG52" s="110"/>
      <c r="LH52" s="110">
        <f>データ!BT7</f>
        <v>5819</v>
      </c>
      <c r="LI52" s="110"/>
      <c r="LJ52" s="110"/>
      <c r="LK52" s="110"/>
      <c r="LL52" s="110"/>
      <c r="LM52" s="110"/>
      <c r="LN52" s="110"/>
      <c r="LO52" s="110"/>
      <c r="LP52" s="110"/>
      <c r="LQ52" s="110"/>
      <c r="LR52" s="110"/>
      <c r="LS52" s="110"/>
      <c r="LT52" s="110"/>
      <c r="LU52" s="110"/>
      <c r="LV52" s="110"/>
      <c r="LW52" s="110"/>
      <c r="LX52" s="110"/>
      <c r="LY52" s="110"/>
      <c r="LZ52" s="110"/>
      <c r="MA52" s="110">
        <f>データ!BU7</f>
        <v>5211</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92644</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6394</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352080</v>
      </c>
      <c r="D6" s="61">
        <f t="shared" si="1"/>
        <v>47</v>
      </c>
      <c r="E6" s="61">
        <f t="shared" si="1"/>
        <v>14</v>
      </c>
      <c r="F6" s="61">
        <f t="shared" si="1"/>
        <v>0</v>
      </c>
      <c r="G6" s="61">
        <f t="shared" si="1"/>
        <v>2</v>
      </c>
      <c r="H6" s="61" t="str">
        <f>SUBSTITUTE(H8,"　","")</f>
        <v>山口県岩国市</v>
      </c>
      <c r="I6" s="61" t="str">
        <f t="shared" si="1"/>
        <v>麻里布駐車場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19</v>
      </c>
      <c r="S6" s="63" t="str">
        <f t="shared" si="1"/>
        <v>商業施設</v>
      </c>
      <c r="T6" s="63" t="str">
        <f t="shared" si="1"/>
        <v>有</v>
      </c>
      <c r="U6" s="64">
        <f t="shared" si="1"/>
        <v>4827</v>
      </c>
      <c r="V6" s="64">
        <f t="shared" si="1"/>
        <v>164</v>
      </c>
      <c r="W6" s="64">
        <f t="shared" si="1"/>
        <v>200</v>
      </c>
      <c r="X6" s="63" t="str">
        <f t="shared" si="1"/>
        <v>利用料金制</v>
      </c>
      <c r="Y6" s="65" t="e">
        <f>IF(Y8="-",NA(),Y8)</f>
        <v>#N/A</v>
      </c>
      <c r="Z6" s="65">
        <f t="shared" ref="Z6:AH6" si="2">IF(Z8="-",NA(),Z8)</f>
        <v>193</v>
      </c>
      <c r="AA6" s="65">
        <f t="shared" si="2"/>
        <v>3338.4</v>
      </c>
      <c r="AB6" s="65">
        <f t="shared" si="2"/>
        <v>2192.3000000000002</v>
      </c>
      <c r="AC6" s="65">
        <f t="shared" si="2"/>
        <v>903</v>
      </c>
      <c r="AD6" s="65">
        <f t="shared" si="2"/>
        <v>124.7</v>
      </c>
      <c r="AE6" s="65">
        <f t="shared" si="2"/>
        <v>135.6</v>
      </c>
      <c r="AF6" s="65">
        <f t="shared" si="2"/>
        <v>176.5</v>
      </c>
      <c r="AG6" s="65">
        <f t="shared" si="2"/>
        <v>231.4</v>
      </c>
      <c r="AH6" s="65">
        <f t="shared" si="2"/>
        <v>151.19999999999999</v>
      </c>
      <c r="AI6" s="62" t="str">
        <f>IF(AI8="-","",IF(AI8="-","【-】","【"&amp;SUBSTITUTE(TEXT(AI8,"#,##0.0"),"-","△")&amp;"】"))</f>
        <v>【275.4】</v>
      </c>
      <c r="AJ6" s="65" t="e">
        <f>IF(AJ8="-",NA(),AJ8)</f>
        <v>#N/A</v>
      </c>
      <c r="AK6" s="65">
        <f t="shared" ref="AK6:AS6" si="3">IF(AK8="-",NA(),AK8)</f>
        <v>91.9</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t="e">
        <f>IF(AU8="-",NA(),AU8)</f>
        <v>#N/A</v>
      </c>
      <c r="AV6" s="66">
        <f t="shared" ref="AV6:BD6" si="4">IF(AV8="-",NA(),AV8)</f>
        <v>3734</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t="e">
        <f>IF(BF8="-",NA(),BF8)</f>
        <v>#N/A</v>
      </c>
      <c r="BG6" s="65">
        <f t="shared" ref="BG6:BO6" si="5">IF(BG8="-",NA(),BG8)</f>
        <v>47.8</v>
      </c>
      <c r="BH6" s="65">
        <f t="shared" si="5"/>
        <v>96.7</v>
      </c>
      <c r="BI6" s="65">
        <f t="shared" si="5"/>
        <v>95.4</v>
      </c>
      <c r="BJ6" s="65">
        <f t="shared" si="5"/>
        <v>88.9</v>
      </c>
      <c r="BK6" s="65">
        <f t="shared" si="5"/>
        <v>31.4</v>
      </c>
      <c r="BL6" s="65">
        <f t="shared" si="5"/>
        <v>34</v>
      </c>
      <c r="BM6" s="65">
        <f t="shared" si="5"/>
        <v>31.1</v>
      </c>
      <c r="BN6" s="65">
        <f t="shared" si="5"/>
        <v>31.8</v>
      </c>
      <c r="BO6" s="65">
        <f t="shared" si="5"/>
        <v>22.6</v>
      </c>
      <c r="BP6" s="62" t="str">
        <f>IF(BP8="-","",IF(BP8="-","【-】","【"&amp;SUBSTITUTE(TEXT(BP8,"#,##0.0"),"-","△")&amp;"】"))</f>
        <v>【45.2】</v>
      </c>
      <c r="BQ6" s="66" t="e">
        <f>IF(BQ8="-",NA(),BQ8)</f>
        <v>#N/A</v>
      </c>
      <c r="BR6" s="66">
        <f t="shared" ref="BR6:BZ6" si="6">IF(BR8="-",NA(),BR8)</f>
        <v>3643</v>
      </c>
      <c r="BS6" s="66">
        <f t="shared" si="6"/>
        <v>6071</v>
      </c>
      <c r="BT6" s="66">
        <f t="shared" si="6"/>
        <v>5819</v>
      </c>
      <c r="BU6" s="66">
        <f t="shared" si="6"/>
        <v>5211</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92644</v>
      </c>
      <c r="CN6" s="64">
        <f t="shared" si="7"/>
        <v>6394</v>
      </c>
      <c r="CO6" s="65"/>
      <c r="CP6" s="65"/>
      <c r="CQ6" s="65"/>
      <c r="CR6" s="65"/>
      <c r="CS6" s="65"/>
      <c r="CT6" s="65"/>
      <c r="CU6" s="65"/>
      <c r="CV6" s="65"/>
      <c r="CW6" s="65"/>
      <c r="CX6" s="65"/>
      <c r="CY6" s="62" t="s">
        <v>110</v>
      </c>
      <c r="CZ6" s="65" t="e">
        <f>IF(CZ8="-",NA(),CZ8)</f>
        <v>#N/A</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t="e">
        <f>IF(DK8="-",NA(),DK8)</f>
        <v>#N/A</v>
      </c>
      <c r="DL6" s="65">
        <f t="shared" ref="DL6:DT6" si="9">IF(DL8="-",NA(),DL8)</f>
        <v>84.8</v>
      </c>
      <c r="DM6" s="65">
        <f t="shared" si="9"/>
        <v>88.4</v>
      </c>
      <c r="DN6" s="65">
        <f t="shared" si="9"/>
        <v>88.4</v>
      </c>
      <c r="DO6" s="65">
        <f t="shared" si="9"/>
        <v>88.4</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352080</v>
      </c>
      <c r="D7" s="61">
        <f t="shared" si="10"/>
        <v>47</v>
      </c>
      <c r="E7" s="61">
        <f t="shared" si="10"/>
        <v>14</v>
      </c>
      <c r="F7" s="61">
        <f t="shared" si="10"/>
        <v>0</v>
      </c>
      <c r="G7" s="61">
        <f t="shared" si="10"/>
        <v>2</v>
      </c>
      <c r="H7" s="61" t="str">
        <f t="shared" si="10"/>
        <v>山口県　岩国市</v>
      </c>
      <c r="I7" s="61" t="str">
        <f t="shared" si="10"/>
        <v>麻里布駐車場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19</v>
      </c>
      <c r="S7" s="63" t="str">
        <f t="shared" si="10"/>
        <v>商業施設</v>
      </c>
      <c r="T7" s="63" t="str">
        <f t="shared" si="10"/>
        <v>有</v>
      </c>
      <c r="U7" s="64">
        <f t="shared" si="10"/>
        <v>4827</v>
      </c>
      <c r="V7" s="64">
        <f t="shared" si="10"/>
        <v>164</v>
      </c>
      <c r="W7" s="64">
        <f t="shared" si="10"/>
        <v>200</v>
      </c>
      <c r="X7" s="63" t="str">
        <f t="shared" si="10"/>
        <v>利用料金制</v>
      </c>
      <c r="Y7" s="65" t="str">
        <f>Y8</f>
        <v>-</v>
      </c>
      <c r="Z7" s="65">
        <f t="shared" ref="Z7:AH7" si="11">Z8</f>
        <v>193</v>
      </c>
      <c r="AA7" s="65">
        <f t="shared" si="11"/>
        <v>3338.4</v>
      </c>
      <c r="AB7" s="65">
        <f t="shared" si="11"/>
        <v>2192.3000000000002</v>
      </c>
      <c r="AC7" s="65">
        <f t="shared" si="11"/>
        <v>903</v>
      </c>
      <c r="AD7" s="65">
        <f t="shared" si="11"/>
        <v>124.7</v>
      </c>
      <c r="AE7" s="65">
        <f t="shared" si="11"/>
        <v>135.6</v>
      </c>
      <c r="AF7" s="65">
        <f t="shared" si="11"/>
        <v>176.5</v>
      </c>
      <c r="AG7" s="65">
        <f t="shared" si="11"/>
        <v>231.4</v>
      </c>
      <c r="AH7" s="65">
        <f t="shared" si="11"/>
        <v>151.19999999999999</v>
      </c>
      <c r="AI7" s="62"/>
      <c r="AJ7" s="65" t="str">
        <f>AJ8</f>
        <v>-</v>
      </c>
      <c r="AK7" s="65">
        <f t="shared" ref="AK7:AS7" si="12">AK8</f>
        <v>91.9</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t="str">
        <f>AU8</f>
        <v>-</v>
      </c>
      <c r="AV7" s="66">
        <f t="shared" ref="AV7:BD7" si="13">AV8</f>
        <v>3734</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t="str">
        <f>BF8</f>
        <v>-</v>
      </c>
      <c r="BG7" s="65">
        <f t="shared" ref="BG7:BO7" si="14">BG8</f>
        <v>47.8</v>
      </c>
      <c r="BH7" s="65">
        <f t="shared" si="14"/>
        <v>96.7</v>
      </c>
      <c r="BI7" s="65">
        <f t="shared" si="14"/>
        <v>95.4</v>
      </c>
      <c r="BJ7" s="65">
        <f t="shared" si="14"/>
        <v>88.9</v>
      </c>
      <c r="BK7" s="65">
        <f t="shared" si="14"/>
        <v>31.4</v>
      </c>
      <c r="BL7" s="65">
        <f t="shared" si="14"/>
        <v>34</v>
      </c>
      <c r="BM7" s="65">
        <f t="shared" si="14"/>
        <v>31.1</v>
      </c>
      <c r="BN7" s="65">
        <f t="shared" si="14"/>
        <v>31.8</v>
      </c>
      <c r="BO7" s="65">
        <f t="shared" si="14"/>
        <v>22.6</v>
      </c>
      <c r="BP7" s="62"/>
      <c r="BQ7" s="66" t="str">
        <f>BQ8</f>
        <v>-</v>
      </c>
      <c r="BR7" s="66">
        <f t="shared" ref="BR7:BZ7" si="15">BR8</f>
        <v>3643</v>
      </c>
      <c r="BS7" s="66">
        <f t="shared" si="15"/>
        <v>6071</v>
      </c>
      <c r="BT7" s="66">
        <f t="shared" si="15"/>
        <v>5819</v>
      </c>
      <c r="BU7" s="66">
        <f t="shared" si="15"/>
        <v>5211</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92644</v>
      </c>
      <c r="CN7" s="64">
        <f>CN8</f>
        <v>6394</v>
      </c>
      <c r="CO7" s="65" t="s">
        <v>112</v>
      </c>
      <c r="CP7" s="65" t="s">
        <v>112</v>
      </c>
      <c r="CQ7" s="65" t="s">
        <v>112</v>
      </c>
      <c r="CR7" s="65" t="s">
        <v>112</v>
      </c>
      <c r="CS7" s="65" t="s">
        <v>112</v>
      </c>
      <c r="CT7" s="65" t="s">
        <v>112</v>
      </c>
      <c r="CU7" s="65" t="s">
        <v>112</v>
      </c>
      <c r="CV7" s="65" t="s">
        <v>112</v>
      </c>
      <c r="CW7" s="65" t="s">
        <v>112</v>
      </c>
      <c r="CX7" s="65" t="s">
        <v>113</v>
      </c>
      <c r="CY7" s="62"/>
      <c r="CZ7" s="65" t="str">
        <f>CZ8</f>
        <v>-</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t="str">
        <f>DK8</f>
        <v>-</v>
      </c>
      <c r="DL7" s="65">
        <f t="shared" ref="DL7:DT7" si="17">DL8</f>
        <v>84.8</v>
      </c>
      <c r="DM7" s="65">
        <f t="shared" si="17"/>
        <v>88.4</v>
      </c>
      <c r="DN7" s="65">
        <f t="shared" si="17"/>
        <v>88.4</v>
      </c>
      <c r="DO7" s="65">
        <f t="shared" si="17"/>
        <v>88.4</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352080</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19</v>
      </c>
      <c r="S8" s="70" t="s">
        <v>123</v>
      </c>
      <c r="T8" s="70" t="s">
        <v>124</v>
      </c>
      <c r="U8" s="71">
        <v>4827</v>
      </c>
      <c r="V8" s="71">
        <v>164</v>
      </c>
      <c r="W8" s="71">
        <v>200</v>
      </c>
      <c r="X8" s="70" t="s">
        <v>125</v>
      </c>
      <c r="Y8" s="72" t="s">
        <v>118</v>
      </c>
      <c r="Z8" s="72">
        <v>193</v>
      </c>
      <c r="AA8" s="72">
        <v>3338.4</v>
      </c>
      <c r="AB8" s="72">
        <v>2192.3000000000002</v>
      </c>
      <c r="AC8" s="72">
        <v>903</v>
      </c>
      <c r="AD8" s="72">
        <v>124.7</v>
      </c>
      <c r="AE8" s="72">
        <v>135.6</v>
      </c>
      <c r="AF8" s="72">
        <v>176.5</v>
      </c>
      <c r="AG8" s="72">
        <v>231.4</v>
      </c>
      <c r="AH8" s="72">
        <v>151.19999999999999</v>
      </c>
      <c r="AI8" s="69">
        <v>275.39999999999998</v>
      </c>
      <c r="AJ8" s="72" t="s">
        <v>118</v>
      </c>
      <c r="AK8" s="72">
        <v>91.9</v>
      </c>
      <c r="AL8" s="72">
        <v>0</v>
      </c>
      <c r="AM8" s="72">
        <v>0</v>
      </c>
      <c r="AN8" s="72">
        <v>0</v>
      </c>
      <c r="AO8" s="72">
        <v>21.4</v>
      </c>
      <c r="AP8" s="72">
        <v>24.8</v>
      </c>
      <c r="AQ8" s="72">
        <v>20.3</v>
      </c>
      <c r="AR8" s="72">
        <v>20.2</v>
      </c>
      <c r="AS8" s="72">
        <v>19.8</v>
      </c>
      <c r="AT8" s="69">
        <v>13.3</v>
      </c>
      <c r="AU8" s="73" t="s">
        <v>118</v>
      </c>
      <c r="AV8" s="73">
        <v>3734</v>
      </c>
      <c r="AW8" s="73">
        <v>0</v>
      </c>
      <c r="AX8" s="73">
        <v>0</v>
      </c>
      <c r="AY8" s="73">
        <v>0</v>
      </c>
      <c r="AZ8" s="73">
        <v>479</v>
      </c>
      <c r="BA8" s="73">
        <v>364</v>
      </c>
      <c r="BB8" s="73">
        <v>270</v>
      </c>
      <c r="BC8" s="73">
        <v>245</v>
      </c>
      <c r="BD8" s="73">
        <v>196</v>
      </c>
      <c r="BE8" s="73">
        <v>140</v>
      </c>
      <c r="BF8" s="72" t="s">
        <v>118</v>
      </c>
      <c r="BG8" s="72">
        <v>47.8</v>
      </c>
      <c r="BH8" s="72">
        <v>96.7</v>
      </c>
      <c r="BI8" s="72">
        <v>95.4</v>
      </c>
      <c r="BJ8" s="72">
        <v>88.9</v>
      </c>
      <c r="BK8" s="72">
        <v>31.4</v>
      </c>
      <c r="BL8" s="72">
        <v>34</v>
      </c>
      <c r="BM8" s="72">
        <v>31.1</v>
      </c>
      <c r="BN8" s="72">
        <v>31.8</v>
      </c>
      <c r="BO8" s="72">
        <v>22.6</v>
      </c>
      <c r="BP8" s="69">
        <v>45.2</v>
      </c>
      <c r="BQ8" s="73" t="s">
        <v>118</v>
      </c>
      <c r="BR8" s="73">
        <v>3643</v>
      </c>
      <c r="BS8" s="73">
        <v>6071</v>
      </c>
      <c r="BT8" s="74">
        <v>5819</v>
      </c>
      <c r="BU8" s="74">
        <v>5211</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92644</v>
      </c>
      <c r="CN8" s="71">
        <v>6394</v>
      </c>
      <c r="CO8" s="72" t="s">
        <v>118</v>
      </c>
      <c r="CP8" s="72" t="s">
        <v>118</v>
      </c>
      <c r="CQ8" s="72" t="s">
        <v>118</v>
      </c>
      <c r="CR8" s="72" t="s">
        <v>118</v>
      </c>
      <c r="CS8" s="72" t="s">
        <v>118</v>
      </c>
      <c r="CT8" s="72" t="s">
        <v>118</v>
      </c>
      <c r="CU8" s="72" t="s">
        <v>118</v>
      </c>
      <c r="CV8" s="72" t="s">
        <v>118</v>
      </c>
      <c r="CW8" s="72" t="s">
        <v>118</v>
      </c>
      <c r="CX8" s="72" t="s">
        <v>118</v>
      </c>
      <c r="CY8" s="69" t="s">
        <v>118</v>
      </c>
      <c r="CZ8" s="72" t="s">
        <v>118</v>
      </c>
      <c r="DA8" s="72">
        <v>0</v>
      </c>
      <c r="DB8" s="72">
        <v>0</v>
      </c>
      <c r="DC8" s="72">
        <v>0</v>
      </c>
      <c r="DD8" s="72">
        <v>0</v>
      </c>
      <c r="DE8" s="72">
        <v>425</v>
      </c>
      <c r="DF8" s="72">
        <v>329.2</v>
      </c>
      <c r="DG8" s="72">
        <v>249.7</v>
      </c>
      <c r="DH8" s="72">
        <v>279.60000000000002</v>
      </c>
      <c r="DI8" s="72">
        <v>236.7</v>
      </c>
      <c r="DJ8" s="69">
        <v>122.6</v>
      </c>
      <c r="DK8" s="72" t="s">
        <v>118</v>
      </c>
      <c r="DL8" s="72">
        <v>84.8</v>
      </c>
      <c r="DM8" s="72">
        <v>88.4</v>
      </c>
      <c r="DN8" s="72">
        <v>88.4</v>
      </c>
      <c r="DO8" s="72">
        <v>88.4</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2018-04-02T04:54:15Z</cp:lastPrinted>
  <dcterms:created xsi:type="dcterms:W3CDTF">2018-02-09T01:52:29Z</dcterms:created>
  <dcterms:modified xsi:type="dcterms:W3CDTF">2018-04-02T04:54:17Z</dcterms:modified>
  <cp:category/>
</cp:coreProperties>
</file>