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津森●\00 回答関係\Ｈ30.3.13公営企業に係る「経営比較分析表」の公表について（観光施設事業（休養宿泊施設事業）・駐車場整備事業）\02 修正提出0313\"/>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BG30" i="4"/>
  <c r="FX51" i="4"/>
  <c r="KO30" i="4"/>
  <c r="BG51" i="4"/>
  <c r="FX30" i="4"/>
  <c r="AV76" i="4"/>
  <c r="KO51" i="4"/>
  <c r="HP76" i="4"/>
  <c r="LE76" i="4"/>
  <c r="KP76" i="4"/>
  <c r="JV30" i="4"/>
  <c r="HA76" i="4"/>
  <c r="AN51" i="4"/>
  <c r="FE30" i="4"/>
  <c r="AN30" i="4"/>
  <c r="AG76" i="4"/>
  <c r="JV51" i="4"/>
  <c r="FE51" i="4"/>
  <c r="R76" i="4"/>
  <c r="KA76" i="4"/>
  <c r="EL51" i="4"/>
  <c r="JC30" i="4"/>
  <c r="U30" i="4"/>
  <c r="GL76" i="4"/>
  <c r="U51" i="4"/>
  <c r="EL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<sst xmlns="http://schemas.openxmlformats.org/spreadsheetml/2006/main" count="286" uniqueCount="135">
  <si>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</si>
  <si>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</si>
  <si>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</si>
  <si>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</si>
  <si>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</si>
  <si>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</si>
  <si>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</si>
  <si>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</si>
  <si>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</si>
  <si>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</si>
  <si>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</si>
  <si>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</si>
  <si>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</si>
  <si>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</si>
  <si>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</si>
  <si>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</si>
  <si>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</si>
  <si>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</si>
  <si>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</si>
  <si>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</si>
  <si>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</si>
  <si>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</si>
  <si>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</si>
  <si>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</si>
  <si>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</si>
  <si>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</si>
  <si>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</si>
  <si>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</si>
  <si>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</si>
  <si>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</si>
  <si>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</si>
  <si>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</si>
  <si>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</si>
  <si>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</si>
  <si>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</si>
  <si>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</si>
  <si>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</si>
  <si>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</si>
  <si>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</si>
  <si>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</si>
  <si>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</si>
  <si>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</si>
  <si>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</si>
  <si>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</si>
  <si>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</si>
  <si>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</si>
  <si>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</si>
  <si>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</si>
  <si>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</si>
  <si>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</si>
  <si>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</si>
  <si>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</si>
  <si>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</si>
  <si>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</si>
  <si>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</si>
  <si>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</si>
  <si>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</si>
  <si>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</si>
  <si>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</si>
  <si>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</si>
  <si>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</si>
  <si>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</si>
  <si>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</si>
  <si>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</si>
  <si>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</si>
  <si>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</si>
  <si>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</si>
  <si>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</si>
  <si>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</si>
  <si>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</si>
  <si>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</si>
  <si>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</si>
  <si>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</si>
  <si>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</si>
  <si>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</si>
  <si>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</si>
  <si>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</si>
  <si>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</si>
  <si>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</si>
  <si>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</si>
  <si>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</si>
  <si>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</si>
  <si>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</si>
  <si>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</si>
  <si>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</si>
  <si>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</si>
  <si>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</si>
  <si>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</si>
  <si>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</si>
  <si>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</si>
  <si>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</si>
  <si>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</si>
  <si>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</si>
  <si>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</si>
  <si>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</si>
  <si>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</si>
  <si>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</si>
  <si>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</si>
  <si>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</si>
  <si>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</si>
  <si>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</si>
  <si>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</si>
  <si>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</si>
  <si>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</si>
  <si>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</si>
  <si>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</si>
  <si>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</si>
  <si>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</si>
  <si>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</si>
  <si>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</si>
  <si>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</si>
  <si>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</si>
  <si>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</si>
  <si>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山陽小野田市</t>
  </si>
  <si>
    <t>厚狭駅南口駐車場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</si>
  <si>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</si>
  <si>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</si>
  <si>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</si>
  <si>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</si>
  <si>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</si>
  <si>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</si>
  <si>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</si>
  <si>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</si>
  <si>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</si>
  <si>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</si>
  <si>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</si>
  <si>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</si>
  <si>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</si>
  <si>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</si>
  <si>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</si>
  <si>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</si>
  <si>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成30年度に地方債が完済する予定であるため、それ以降は比較的安定した経営が保たれると考えているが、将来的には舗装や駐車場設備の経年的な老朽化に伴い、大規模な改修費用が必要となることが想定されるため、財源を確保しておく必要がある。　　　　　　　　　　　
　「経営戦略」については、平成32年度までに策定する予定であり、中長期的に安定した経営が持続できるようにしたいと考えている。</t>
    <rPh sb="1" eb="3">
      <t>ヘイセイ</t>
    </rPh>
    <rPh sb="5" eb="7">
      <t>ネンド</t>
    </rPh>
    <rPh sb="8" eb="11">
      <t>チホウサイ</t>
    </rPh>
    <rPh sb="12" eb="14">
      <t>カンサイ</t>
    </rPh>
    <rPh sb="16" eb="18">
      <t>ヨテイ</t>
    </rPh>
    <rPh sb="26" eb="28">
      <t>イコウ</t>
    </rPh>
    <rPh sb="29" eb="32">
      <t>ヒカクテキ</t>
    </rPh>
    <rPh sb="32" eb="34">
      <t>アンテイ</t>
    </rPh>
    <rPh sb="36" eb="38">
      <t>ケイエイ</t>
    </rPh>
    <rPh sb="39" eb="40">
      <t>タモ</t>
    </rPh>
    <rPh sb="44" eb="45">
      <t>カンガ</t>
    </rPh>
    <rPh sb="56" eb="58">
      <t>ホソウ</t>
    </rPh>
    <rPh sb="59" eb="62">
      <t>チュウシャジョウ</t>
    </rPh>
    <rPh sb="62" eb="64">
      <t>セツビ</t>
    </rPh>
    <rPh sb="65" eb="67">
      <t>ケイネン</t>
    </rPh>
    <rPh sb="67" eb="68">
      <t>テキ</t>
    </rPh>
    <rPh sb="69" eb="72">
      <t>ロウキュウカ</t>
    </rPh>
    <rPh sb="73" eb="74">
      <t>トモナ</t>
    </rPh>
    <rPh sb="76" eb="79">
      <t>ダイキボ</t>
    </rPh>
    <rPh sb="80" eb="82">
      <t>カイシュウ</t>
    </rPh>
    <rPh sb="82" eb="84">
      <t>ヒヨウ</t>
    </rPh>
    <rPh sb="85" eb="87">
      <t>ヒツヨウ</t>
    </rPh>
    <rPh sb="93" eb="95">
      <t>ソウテイ</t>
    </rPh>
    <rPh sb="101" eb="103">
      <t>ザイゲン</t>
    </rPh>
    <rPh sb="104" eb="106">
      <t>カクホ</t>
    </rPh>
    <rPh sb="110" eb="112">
      <t>ヒツヨウ</t>
    </rPh>
    <rPh sb="130" eb="132">
      <t>ケイエイ</t>
    </rPh>
    <rPh sb="132" eb="134">
      <t>センリャク</t>
    </rPh>
    <rPh sb="141" eb="143">
      <t>ヘイセイ</t>
    </rPh>
    <rPh sb="145" eb="147">
      <t>ネンド</t>
    </rPh>
    <rPh sb="150" eb="152">
      <t>サクテイ</t>
    </rPh>
    <rPh sb="154" eb="156">
      <t>ヨテイ</t>
    </rPh>
    <rPh sb="160" eb="164">
      <t>チュウチョウキテキ</t>
    </rPh>
    <rPh sb="169" eb="171">
      <t>ケイエイ</t>
    </rPh>
    <rPh sb="172" eb="174">
      <t>ジゾク</t>
    </rPh>
    <rPh sb="184" eb="185">
      <t>カンガ</t>
    </rPh>
    <phoneticPr fontId="6"/>
  </si>
  <si>
    <t>　「企業債残高対料金収入比率」については、地方債を計画的に返済してきたため、平成27年度までは減少してきたが、平成28年度から駐車料金を値下げしたことにより料金収入が減ったため、平成27年度と比較すると若干増加した。
　地方債については、平成30年度に完済する予定であり、今後は駐車場利用者が増加すると推定しているため、料金収入が増加していくと、企業債残高対料金収入比率は減少していくと考えている。</t>
    <rPh sb="2" eb="5">
      <t>キギョウサイ</t>
    </rPh>
    <rPh sb="5" eb="7">
      <t>ザンダカ</t>
    </rPh>
    <rPh sb="7" eb="8">
      <t>タイ</t>
    </rPh>
    <rPh sb="8" eb="10">
      <t>リョウキン</t>
    </rPh>
    <rPh sb="10" eb="12">
      <t>シュウニュウ</t>
    </rPh>
    <rPh sb="12" eb="14">
      <t>ヒリツ</t>
    </rPh>
    <rPh sb="21" eb="24">
      <t>チホウサイ</t>
    </rPh>
    <rPh sb="25" eb="28">
      <t>ケイカクテキ</t>
    </rPh>
    <rPh sb="29" eb="31">
      <t>ヘンサイ</t>
    </rPh>
    <rPh sb="38" eb="40">
      <t>ヘイセイ</t>
    </rPh>
    <rPh sb="42" eb="44">
      <t>ネンド</t>
    </rPh>
    <rPh sb="47" eb="49">
      <t>ゲンショウ</t>
    </rPh>
    <rPh sb="55" eb="57">
      <t>ヘイセイ</t>
    </rPh>
    <rPh sb="59" eb="61">
      <t>ネンド</t>
    </rPh>
    <rPh sb="65" eb="67">
      <t>リョウキン</t>
    </rPh>
    <rPh sb="68" eb="69">
      <t>ネ</t>
    </rPh>
    <rPh sb="78" eb="80">
      <t>リョウキン</t>
    </rPh>
    <rPh sb="80" eb="82">
      <t>シュウニュウ</t>
    </rPh>
    <rPh sb="83" eb="84">
      <t>ヘ</t>
    </rPh>
    <rPh sb="89" eb="91">
      <t>ヘイセイ</t>
    </rPh>
    <rPh sb="93" eb="95">
      <t>ネンド</t>
    </rPh>
    <rPh sb="96" eb="98">
      <t>ヒカク</t>
    </rPh>
    <rPh sb="101" eb="103">
      <t>ジャッカン</t>
    </rPh>
    <rPh sb="103" eb="105">
      <t>ゾウカ</t>
    </rPh>
    <rPh sb="110" eb="113">
      <t>チホウサイ</t>
    </rPh>
    <rPh sb="119" eb="121">
      <t>ヘイセイ</t>
    </rPh>
    <rPh sb="123" eb="125">
      <t>ネンド</t>
    </rPh>
    <rPh sb="126" eb="128">
      <t>カンサイ</t>
    </rPh>
    <rPh sb="130" eb="132">
      <t>ヨテイ</t>
    </rPh>
    <rPh sb="136" eb="138">
      <t>コンゴ</t>
    </rPh>
    <rPh sb="139" eb="142">
      <t>チュウシャジョウ</t>
    </rPh>
    <rPh sb="142" eb="145">
      <t>リヨウシャ</t>
    </rPh>
    <rPh sb="146" eb="148">
      <t>ゾウカ</t>
    </rPh>
    <rPh sb="151" eb="153">
      <t>スイテイ</t>
    </rPh>
    <rPh sb="160" eb="162">
      <t>リョウキン</t>
    </rPh>
    <rPh sb="162" eb="164">
      <t>シュウニュウ</t>
    </rPh>
    <rPh sb="165" eb="167">
      <t>ゾウカ</t>
    </rPh>
    <rPh sb="173" eb="176">
      <t>キギョウサイ</t>
    </rPh>
    <rPh sb="176" eb="178">
      <t>ザンダカ</t>
    </rPh>
    <rPh sb="178" eb="179">
      <t>タイ</t>
    </rPh>
    <rPh sb="179" eb="181">
      <t>リョウキン</t>
    </rPh>
    <rPh sb="181" eb="183">
      <t>シュウニュウ</t>
    </rPh>
    <rPh sb="183" eb="185">
      <t>ヒリツ</t>
    </rPh>
    <rPh sb="186" eb="188">
      <t>ゲンショウ</t>
    </rPh>
    <rPh sb="193" eb="194">
      <t>カンガ</t>
    </rPh>
    <phoneticPr fontId="6"/>
  </si>
  <si>
    <t>　「稼働率」について、平成27年度と平成28年度が同値であったことを考えると、平成28年度に行った駐車料金の値下げの効果はあらわれていないように見えるが、今後は徐々に駐車料金の値下げが周知されてくると思われるため、駐車場利用者が増え、稼働率は増加していくと考えている。</t>
    <rPh sb="2" eb="5">
      <t>カドウリツ</t>
    </rPh>
    <rPh sb="11" eb="13">
      <t>ヘイセイ</t>
    </rPh>
    <rPh sb="15" eb="17">
      <t>ネンド</t>
    </rPh>
    <rPh sb="18" eb="20">
      <t>ヘイセイ</t>
    </rPh>
    <rPh sb="22" eb="24">
      <t>ネンド</t>
    </rPh>
    <rPh sb="25" eb="27">
      <t>ドウチ</t>
    </rPh>
    <rPh sb="34" eb="35">
      <t>カンガ</t>
    </rPh>
    <rPh sb="39" eb="41">
      <t>ヘイセイ</t>
    </rPh>
    <rPh sb="43" eb="45">
      <t>ネンド</t>
    </rPh>
    <rPh sb="46" eb="47">
      <t>オコナ</t>
    </rPh>
    <rPh sb="51" eb="53">
      <t>リョウキン</t>
    </rPh>
    <rPh sb="54" eb="56">
      <t>ネサ</t>
    </rPh>
    <rPh sb="58" eb="60">
      <t>コウカ</t>
    </rPh>
    <rPh sb="72" eb="73">
      <t>ミ</t>
    </rPh>
    <rPh sb="77" eb="79">
      <t>コンゴ</t>
    </rPh>
    <rPh sb="80" eb="82">
      <t>ジョジョ</t>
    </rPh>
    <rPh sb="85" eb="87">
      <t>リョウキン</t>
    </rPh>
    <rPh sb="88" eb="90">
      <t>ネサ</t>
    </rPh>
    <rPh sb="92" eb="94">
      <t>シュウチ</t>
    </rPh>
    <rPh sb="100" eb="101">
      <t>オモ</t>
    </rPh>
    <rPh sb="107" eb="110">
      <t>チュウシャジョウ</t>
    </rPh>
    <rPh sb="110" eb="113">
      <t>リヨウシャ</t>
    </rPh>
    <rPh sb="114" eb="115">
      <t>フ</t>
    </rPh>
    <rPh sb="117" eb="120">
      <t>カドウリツ</t>
    </rPh>
    <rPh sb="121" eb="123">
      <t>ゾウカ</t>
    </rPh>
    <rPh sb="128" eb="129">
      <t>カンガ</t>
    </rPh>
    <phoneticPr fontId="6"/>
  </si>
  <si>
    <t>　「収益的収支比率」については、平成28年度に100％を下回ったが、この理由は、平成28年度から駐車料金を大幅に値下げしたためである。
　「売上高ＧＯＰ比率」及び「ＥＢＩＴＤＡ」については、前年度と比較して減少したが、これについても平成28年度から駐車料金を値下げしたためである。
　今後は、駐車料金の値下げが周知され、利用者が増加していくと思われるため、収益は改善されていくと考えている。</t>
    <rPh sb="2" eb="4">
      <t>シュウエキ</t>
    </rPh>
    <rPh sb="4" eb="5">
      <t>テキ</t>
    </rPh>
    <rPh sb="5" eb="7">
      <t>シュウシ</t>
    </rPh>
    <rPh sb="7" eb="9">
      <t>ヒリツ</t>
    </rPh>
    <rPh sb="16" eb="18">
      <t>ヘイセイ</t>
    </rPh>
    <rPh sb="20" eb="22">
      <t>ネンド</t>
    </rPh>
    <rPh sb="28" eb="29">
      <t>シタ</t>
    </rPh>
    <rPh sb="29" eb="30">
      <t>マワ</t>
    </rPh>
    <rPh sb="36" eb="38">
      <t>リユウ</t>
    </rPh>
    <rPh sb="40" eb="42">
      <t>ヘイセイ</t>
    </rPh>
    <rPh sb="44" eb="46">
      <t>ネンド</t>
    </rPh>
    <rPh sb="50" eb="52">
      <t>リョウキン</t>
    </rPh>
    <rPh sb="53" eb="55">
      <t>オオハバ</t>
    </rPh>
    <rPh sb="56" eb="58">
      <t>ネサ</t>
    </rPh>
    <rPh sb="70" eb="72">
      <t>ウリア</t>
    </rPh>
    <rPh sb="72" eb="73">
      <t>タカ</t>
    </rPh>
    <rPh sb="76" eb="78">
      <t>ヒリツ</t>
    </rPh>
    <rPh sb="79" eb="80">
      <t>オヨ</t>
    </rPh>
    <rPh sb="95" eb="98">
      <t>ゼンネンド</t>
    </rPh>
    <rPh sb="99" eb="101">
      <t>ヒカク</t>
    </rPh>
    <rPh sb="103" eb="105">
      <t>ゲンショウ</t>
    </rPh>
    <rPh sb="116" eb="118">
      <t>ヘイセイ</t>
    </rPh>
    <rPh sb="142" eb="144">
      <t>コンゴ</t>
    </rPh>
    <rPh sb="146" eb="148">
      <t>チュウシャ</t>
    </rPh>
    <rPh sb="148" eb="150">
      <t>リョウキン</t>
    </rPh>
    <rPh sb="151" eb="153">
      <t>ネサ</t>
    </rPh>
    <rPh sb="155" eb="157">
      <t>シュウチ</t>
    </rPh>
    <rPh sb="160" eb="163">
      <t>リヨウシャ</t>
    </rPh>
    <rPh sb="164" eb="166">
      <t>ゾウカ</t>
    </rPh>
    <rPh sb="171" eb="172">
      <t>オモ</t>
    </rPh>
    <rPh sb="178" eb="180">
      <t>シュウエキ</t>
    </rPh>
    <rPh sb="181" eb="183">
      <t>カイゼン</t>
    </rPh>
    <rPh sb="189" eb="190">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</si>
</sst>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110.5</c:v>
                </c:pt>
                <c:pt idx="1">
                  <c:v>109.7</c:v>
                </c:pt>
                <c:pt idx="2">
                  <c:v>120</c:v>
                </c:pt>
                <c:pt idx="3">
                  <c:v>117.2</c:v>
                </c:pt>
                <c:pt idx="4">
                  <c:v>61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70112312"/>
        <c:axId val="5701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70112312"/>
        <c:axId val="570110744"/>
      </c:lineChart>
      <c:dateAx>
        <c:axId val="570112312"/>
        <c:scaling>
          <c:orientation val="minMax"/>
        </c:scaling>
        <c:delete val="1"/>
        <c:axPos val="b"/>
        <c:numFmt formatCode="ge" sourceLinked="1"/>
        <c:majorTickMark val="none"/>
        <c:minorTickMark val="none"/>
        <c:tickLblPos val="none"/>
        <c:crossAx val="570110744"/>
        <c:crosses val="autoZero"/>
        <c:auto val="1"/>
        <c:lblOffset val="100"/>
        <c:baseTimeUnit val="years"/>
      </c:dateAx>
      <c:valAx>
        <c:axId val="57011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11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361.7</c:v>
                </c:pt>
                <c:pt idx="1">
                  <c:v>303.60000000000002</c:v>
                </c:pt>
                <c:pt idx="2">
                  <c:v>225.4</c:v>
                </c:pt>
                <c:pt idx="3">
                  <c:v>153.19999999999999</c:v>
                </c:pt>
                <c:pt idx="4">
                  <c:v>163.1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70109960"/>
        <c:axId val="5701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70109960"/>
        <c:axId val="570111920"/>
      </c:lineChart>
      <c:dateAx>
        <c:axId val="570109960"/>
        <c:scaling>
          <c:orientation val="minMax"/>
        </c:scaling>
        <c:delete val="1"/>
        <c:axPos val="b"/>
        <c:numFmt formatCode="ge" sourceLinked="1"/>
        <c:majorTickMark val="none"/>
        <c:minorTickMark val="none"/>
        <c:tickLblPos val="none"/>
        <c:crossAx val="570111920"/>
        <c:crosses val="autoZero"/>
        <c:auto val="1"/>
        <c:lblOffset val="100"/>
        <c:baseTimeUnit val="years"/>
      </c:dateAx>
      <c:valAx>
        <c:axId val="57011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10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94100784"/>
        <c:axId val="4941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94100784"/>
        <c:axId val="494101960"/>
      </c:lineChart>
      <c:dateAx>
        <c:axId val="494100784"/>
        <c:scaling>
          <c:orientation val="minMax"/>
        </c:scaling>
        <c:delete val="1"/>
        <c:axPos val="b"/>
        <c:numFmt formatCode="ge" sourceLinked="1"/>
        <c:majorTickMark val="none"/>
        <c:minorTickMark val="none"/>
        <c:tickLblPos val="none"/>
        <c:crossAx val="494101960"/>
        <c:crosses val="autoZero"/>
        <c:auto val="1"/>
        <c:lblOffset val="100"/>
        <c:baseTimeUnit val="years"/>
      </c:dateAx>
      <c:valAx>
        <c:axId val="49410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10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94101568"/>
        <c:axId val="49410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94101568"/>
        <c:axId val="494102744"/>
      </c:lineChart>
      <c:dateAx>
        <c:axId val="494101568"/>
        <c:scaling>
          <c:orientation val="minMax"/>
        </c:scaling>
        <c:delete val="1"/>
        <c:axPos val="b"/>
        <c:numFmt formatCode="ge" sourceLinked="1"/>
        <c:majorTickMark val="none"/>
        <c:minorTickMark val="none"/>
        <c:tickLblPos val="none"/>
        <c:crossAx val="494102744"/>
        <c:crosses val="autoZero"/>
        <c:auto val="1"/>
        <c:lblOffset val="100"/>
        <c:baseTimeUnit val="years"/>
      </c:dateAx>
      <c:valAx>
        <c:axId val="49410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1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67798240"/>
        <c:axId val="56779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67798240"/>
        <c:axId val="567799024"/>
      </c:lineChart>
      <c:dateAx>
        <c:axId val="567798240"/>
        <c:scaling>
          <c:orientation val="minMax"/>
        </c:scaling>
        <c:delete val="1"/>
        <c:axPos val="b"/>
        <c:numFmt formatCode="ge" sourceLinked="1"/>
        <c:majorTickMark val="none"/>
        <c:minorTickMark val="none"/>
        <c:tickLblPos val="none"/>
        <c:crossAx val="567799024"/>
        <c:crosses val="autoZero"/>
        <c:auto val="1"/>
        <c:lblOffset val="100"/>
        <c:baseTimeUnit val="years"/>
      </c:dateAx>
      <c:valAx>
        <c:axId val="56779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77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67796280"/>
        <c:axId val="5677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67796280"/>
        <c:axId val="567799416"/>
      </c:lineChart>
      <c:dateAx>
        <c:axId val="567796280"/>
        <c:scaling>
          <c:orientation val="minMax"/>
        </c:scaling>
        <c:delete val="1"/>
        <c:axPos val="b"/>
        <c:numFmt formatCode="ge" sourceLinked="1"/>
        <c:majorTickMark val="none"/>
        <c:minorTickMark val="none"/>
        <c:tickLblPos val="none"/>
        <c:crossAx val="567799416"/>
        <c:crosses val="autoZero"/>
        <c:auto val="1"/>
        <c:lblOffset val="100"/>
        <c:baseTimeUnit val="years"/>
      </c:dateAx>
      <c:valAx>
        <c:axId val="567799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779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51.6</c:v>
                </c:pt>
                <c:pt idx="1">
                  <c:v>50</c:v>
                </c:pt>
                <c:pt idx="2">
                  <c:v>52.2</c:v>
                </c:pt>
                <c:pt idx="3">
                  <c:v>52.1</c:v>
                </c:pt>
                <c:pt idx="4">
                  <c:v>52.1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97500064"/>
        <c:axId val="4975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97500064"/>
        <c:axId val="497500848"/>
      </c:lineChart>
      <c:dateAx>
        <c:axId val="497500064"/>
        <c:scaling>
          <c:orientation val="minMax"/>
        </c:scaling>
        <c:delete val="1"/>
        <c:axPos val="b"/>
        <c:numFmt formatCode="ge" sourceLinked="1"/>
        <c:majorTickMark val="none"/>
        <c:minorTickMark val="none"/>
        <c:tickLblPos val="none"/>
        <c:crossAx val="497500848"/>
        <c:crosses val="autoZero"/>
        <c:auto val="1"/>
        <c:lblOffset val="100"/>
        <c:baseTimeUnit val="years"/>
      </c:dateAx>
      <c:valAx>
        <c:axId val="49750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5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82.5</c:v>
                </c:pt>
                <c:pt idx="1">
                  <c:v>83.9</c:v>
                </c:pt>
                <c:pt idx="2">
                  <c:v>88.9</c:v>
                </c:pt>
                <c:pt idx="3">
                  <c:v>85.1</c:v>
                </c:pt>
                <c:pt idx="4">
                  <c:v>64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94103528"/>
        <c:axId val="49272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94103528"/>
        <c:axId val="492727400"/>
      </c:lineChart>
      <c:dateAx>
        <c:axId val="494103528"/>
        <c:scaling>
          <c:orientation val="minMax"/>
        </c:scaling>
        <c:delete val="1"/>
        <c:axPos val="b"/>
        <c:numFmt formatCode="ge" sourceLinked="1"/>
        <c:majorTickMark val="none"/>
        <c:minorTickMark val="none"/>
        <c:tickLblPos val="none"/>
        <c:crossAx val="492727400"/>
        <c:crosses val="autoZero"/>
        <c:auto val="1"/>
        <c:lblOffset val="100"/>
        <c:baseTimeUnit val="years"/>
      </c:dateAx>
      <c:valAx>
        <c:axId val="49272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10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22368</c:v>
                </c:pt>
                <c:pt idx="1">
                  <c:v>22136</c:v>
                </c:pt>
                <c:pt idx="2">
                  <c:v>24367</c:v>
                </c:pt>
                <c:pt idx="3">
                  <c:v>23929</c:v>
                </c:pt>
                <c:pt idx="4">
                  <c:v>10022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71683576"/>
        <c:axId val="5716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71683576"/>
        <c:axId val="571680832"/>
      </c:lineChart>
      <c:dateAx>
        <c:axId val="571683576"/>
        <c:scaling>
          <c:orientation val="minMax"/>
        </c:scaling>
        <c:delete val="1"/>
        <c:axPos val="b"/>
        <c:numFmt formatCode="ge" sourceLinked="1"/>
        <c:majorTickMark val="none"/>
        <c:minorTickMark val="none"/>
        <c:tickLblPos val="none"/>
        <c:crossAx val="571680832"/>
        <c:crosses val="autoZero"/>
        <c:auto val="1"/>
        <c:lblOffset val="100"/>
        <c:baseTimeUnit val="years"/>
      </c:dateAx>
      <c:valAx>
        <c:axId val="57168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168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山口県山陽小野田市　厚狭駅南口駐車場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2500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110.5</v>
      </c>
      <c r="V31" s="111"/>
      <c r="W31" s="111"/>
      <c r="X31" s="111"/>
      <c r="Y31" s="111"/>
      <c r="Z31" s="111"/>
      <c r="AA31" s="111"/>
      <c r="AB31" s="111"/>
      <c r="AC31" s="111"/>
      <c r="AD31" s="111"/>
      <c r="AE31" s="111"/>
      <c r="AF31" s="111"/>
      <c r="AG31" s="111"/>
      <c r="AH31" s="111"/>
      <c r="AI31" s="111"/>
      <c r="AJ31" s="111"/>
      <c r="AK31" s="111"/>
      <c r="AL31" s="111"/>
      <c r="AM31" s="111"/>
      <c r="AN31" s="111">
        <f>データ!Z7</f>
        <v>109.7</v>
      </c>
      <c r="AO31" s="111"/>
      <c r="AP31" s="111"/>
      <c r="AQ31" s="111"/>
      <c r="AR31" s="111"/>
      <c r="AS31" s="111"/>
      <c r="AT31" s="111"/>
      <c r="AU31" s="111"/>
      <c r="AV31" s="111"/>
      <c r="AW31" s="111"/>
      <c r="AX31" s="111"/>
      <c r="AY31" s="111"/>
      <c r="AZ31" s="111"/>
      <c r="BA31" s="111"/>
      <c r="BB31" s="111"/>
      <c r="BC31" s="111"/>
      <c r="BD31" s="111"/>
      <c r="BE31" s="111"/>
      <c r="BF31" s="111"/>
      <c r="BG31" s="111">
        <f>データ!AA7</f>
        <v>120</v>
      </c>
      <c r="BH31" s="111"/>
      <c r="BI31" s="111"/>
      <c r="BJ31" s="111"/>
      <c r="BK31" s="111"/>
      <c r="BL31" s="111"/>
      <c r="BM31" s="111"/>
      <c r="BN31" s="111"/>
      <c r="BO31" s="111"/>
      <c r="BP31" s="111"/>
      <c r="BQ31" s="111"/>
      <c r="BR31" s="111"/>
      <c r="BS31" s="111"/>
      <c r="BT31" s="111"/>
      <c r="BU31" s="111"/>
      <c r="BV31" s="111"/>
      <c r="BW31" s="111"/>
      <c r="BX31" s="111"/>
      <c r="BY31" s="111"/>
      <c r="BZ31" s="111">
        <f>データ!AB7</f>
        <v>117.2</v>
      </c>
      <c r="CA31" s="111"/>
      <c r="CB31" s="111"/>
      <c r="CC31" s="111"/>
      <c r="CD31" s="111"/>
      <c r="CE31" s="111"/>
      <c r="CF31" s="111"/>
      <c r="CG31" s="111"/>
      <c r="CH31" s="111"/>
      <c r="CI31" s="111"/>
      <c r="CJ31" s="111"/>
      <c r="CK31" s="111"/>
      <c r="CL31" s="111"/>
      <c r="CM31" s="111"/>
      <c r="CN31" s="111"/>
      <c r="CO31" s="111"/>
      <c r="CP31" s="111"/>
      <c r="CQ31" s="111"/>
      <c r="CR31" s="111"/>
      <c r="CS31" s="111">
        <f>データ!AC7</f>
        <v>61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51.6</v>
      </c>
      <c r="JD31" s="82"/>
      <c r="JE31" s="82"/>
      <c r="JF31" s="82"/>
      <c r="JG31" s="82"/>
      <c r="JH31" s="82"/>
      <c r="JI31" s="82"/>
      <c r="JJ31" s="82"/>
      <c r="JK31" s="82"/>
      <c r="JL31" s="82"/>
      <c r="JM31" s="82"/>
      <c r="JN31" s="82"/>
      <c r="JO31" s="82"/>
      <c r="JP31" s="82"/>
      <c r="JQ31" s="82"/>
      <c r="JR31" s="82"/>
      <c r="JS31" s="82"/>
      <c r="JT31" s="82"/>
      <c r="JU31" s="83"/>
      <c r="JV31" s="81">
        <f>データ!DL7</f>
        <v>50</v>
      </c>
      <c r="JW31" s="82"/>
      <c r="JX31" s="82"/>
      <c r="JY31" s="82"/>
      <c r="JZ31" s="82"/>
      <c r="KA31" s="82"/>
      <c r="KB31" s="82"/>
      <c r="KC31" s="82"/>
      <c r="KD31" s="82"/>
      <c r="KE31" s="82"/>
      <c r="KF31" s="82"/>
      <c r="KG31" s="82"/>
      <c r="KH31" s="82"/>
      <c r="KI31" s="82"/>
      <c r="KJ31" s="82"/>
      <c r="KK31" s="82"/>
      <c r="KL31" s="82"/>
      <c r="KM31" s="82"/>
      <c r="KN31" s="83"/>
      <c r="KO31" s="81">
        <f>データ!DM7</f>
        <v>52.2</v>
      </c>
      <c r="KP31" s="82"/>
      <c r="KQ31" s="82"/>
      <c r="KR31" s="82"/>
      <c r="KS31" s="82"/>
      <c r="KT31" s="82"/>
      <c r="KU31" s="82"/>
      <c r="KV31" s="82"/>
      <c r="KW31" s="82"/>
      <c r="KX31" s="82"/>
      <c r="KY31" s="82"/>
      <c r="KZ31" s="82"/>
      <c r="LA31" s="82"/>
      <c r="LB31" s="82"/>
      <c r="LC31" s="82"/>
      <c r="LD31" s="82"/>
      <c r="LE31" s="82"/>
      <c r="LF31" s="82"/>
      <c r="LG31" s="83"/>
      <c r="LH31" s="81">
        <f>データ!DN7</f>
        <v>52.1</v>
      </c>
      <c r="LI31" s="82"/>
      <c r="LJ31" s="82"/>
      <c r="LK31" s="82"/>
      <c r="LL31" s="82"/>
      <c r="LM31" s="82"/>
      <c r="LN31" s="82"/>
      <c r="LO31" s="82"/>
      <c r="LP31" s="82"/>
      <c r="LQ31" s="82"/>
      <c r="LR31" s="82"/>
      <c r="LS31" s="82"/>
      <c r="LT31" s="82"/>
      <c r="LU31" s="82"/>
      <c r="LV31" s="82"/>
      <c r="LW31" s="82"/>
      <c r="LX31" s="82"/>
      <c r="LY31" s="82"/>
      <c r="LZ31" s="83"/>
      <c r="MA31" s="81">
        <f>データ!DO7</f>
        <v>52.1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82.5</v>
      </c>
      <c r="EM52" s="111"/>
      <c r="EN52" s="111"/>
      <c r="EO52" s="111"/>
      <c r="EP52" s="111"/>
      <c r="EQ52" s="111"/>
      <c r="ER52" s="111"/>
      <c r="ES52" s="111"/>
      <c r="ET52" s="111"/>
      <c r="EU52" s="111"/>
      <c r="EV52" s="111"/>
      <c r="EW52" s="111"/>
      <c r="EX52" s="111"/>
      <c r="EY52" s="111"/>
      <c r="EZ52" s="111"/>
      <c r="FA52" s="111"/>
      <c r="FB52" s="111"/>
      <c r="FC52" s="111"/>
      <c r="FD52" s="111"/>
      <c r="FE52" s="111">
        <f>データ!BG7</f>
        <v>83.9</v>
      </c>
      <c r="FF52" s="111"/>
      <c r="FG52" s="111"/>
      <c r="FH52" s="111"/>
      <c r="FI52" s="111"/>
      <c r="FJ52" s="111"/>
      <c r="FK52" s="111"/>
      <c r="FL52" s="111"/>
      <c r="FM52" s="111"/>
      <c r="FN52" s="111"/>
      <c r="FO52" s="111"/>
      <c r="FP52" s="111"/>
      <c r="FQ52" s="111"/>
      <c r="FR52" s="111"/>
      <c r="FS52" s="111"/>
      <c r="FT52" s="111"/>
      <c r="FU52" s="111"/>
      <c r="FV52" s="111"/>
      <c r="FW52" s="111"/>
      <c r="FX52" s="111">
        <f>データ!BH7</f>
        <v>88.9</v>
      </c>
      <c r="FY52" s="111"/>
      <c r="FZ52" s="111"/>
      <c r="GA52" s="111"/>
      <c r="GB52" s="111"/>
      <c r="GC52" s="111"/>
      <c r="GD52" s="111"/>
      <c r="GE52" s="111"/>
      <c r="GF52" s="111"/>
      <c r="GG52" s="111"/>
      <c r="GH52" s="111"/>
      <c r="GI52" s="111"/>
      <c r="GJ52" s="111"/>
      <c r="GK52" s="111"/>
      <c r="GL52" s="111"/>
      <c r="GM52" s="111"/>
      <c r="GN52" s="111"/>
      <c r="GO52" s="111"/>
      <c r="GP52" s="111"/>
      <c r="GQ52" s="111">
        <f>データ!BI7</f>
        <v>85.1</v>
      </c>
      <c r="GR52" s="111"/>
      <c r="GS52" s="111"/>
      <c r="GT52" s="111"/>
      <c r="GU52" s="111"/>
      <c r="GV52" s="111"/>
      <c r="GW52" s="111"/>
      <c r="GX52" s="111"/>
      <c r="GY52" s="111"/>
      <c r="GZ52" s="111"/>
      <c r="HA52" s="111"/>
      <c r="HB52" s="111"/>
      <c r="HC52" s="111"/>
      <c r="HD52" s="111"/>
      <c r="HE52" s="111"/>
      <c r="HF52" s="111"/>
      <c r="HG52" s="111"/>
      <c r="HH52" s="111"/>
      <c r="HI52" s="111"/>
      <c r="HJ52" s="111">
        <f>データ!BJ7</f>
        <v>64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22368</v>
      </c>
      <c r="JD52" s="110"/>
      <c r="JE52" s="110"/>
      <c r="JF52" s="110"/>
      <c r="JG52" s="110"/>
      <c r="JH52" s="110"/>
      <c r="JI52" s="110"/>
      <c r="JJ52" s="110"/>
      <c r="JK52" s="110"/>
      <c r="JL52" s="110"/>
      <c r="JM52" s="110"/>
      <c r="JN52" s="110"/>
      <c r="JO52" s="110"/>
      <c r="JP52" s="110"/>
      <c r="JQ52" s="110"/>
      <c r="JR52" s="110"/>
      <c r="JS52" s="110"/>
      <c r="JT52" s="110"/>
      <c r="JU52" s="110"/>
      <c r="JV52" s="110">
        <f>データ!BR7</f>
        <v>22136</v>
      </c>
      <c r="JW52" s="110"/>
      <c r="JX52" s="110"/>
      <c r="JY52" s="110"/>
      <c r="JZ52" s="110"/>
      <c r="KA52" s="110"/>
      <c r="KB52" s="110"/>
      <c r="KC52" s="110"/>
      <c r="KD52" s="110"/>
      <c r="KE52" s="110"/>
      <c r="KF52" s="110"/>
      <c r="KG52" s="110"/>
      <c r="KH52" s="110"/>
      <c r="KI52" s="110"/>
      <c r="KJ52" s="110"/>
      <c r="KK52" s="110"/>
      <c r="KL52" s="110"/>
      <c r="KM52" s="110"/>
      <c r="KN52" s="110"/>
      <c r="KO52" s="110">
        <f>データ!BS7</f>
        <v>24367</v>
      </c>
      <c r="KP52" s="110"/>
      <c r="KQ52" s="110"/>
      <c r="KR52" s="110"/>
      <c r="KS52" s="110"/>
      <c r="KT52" s="110"/>
      <c r="KU52" s="110"/>
      <c r="KV52" s="110"/>
      <c r="KW52" s="110"/>
      <c r="KX52" s="110"/>
      <c r="KY52" s="110"/>
      <c r="KZ52" s="110"/>
      <c r="LA52" s="110"/>
      <c r="LB52" s="110"/>
      <c r="LC52" s="110"/>
      <c r="LD52" s="110"/>
      <c r="LE52" s="110"/>
      <c r="LF52" s="110"/>
      <c r="LG52" s="110"/>
      <c r="LH52" s="110">
        <f>データ!BT7</f>
        <v>23929</v>
      </c>
      <c r="LI52" s="110"/>
      <c r="LJ52" s="110"/>
      <c r="LK52" s="110"/>
      <c r="LL52" s="110"/>
      <c r="LM52" s="110"/>
      <c r="LN52" s="110"/>
      <c r="LO52" s="110"/>
      <c r="LP52" s="110"/>
      <c r="LQ52" s="110"/>
      <c r="LR52" s="110"/>
      <c r="LS52" s="110"/>
      <c r="LT52" s="110"/>
      <c r="LU52" s="110"/>
      <c r="LV52" s="110"/>
      <c r="LW52" s="110"/>
      <c r="LX52" s="110"/>
      <c r="LY52" s="110"/>
      <c r="LZ52" s="110"/>
      <c r="MA52" s="110">
        <f>データ!BU7</f>
        <v>10022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135789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16043</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361.7</v>
      </c>
      <c r="KB77" s="82"/>
      <c r="KC77" s="82"/>
      <c r="KD77" s="82"/>
      <c r="KE77" s="82"/>
      <c r="KF77" s="82"/>
      <c r="KG77" s="82"/>
      <c r="KH77" s="82"/>
      <c r="KI77" s="82"/>
      <c r="KJ77" s="82"/>
      <c r="KK77" s="82"/>
      <c r="KL77" s="82"/>
      <c r="KM77" s="82"/>
      <c r="KN77" s="82"/>
      <c r="KO77" s="83"/>
      <c r="KP77" s="81">
        <f>データ!DA7</f>
        <v>303.60000000000002</v>
      </c>
      <c r="KQ77" s="82"/>
      <c r="KR77" s="82"/>
      <c r="KS77" s="82"/>
      <c r="KT77" s="82"/>
      <c r="KU77" s="82"/>
      <c r="KV77" s="82"/>
      <c r="KW77" s="82"/>
      <c r="KX77" s="82"/>
      <c r="KY77" s="82"/>
      <c r="KZ77" s="82"/>
      <c r="LA77" s="82"/>
      <c r="LB77" s="82"/>
      <c r="LC77" s="82"/>
      <c r="LD77" s="83"/>
      <c r="LE77" s="81">
        <f>データ!DB7</f>
        <v>225.4</v>
      </c>
      <c r="LF77" s="82"/>
      <c r="LG77" s="82"/>
      <c r="LH77" s="82"/>
      <c r="LI77" s="82"/>
      <c r="LJ77" s="82"/>
      <c r="LK77" s="82"/>
      <c r="LL77" s="82"/>
      <c r="LM77" s="82"/>
      <c r="LN77" s="82"/>
      <c r="LO77" s="82"/>
      <c r="LP77" s="82"/>
      <c r="LQ77" s="82"/>
      <c r="LR77" s="82"/>
      <c r="LS77" s="83"/>
      <c r="LT77" s="81">
        <f>データ!DC7</f>
        <v>153.19999999999999</v>
      </c>
      <c r="LU77" s="82"/>
      <c r="LV77" s="82"/>
      <c r="LW77" s="82"/>
      <c r="LX77" s="82"/>
      <c r="LY77" s="82"/>
      <c r="LZ77" s="82"/>
      <c r="MA77" s="82"/>
      <c r="MB77" s="82"/>
      <c r="MC77" s="82"/>
      <c r="MD77" s="82"/>
      <c r="ME77" s="82"/>
      <c r="MF77" s="82"/>
      <c r="MG77" s="82"/>
      <c r="MH77" s="83"/>
      <c r="MI77" s="81">
        <f>データ!DD7</f>
        <v>163.1</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352161</v>
      </c>
      <c r="D6" s="61">
        <f t="shared" si="1"/>
        <v>47</v>
      </c>
      <c r="E6" s="61">
        <f t="shared" si="1"/>
        <v>14</v>
      </c>
      <c r="F6" s="61">
        <f t="shared" si="1"/>
        <v>0</v>
      </c>
      <c r="G6" s="61">
        <f t="shared" si="1"/>
        <v>1</v>
      </c>
      <c r="H6" s="61" t="str">
        <f>SUBSTITUTE(H8,"　","")</f>
        <v>山口県山陽小野田市</v>
      </c>
      <c r="I6" s="61" t="str">
        <f t="shared" si="1"/>
        <v>厚狭駅南口駐車場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17</v>
      </c>
      <c r="S6" s="63" t="str">
        <f t="shared" si="1"/>
        <v>駅</v>
      </c>
      <c r="T6" s="63" t="str">
        <f t="shared" si="1"/>
        <v>無</v>
      </c>
      <c r="U6" s="64">
        <f t="shared" si="1"/>
        <v>2500</v>
      </c>
      <c r="V6" s="64">
        <f t="shared" si="1"/>
        <v>190</v>
      </c>
      <c r="W6" s="64">
        <f t="shared" si="1"/>
        <v>100</v>
      </c>
      <c r="X6" s="63" t="str">
        <f t="shared" si="1"/>
        <v>導入なし</v>
      </c>
      <c r="Y6" s="65">
        <f>IF(Y8="-",NA(),Y8)</f>
        <v>110.5</v>
      </c>
      <c r="Z6" s="65">
        <f t="shared" ref="Z6:AH6" si="2">IF(Z8="-",NA(),Z8)</f>
        <v>109.7</v>
      </c>
      <c r="AA6" s="65">
        <f t="shared" si="2"/>
        <v>120</v>
      </c>
      <c r="AB6" s="65">
        <f t="shared" si="2"/>
        <v>117.2</v>
      </c>
      <c r="AC6" s="65">
        <f t="shared" si="2"/>
        <v>61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82.5</v>
      </c>
      <c r="BG6" s="65">
        <f t="shared" ref="BG6:BO6" si="5">IF(BG8="-",NA(),BG8)</f>
        <v>83.9</v>
      </c>
      <c r="BH6" s="65">
        <f t="shared" si="5"/>
        <v>88.9</v>
      </c>
      <c r="BI6" s="65">
        <f t="shared" si="5"/>
        <v>85.1</v>
      </c>
      <c r="BJ6" s="65">
        <f t="shared" si="5"/>
        <v>64</v>
      </c>
      <c r="BK6" s="65">
        <f t="shared" si="5"/>
        <v>51.9</v>
      </c>
      <c r="BL6" s="65">
        <f t="shared" si="5"/>
        <v>59.2</v>
      </c>
      <c r="BM6" s="65">
        <f t="shared" si="5"/>
        <v>64.5</v>
      </c>
      <c r="BN6" s="65">
        <f t="shared" si="5"/>
        <v>60</v>
      </c>
      <c r="BO6" s="65">
        <f t="shared" si="5"/>
        <v>52.8</v>
      </c>
      <c r="BP6" s="62" t="str">
        <f>IF(BP8="-","",IF(BP8="-","【-】","【"&amp;SUBSTITUTE(TEXT(BP8,"#,##0.0"),"-","△")&amp;"】"))</f>
        <v>【45.2】</v>
      </c>
      <c r="BQ6" s="66">
        <f>IF(BQ8="-",NA(),BQ8)</f>
        <v>22368</v>
      </c>
      <c r="BR6" s="66">
        <f t="shared" ref="BR6:BZ6" si="6">IF(BR8="-",NA(),BR8)</f>
        <v>22136</v>
      </c>
      <c r="BS6" s="66">
        <f t="shared" si="6"/>
        <v>24367</v>
      </c>
      <c r="BT6" s="66">
        <f t="shared" si="6"/>
        <v>23929</v>
      </c>
      <c r="BU6" s="66">
        <f t="shared" si="6"/>
        <v>10022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135789</v>
      </c>
      <c r="CN6" s="64">
        <f t="shared" si="7"/>
        <v>16043</v>
      </c>
      <c r="CO6" s="65"/>
      <c r="CP6" s="65"/>
      <c r="CQ6" s="65"/>
      <c r="CR6" s="65"/>
      <c r="CS6" s="65"/>
      <c r="CT6" s="65"/>
      <c r="CU6" s="65"/>
      <c r="CV6" s="65"/>
      <c r="CW6" s="65"/>
      <c r="CX6" s="65"/>
      <c r="CY6" s="62" t="s">
        <v>110</v>
      </c>
      <c r="CZ6" s="65">
        <f>IF(CZ8="-",NA(),CZ8)</f>
        <v>361.7</v>
      </c>
      <c r="DA6" s="65">
        <f t="shared" ref="DA6:DI6" si="8">IF(DA8="-",NA(),DA8)</f>
        <v>303.60000000000002</v>
      </c>
      <c r="DB6" s="65">
        <f t="shared" si="8"/>
        <v>225.4</v>
      </c>
      <c r="DC6" s="65">
        <f t="shared" si="8"/>
        <v>153.19999999999999</v>
      </c>
      <c r="DD6" s="65">
        <f t="shared" si="8"/>
        <v>163.1</v>
      </c>
      <c r="DE6" s="65">
        <f t="shared" si="8"/>
        <v>123.1</v>
      </c>
      <c r="DF6" s="65">
        <f t="shared" si="8"/>
        <v>92.3</v>
      </c>
      <c r="DG6" s="65">
        <f t="shared" si="8"/>
        <v>85.4</v>
      </c>
      <c r="DH6" s="65">
        <f t="shared" si="8"/>
        <v>76.3</v>
      </c>
      <c r="DI6" s="65">
        <f t="shared" si="8"/>
        <v>64.099999999999994</v>
      </c>
      <c r="DJ6" s="62" t="str">
        <f>IF(DJ8="-","",IF(DJ8="-","【-】","【"&amp;SUBSTITUTE(TEXT(DJ8,"#,##0.0"),"-","△")&amp;"】"))</f>
        <v>【122.6】</v>
      </c>
      <c r="DK6" s="65">
        <f>IF(DK8="-",NA(),DK8)</f>
        <v>51.6</v>
      </c>
      <c r="DL6" s="65">
        <f t="shared" ref="DL6:DT6" si="9">IF(DL8="-",NA(),DL8)</f>
        <v>50</v>
      </c>
      <c r="DM6" s="65">
        <f t="shared" si="9"/>
        <v>52.2</v>
      </c>
      <c r="DN6" s="65">
        <f t="shared" si="9"/>
        <v>52.1</v>
      </c>
      <c r="DO6" s="65">
        <f t="shared" si="9"/>
        <v>52.1</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352161</v>
      </c>
      <c r="D7" s="61">
        <f t="shared" si="10"/>
        <v>47</v>
      </c>
      <c r="E7" s="61">
        <f t="shared" si="10"/>
        <v>14</v>
      </c>
      <c r="F7" s="61">
        <f t="shared" si="10"/>
        <v>0</v>
      </c>
      <c r="G7" s="61">
        <f t="shared" si="10"/>
        <v>1</v>
      </c>
      <c r="H7" s="61" t="str">
        <f t="shared" si="10"/>
        <v>山口県　山陽小野田市</v>
      </c>
      <c r="I7" s="61" t="str">
        <f t="shared" si="10"/>
        <v>厚狭駅南口駐車場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17</v>
      </c>
      <c r="S7" s="63" t="str">
        <f t="shared" si="10"/>
        <v>駅</v>
      </c>
      <c r="T7" s="63" t="str">
        <f t="shared" si="10"/>
        <v>無</v>
      </c>
      <c r="U7" s="64">
        <f t="shared" si="10"/>
        <v>2500</v>
      </c>
      <c r="V7" s="64">
        <f t="shared" si="10"/>
        <v>190</v>
      </c>
      <c r="W7" s="64">
        <f t="shared" si="10"/>
        <v>100</v>
      </c>
      <c r="X7" s="63" t="str">
        <f t="shared" si="10"/>
        <v>導入なし</v>
      </c>
      <c r="Y7" s="65">
        <f>Y8</f>
        <v>110.5</v>
      </c>
      <c r="Z7" s="65">
        <f t="shared" ref="Z7:AH7" si="11">Z8</f>
        <v>109.7</v>
      </c>
      <c r="AA7" s="65">
        <f t="shared" si="11"/>
        <v>120</v>
      </c>
      <c r="AB7" s="65">
        <f t="shared" si="11"/>
        <v>117.2</v>
      </c>
      <c r="AC7" s="65">
        <f t="shared" si="11"/>
        <v>61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82.5</v>
      </c>
      <c r="BG7" s="65">
        <f t="shared" ref="BG7:BO7" si="14">BG8</f>
        <v>83.9</v>
      </c>
      <c r="BH7" s="65">
        <f t="shared" si="14"/>
        <v>88.9</v>
      </c>
      <c r="BI7" s="65">
        <f t="shared" si="14"/>
        <v>85.1</v>
      </c>
      <c r="BJ7" s="65">
        <f t="shared" si="14"/>
        <v>64</v>
      </c>
      <c r="BK7" s="65">
        <f t="shared" si="14"/>
        <v>51.9</v>
      </c>
      <c r="BL7" s="65">
        <f t="shared" si="14"/>
        <v>59.2</v>
      </c>
      <c r="BM7" s="65">
        <f t="shared" si="14"/>
        <v>64.5</v>
      </c>
      <c r="BN7" s="65">
        <f t="shared" si="14"/>
        <v>60</v>
      </c>
      <c r="BO7" s="65">
        <f t="shared" si="14"/>
        <v>52.8</v>
      </c>
      <c r="BP7" s="62"/>
      <c r="BQ7" s="66">
        <f>BQ8</f>
        <v>22368</v>
      </c>
      <c r="BR7" s="66">
        <f t="shared" ref="BR7:BZ7" si="15">BR8</f>
        <v>22136</v>
      </c>
      <c r="BS7" s="66">
        <f t="shared" si="15"/>
        <v>24367</v>
      </c>
      <c r="BT7" s="66">
        <f t="shared" si="15"/>
        <v>23929</v>
      </c>
      <c r="BU7" s="66">
        <f t="shared" si="15"/>
        <v>10022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135789</v>
      </c>
      <c r="CN7" s="64">
        <f>CN8</f>
        <v>16043</v>
      </c>
      <c r="CO7" s="65" t="s">
        <v>112</v>
      </c>
      <c r="CP7" s="65" t="s">
        <v>112</v>
      </c>
      <c r="CQ7" s="65" t="s">
        <v>112</v>
      </c>
      <c r="CR7" s="65" t="s">
        <v>112</v>
      </c>
      <c r="CS7" s="65" t="s">
        <v>112</v>
      </c>
      <c r="CT7" s="65" t="s">
        <v>112</v>
      </c>
      <c r="CU7" s="65" t="s">
        <v>112</v>
      </c>
      <c r="CV7" s="65" t="s">
        <v>112</v>
      </c>
      <c r="CW7" s="65" t="s">
        <v>112</v>
      </c>
      <c r="CX7" s="65" t="s">
        <v>110</v>
      </c>
      <c r="CY7" s="62"/>
      <c r="CZ7" s="65">
        <f>CZ8</f>
        <v>361.7</v>
      </c>
      <c r="DA7" s="65">
        <f t="shared" ref="DA7:DI7" si="16">DA8</f>
        <v>303.60000000000002</v>
      </c>
      <c r="DB7" s="65">
        <f t="shared" si="16"/>
        <v>225.4</v>
      </c>
      <c r="DC7" s="65">
        <f t="shared" si="16"/>
        <v>153.19999999999999</v>
      </c>
      <c r="DD7" s="65">
        <f t="shared" si="16"/>
        <v>163.1</v>
      </c>
      <c r="DE7" s="65">
        <f t="shared" si="16"/>
        <v>123.1</v>
      </c>
      <c r="DF7" s="65">
        <f t="shared" si="16"/>
        <v>92.3</v>
      </c>
      <c r="DG7" s="65">
        <f t="shared" si="16"/>
        <v>85.4</v>
      </c>
      <c r="DH7" s="65">
        <f t="shared" si="16"/>
        <v>76.3</v>
      </c>
      <c r="DI7" s="65">
        <f t="shared" si="16"/>
        <v>64.099999999999994</v>
      </c>
      <c r="DJ7" s="62"/>
      <c r="DK7" s="65">
        <f>DK8</f>
        <v>51.6</v>
      </c>
      <c r="DL7" s="65">
        <f t="shared" ref="DL7:DT7" si="17">DL8</f>
        <v>50</v>
      </c>
      <c r="DM7" s="65">
        <f t="shared" si="17"/>
        <v>52.2</v>
      </c>
      <c r="DN7" s="65">
        <f t="shared" si="17"/>
        <v>52.1</v>
      </c>
      <c r="DO7" s="65">
        <f t="shared" si="17"/>
        <v>52.1</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352161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17</v>
      </c>
      <c r="S8" s="70" t="s">
        <v>122</v>
      </c>
      <c r="T8" s="70" t="s">
        <v>123</v>
      </c>
      <c r="U8" s="71">
        <v>2500</v>
      </c>
      <c r="V8" s="71">
        <v>190</v>
      </c>
      <c r="W8" s="71">
        <v>100</v>
      </c>
      <c r="X8" s="70" t="s">
        <v>124</v>
      </c>
      <c r="Y8" s="72">
        <v>110.5</v>
      </c>
      <c r="Z8" s="72">
        <v>109.7</v>
      </c>
      <c r="AA8" s="72">
        <v>120</v>
      </c>
      <c r="AB8" s="72">
        <v>117.2</v>
      </c>
      <c r="AC8" s="72">
        <v>61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82.5</v>
      </c>
      <c r="BG8" s="72">
        <v>83.9</v>
      </c>
      <c r="BH8" s="72">
        <v>88.9</v>
      </c>
      <c r="BI8" s="72">
        <v>85.1</v>
      </c>
      <c r="BJ8" s="72">
        <v>64</v>
      </c>
      <c r="BK8" s="72">
        <v>51.9</v>
      </c>
      <c r="BL8" s="72">
        <v>59.2</v>
      </c>
      <c r="BM8" s="72">
        <v>64.5</v>
      </c>
      <c r="BN8" s="72">
        <v>60</v>
      </c>
      <c r="BO8" s="72">
        <v>52.8</v>
      </c>
      <c r="BP8" s="69">
        <v>45.2</v>
      </c>
      <c r="BQ8" s="73">
        <v>22368</v>
      </c>
      <c r="BR8" s="73">
        <v>22136</v>
      </c>
      <c r="BS8" s="73">
        <v>24367</v>
      </c>
      <c r="BT8" s="74">
        <v>23929</v>
      </c>
      <c r="BU8" s="74">
        <v>10022</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135789</v>
      </c>
      <c r="CN8" s="71">
        <v>16043</v>
      </c>
      <c r="CO8" s="72" t="s">
        <v>117</v>
      </c>
      <c r="CP8" s="72" t="s">
        <v>117</v>
      </c>
      <c r="CQ8" s="72" t="s">
        <v>117</v>
      </c>
      <c r="CR8" s="72" t="s">
        <v>117</v>
      </c>
      <c r="CS8" s="72" t="s">
        <v>117</v>
      </c>
      <c r="CT8" s="72" t="s">
        <v>117</v>
      </c>
      <c r="CU8" s="72" t="s">
        <v>117</v>
      </c>
      <c r="CV8" s="72" t="s">
        <v>117</v>
      </c>
      <c r="CW8" s="72" t="s">
        <v>117</v>
      </c>
      <c r="CX8" s="72" t="s">
        <v>117</v>
      </c>
      <c r="CY8" s="69" t="s">
        <v>117</v>
      </c>
      <c r="CZ8" s="72">
        <v>361.7</v>
      </c>
      <c r="DA8" s="72">
        <v>303.60000000000002</v>
      </c>
      <c r="DB8" s="72">
        <v>225.4</v>
      </c>
      <c r="DC8" s="72">
        <v>153.19999999999999</v>
      </c>
      <c r="DD8" s="72">
        <v>163.1</v>
      </c>
      <c r="DE8" s="72">
        <v>123.1</v>
      </c>
      <c r="DF8" s="72">
        <v>92.3</v>
      </c>
      <c r="DG8" s="72">
        <v>85.4</v>
      </c>
      <c r="DH8" s="72">
        <v>76.3</v>
      </c>
      <c r="DI8" s="72">
        <v>64.099999999999994</v>
      </c>
      <c r="DJ8" s="69">
        <v>122.6</v>
      </c>
      <c r="DK8" s="72">
        <v>51.6</v>
      </c>
      <c r="DL8" s="72">
        <v>50</v>
      </c>
      <c r="DM8" s="72">
        <v>52.2</v>
      </c>
      <c r="DN8" s="72">
        <v>52.1</v>
      </c>
      <c r="DO8" s="72">
        <v>52.1</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2018-03-13T02:49:17Z</cp:lastPrinted>
  <dcterms:created xsi:type="dcterms:W3CDTF">2018-02-09T01:52:38Z</dcterms:created>
  <dcterms:modified xsi:type="dcterms:W3CDTF">2018-03-13T02:49:41Z</dcterms:modified>
  <cp:category/>
</cp:coreProperties>
</file>