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04 経営比較分析\H30経営比較分析\04 【29決算分作成】H31.1.11公営企業に係る経営比較分析表（平成29年度決算）の分析等について\04団体提出\06病院事業\11_美祢市\99 最終版\"/>
    </mc:Choice>
  </mc:AlternateContent>
  <workbookProtection workbookAlgorithmName="SHA-512" workbookHashValue="vLfQ4ko3kEH1MnJmJP/viEGJJ2RM8XBCw6aBTldRZqEmZiaCUB4RPPY0O9bY/V6N0TM5tpd6Us51OtUaJmC8WQ==" workbookSaltValue="EBd81YiEjs4BvZi8PxAIB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EG12" i="4" s="1"/>
  <c r="W6" i="5"/>
  <c r="V6" i="5"/>
  <c r="U6" i="5"/>
  <c r="T6" i="5"/>
  <c r="S6" i="5"/>
  <c r="EG10" i="4" s="1"/>
  <c r="R6" i="5"/>
  <c r="CN10" i="4" s="1"/>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ID12" i="4"/>
  <c r="CN12" i="4"/>
  <c r="AU12" i="4"/>
  <c r="B12" i="4"/>
  <c r="JW10" i="4"/>
  <c r="FZ10" i="4"/>
  <c r="AU10" i="4"/>
  <c r="B10" i="4"/>
  <c r="LP8" i="4"/>
  <c r="ID8" i="4"/>
  <c r="FZ8" i="4"/>
  <c r="CN8" i="4"/>
  <c r="B8" i="4"/>
  <c r="B6" i="4"/>
  <c r="MN32" i="4" l="1"/>
  <c r="FL32" i="4"/>
  <c r="MH78" i="4"/>
  <c r="IZ54" i="4"/>
  <c r="IZ32" i="4"/>
  <c r="HM78" i="4"/>
  <c r="FL54" i="4"/>
  <c r="CS78" i="4"/>
  <c r="BX54" i="4"/>
  <c r="BX32" i="4"/>
  <c r="MN54" i="4"/>
  <c r="C11" i="5"/>
  <c r="D11" i="5"/>
  <c r="E11" i="5"/>
  <c r="B11" i="5"/>
  <c r="HG54" i="4" l="1"/>
  <c r="AE54" i="4"/>
  <c r="FH78" i="4"/>
  <c r="DS54" i="4"/>
  <c r="DS32" i="4"/>
  <c r="KU54" i="4"/>
  <c r="KU32" i="4"/>
  <c r="KC78" i="4"/>
  <c r="HG32" i="4"/>
  <c r="AN78" i="4"/>
  <c r="AE32" i="4"/>
  <c r="BZ78" i="4"/>
  <c r="IK54" i="4"/>
  <c r="LY54" i="4"/>
  <c r="LY32" i="4"/>
  <c r="IK32" i="4"/>
  <c r="GT78" i="4"/>
  <c r="EW54" i="4"/>
  <c r="EW32" i="4"/>
  <c r="BI54" i="4"/>
  <c r="BI32" i="4"/>
  <c r="LO78" i="4"/>
  <c r="EO78" i="4"/>
  <c r="JJ78" i="4"/>
  <c r="GR54" i="4"/>
  <c r="GR32" i="4"/>
  <c r="DD32" i="4"/>
  <c r="U78" i="4"/>
  <c r="P54" i="4"/>
  <c r="P32" i="4"/>
  <c r="KF54" i="4"/>
  <c r="KF32" i="4"/>
  <c r="DD54" i="4"/>
  <c r="GA78" i="4"/>
  <c r="EH32" i="4"/>
  <c r="BG78" i="4"/>
  <c r="AT54" i="4"/>
  <c r="AT32" i="4"/>
  <c r="KV78" i="4"/>
  <c r="HV54" i="4"/>
  <c r="HV32" i="4"/>
  <c r="EH54" i="4"/>
  <c r="LJ54" i="4"/>
  <c r="LJ32" i="4"/>
</calcChain>
</file>

<file path=xl/sharedStrings.xml><?xml version="1.0" encoding="utf-8"?>
<sst xmlns="http://schemas.openxmlformats.org/spreadsheetml/2006/main" count="286" uniqueCount="157">
  <si>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</si>
  <si>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</si>
  <si>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</si>
  <si>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</si>
  <si>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</si>
  <si>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</si>
  <si>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</si>
  <si>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</si>
  <si>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</si>
  <si>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</si>
  <si>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</si>
  <si>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</si>
  <si>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</si>
  <si>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</si>
  <si>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</si>
  <si>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</si>
  <si>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</si>
  <si>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</si>
  <si>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</si>
  <si>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</si>
  <si>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</si>
  <si>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</si>
  <si>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</si>
  <si>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</si>
  <si>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</si>
  <si>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</si>
  <si>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</si>
  <si>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</si>
  <si>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</si>
  <si>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</si>
  <si>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</si>
  <si>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</si>
  <si>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</si>
  <si>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</si>
  <si>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</si>
  <si>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</si>
  <si>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</si>
  <si>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</si>
  <si>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</si>
  <si>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</si>
  <si>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</si>
  <si>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</si>
  <si>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</si>
  <si>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</si>
  <si>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</si>
  <si>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</si>
  <si>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</si>
  <si>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</si>
  <si>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</si>
  <si>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</si>
  <si>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</si>
  <si>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</si>
  <si>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</si>
  <si>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</si>
  <si>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</si>
  <si>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</si>
  <si>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</si>
  <si>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</si>
  <si>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</si>
  <si>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</si>
  <si>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</si>
  <si>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</si>
  <si>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</si>
  <si>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</si>
  <si>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</si>
  <si>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</si>
  <si>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</si>
  <si>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</si>
  <si>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</si>
  <si>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</si>
  <si>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</si>
  <si>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</si>
  <si>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</si>
  <si>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</si>
  <si>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</si>
  <si>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</si>
  <si>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</si>
  <si>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</si>
  <si>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</si>
  <si>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</si>
  <si>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</si>
  <si>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</si>
  <si>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</si>
  <si>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</si>
  <si>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</si>
  <si>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</si>
  <si>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</si>
  <si>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</si>
  <si>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</si>
  <si>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</si>
  <si>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</si>
  <si>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</si>
  <si>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</si>
  <si>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</si>
  <si>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</si>
  <si>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</si>
  <si>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</si>
  <si>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</si>
  <si>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</si>
  <si>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</si>
  <si>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</si>
  <si>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</si>
  <si>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</si>
  <si>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</si>
  <si>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</si>
  <si>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</si>
  <si>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</si>
  <si>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</si>
  <si>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</si>
  <si>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</si>
  <si>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</si>
  <si>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</si>
  <si>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</si>
  <si>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</si>
  <si>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</si>
  <si>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</si>
  <si>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</si>
  <si>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</si>
  <si>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</si>
  <si>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</si>
  <si>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</si>
  <si>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</si>
  <si>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</si>
  <si>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</si>
  <si>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</si>
  <si>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</si>
  <si>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</si>
  <si>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</si>
  <si>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</si>
  <si>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</si>
  <si>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</si>
  <si>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</si>
  <si>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</si>
  <si>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山口県</t>
  </si>
  <si>
    <t>美祢市</t>
  </si>
  <si>
    <t>市立病院</t>
  </si>
  <si>
    <t>条例全部</t>
  </si>
  <si>
    <t>病院事業</t>
  </si>
  <si>
    <t>一般病院</t>
  </si>
  <si>
    <t>100床以上～200床未満</t>
  </si>
  <si>
    <t>学術・研究機関出身</t>
  </si>
  <si>
    <t>直営</t>
  </si>
  <si>
    <t>-</t>
  </si>
  <si>
    <t>ド 透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</si>
  <si>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</si>
  <si>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</si>
  <si>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</si>
  <si>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</si>
  <si>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</si>
  <si>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</si>
  <si>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</si>
  <si>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</si>
  <si>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</si>
  <si>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本地域は、山間地僻地であり民間医療機関の立地が困難な高齢化の著しい過疎地域における救急医療、訪問診療など在宅支援を含めた一般医療の提供を担っている。
　人口減少時代にあるものの、医療受療率の高い後期高齢者数（75歳以上人口）は平成42年（2030年）頃まで増加することが見込まれており、引き続き医療需要に応えていく必要がある</t>
    <phoneticPr fontId="5"/>
  </si>
  <si>
    <t>　H28年度まで、入院（一般病床）・外来ともに患者数の減少により、経常収支比率及び医業収支比率が大きく低下していたが、H29年度においては、休日・時間外の救急患者の積極的な受け入れによる入院患者数の増加、高額機器の減価償却費の終了による医業費用の減少などにより、経常収支比率及び医業収支比率が改善した。しかし、入院患者の在院日数の長期化に伴い入院単価が低減したことから、Ｈ25年度以降、単年度経常収支黒字化は実現しておらず、累積欠損が生じた。今後は平均在院日数の影響が少なく、かつ入院単価増となる病床への機能転換を進め、入院収益の増加などにより経常収支のさらなる改善に努め、累積欠損の解消に努める。
　一方で、病床利用率及び外来患者１人１日当たり収益については、類似病院平均値を上回る水準を確保しているため、今後も継続していく。
　また、近年、職員給与費対医業収益比率も全国平均を超える状況にあるが、医療スタッフ、特に看護師の退職補充においても苦慮しており、新陳代謝が円滑に進んでいないため、年齢構成が高くなり職員給与費対医業収益比率が全国平均を超える状況にある。
　H28年度に専門のコンサルを活用して価格交渉を行った成果として、材料費対医業収益比率が大幅に下がっており、今後もこの水準を保っていく。</t>
    <rPh sb="4" eb="6">
      <t>ネンド</t>
    </rPh>
    <rPh sb="33" eb="35">
      <t>ケイジョウ</t>
    </rPh>
    <rPh sb="35" eb="37">
      <t>シュウシ</t>
    </rPh>
    <rPh sb="37" eb="39">
      <t>ヒリツ</t>
    </rPh>
    <rPh sb="39" eb="40">
      <t>オヨ</t>
    </rPh>
    <rPh sb="41" eb="43">
      <t>イギョウ</t>
    </rPh>
    <rPh sb="43" eb="45">
      <t>シュウシ</t>
    </rPh>
    <rPh sb="45" eb="47">
      <t>ヒリツ</t>
    </rPh>
    <rPh sb="48" eb="49">
      <t>オオ</t>
    </rPh>
    <rPh sb="51" eb="53">
      <t>テイカ</t>
    </rPh>
    <rPh sb="62" eb="64">
      <t>ネンド</t>
    </rPh>
    <rPh sb="70" eb="72">
      <t>キュウジツ</t>
    </rPh>
    <rPh sb="73" eb="76">
      <t>ジカンガイ</t>
    </rPh>
    <rPh sb="77" eb="79">
      <t>キュウキュウ</t>
    </rPh>
    <rPh sb="79" eb="81">
      <t>カンジャ</t>
    </rPh>
    <rPh sb="82" eb="85">
      <t>セッキョクテキ</t>
    </rPh>
    <rPh sb="86" eb="87">
      <t>ウ</t>
    </rPh>
    <rPh sb="88" eb="89">
      <t>イ</t>
    </rPh>
    <rPh sb="93" eb="95">
      <t>ニュウイン</t>
    </rPh>
    <rPh sb="95" eb="97">
      <t>カンジャ</t>
    </rPh>
    <rPh sb="97" eb="98">
      <t>スウ</t>
    </rPh>
    <rPh sb="99" eb="101">
      <t>ゾウカ</t>
    </rPh>
    <rPh sb="102" eb="104">
      <t>コウガク</t>
    </rPh>
    <rPh sb="104" eb="106">
      <t>キキ</t>
    </rPh>
    <rPh sb="107" eb="109">
      <t>ゲンカ</t>
    </rPh>
    <rPh sb="109" eb="111">
      <t>ショウキャク</t>
    </rPh>
    <rPh sb="111" eb="112">
      <t>ヒ</t>
    </rPh>
    <rPh sb="113" eb="115">
      <t>シュウリョウ</t>
    </rPh>
    <rPh sb="118" eb="120">
      <t>イギョウ</t>
    </rPh>
    <rPh sb="120" eb="122">
      <t>ヒヨウ</t>
    </rPh>
    <rPh sb="123" eb="125">
      <t>ゲンショウ</t>
    </rPh>
    <rPh sb="131" eb="133">
      <t>ケイジョウ</t>
    </rPh>
    <rPh sb="133" eb="135">
      <t>シュウシ</t>
    </rPh>
    <rPh sb="135" eb="137">
      <t>ヒリツ</t>
    </rPh>
    <rPh sb="137" eb="138">
      <t>オヨ</t>
    </rPh>
    <rPh sb="139" eb="141">
      <t>イギョウ</t>
    </rPh>
    <rPh sb="141" eb="143">
      <t>シュウシ</t>
    </rPh>
    <rPh sb="143" eb="145">
      <t>ヒリツ</t>
    </rPh>
    <rPh sb="146" eb="148">
      <t>カイゼン</t>
    </rPh>
    <rPh sb="155" eb="157">
      <t>ニュウイン</t>
    </rPh>
    <rPh sb="157" eb="159">
      <t>カンジャ</t>
    </rPh>
    <rPh sb="160" eb="162">
      <t>ザイイン</t>
    </rPh>
    <rPh sb="162" eb="164">
      <t>ニッスウ</t>
    </rPh>
    <rPh sb="165" eb="168">
      <t>チョウキカ</t>
    </rPh>
    <rPh sb="169" eb="170">
      <t>トモナ</t>
    </rPh>
    <rPh sb="171" eb="173">
      <t>ニュウイン</t>
    </rPh>
    <rPh sb="173" eb="175">
      <t>タンカ</t>
    </rPh>
    <rPh sb="176" eb="178">
      <t>テイゲン</t>
    </rPh>
    <rPh sb="188" eb="190">
      <t>ネンド</t>
    </rPh>
    <rPh sb="190" eb="192">
      <t>イコウ</t>
    </rPh>
    <rPh sb="193" eb="196">
      <t>タンネンド</t>
    </rPh>
    <rPh sb="196" eb="198">
      <t>ケイジョウ</t>
    </rPh>
    <rPh sb="198" eb="200">
      <t>シュウシ</t>
    </rPh>
    <rPh sb="200" eb="203">
      <t>クロジカ</t>
    </rPh>
    <rPh sb="204" eb="206">
      <t>ジツゲン</t>
    </rPh>
    <rPh sb="212" eb="214">
      <t>ルイセキ</t>
    </rPh>
    <rPh sb="214" eb="216">
      <t>ケッソン</t>
    </rPh>
    <rPh sb="217" eb="218">
      <t>ショウ</t>
    </rPh>
    <rPh sb="221" eb="223">
      <t>コンゴ</t>
    </rPh>
    <rPh sb="224" eb="226">
      <t>ヘイキン</t>
    </rPh>
    <rPh sb="226" eb="228">
      <t>ザイイン</t>
    </rPh>
    <rPh sb="228" eb="230">
      <t>ニッスウ</t>
    </rPh>
    <rPh sb="231" eb="233">
      <t>エイキョウ</t>
    </rPh>
    <rPh sb="234" eb="235">
      <t>スク</t>
    </rPh>
    <rPh sb="240" eb="242">
      <t>ニュウイン</t>
    </rPh>
    <rPh sb="242" eb="244">
      <t>タンカ</t>
    </rPh>
    <rPh sb="248" eb="250">
      <t>ビョウショウ</t>
    </rPh>
    <rPh sb="252" eb="254">
      <t>キノウ</t>
    </rPh>
    <rPh sb="254" eb="256">
      <t>テンカン</t>
    </rPh>
    <rPh sb="257" eb="258">
      <t>スス</t>
    </rPh>
    <rPh sb="260" eb="262">
      <t>ニュウイン</t>
    </rPh>
    <rPh sb="262" eb="264">
      <t>シュウエキ</t>
    </rPh>
    <rPh sb="265" eb="267">
      <t>ゾウカ</t>
    </rPh>
    <rPh sb="272" eb="274">
      <t>ケイジョウ</t>
    </rPh>
    <rPh sb="274" eb="276">
      <t>シュウシ</t>
    </rPh>
    <rPh sb="281" eb="283">
      <t>カイゼン</t>
    </rPh>
    <rPh sb="284" eb="285">
      <t>ツト</t>
    </rPh>
    <rPh sb="287" eb="289">
      <t>ルイセキ</t>
    </rPh>
    <rPh sb="354" eb="356">
      <t>コンゴ</t>
    </rPh>
    <rPh sb="357" eb="359">
      <t>ケイゾク</t>
    </rPh>
    <rPh sb="369" eb="371">
      <t>キンネン</t>
    </rPh>
    <rPh sb="372" eb="374">
      <t>ショクイン</t>
    </rPh>
    <rPh sb="374" eb="376">
      <t>キュウヨ</t>
    </rPh>
    <rPh sb="376" eb="377">
      <t>ヒ</t>
    </rPh>
    <rPh sb="377" eb="378">
      <t>タイ</t>
    </rPh>
    <rPh sb="378" eb="380">
      <t>イギョウ</t>
    </rPh>
    <rPh sb="380" eb="382">
      <t>シュウエキ</t>
    </rPh>
    <rPh sb="382" eb="384">
      <t>ヒリツ</t>
    </rPh>
    <rPh sb="385" eb="387">
      <t>ゼンコク</t>
    </rPh>
    <rPh sb="387" eb="389">
      <t>ヘイキン</t>
    </rPh>
    <rPh sb="390" eb="391">
      <t>コ</t>
    </rPh>
    <rPh sb="393" eb="395">
      <t>ジョウキョウ</t>
    </rPh>
    <rPh sb="400" eb="402">
      <t>イリョウ</t>
    </rPh>
    <rPh sb="407" eb="408">
      <t>トク</t>
    </rPh>
    <rPh sb="409" eb="412">
      <t>カンゴシ</t>
    </rPh>
    <rPh sb="413" eb="415">
      <t>タイショク</t>
    </rPh>
    <rPh sb="415" eb="417">
      <t>ホジュウ</t>
    </rPh>
    <rPh sb="422" eb="424">
      <t>クリョ</t>
    </rPh>
    <rPh sb="429" eb="431">
      <t>シンチン</t>
    </rPh>
    <rPh sb="431" eb="433">
      <t>タイシャ</t>
    </rPh>
    <rPh sb="434" eb="436">
      <t>エンカツ</t>
    </rPh>
    <rPh sb="437" eb="438">
      <t>スス</t>
    </rPh>
    <rPh sb="446" eb="448">
      <t>ネンレイ</t>
    </rPh>
    <rPh sb="448" eb="450">
      <t>コウセイ</t>
    </rPh>
    <rPh sb="451" eb="452">
      <t>タカ</t>
    </rPh>
    <rPh sb="487" eb="489">
      <t>ネンド</t>
    </rPh>
    <rPh sb="490" eb="492">
      <t>センモン</t>
    </rPh>
    <rPh sb="498" eb="500">
      <t>カツヨウ</t>
    </rPh>
    <rPh sb="502" eb="504">
      <t>カカク</t>
    </rPh>
    <rPh sb="504" eb="506">
      <t>コウショウ</t>
    </rPh>
    <rPh sb="507" eb="508">
      <t>オコナ</t>
    </rPh>
    <rPh sb="510" eb="512">
      <t>セイカ</t>
    </rPh>
    <rPh sb="527" eb="529">
      <t>オオハバ</t>
    </rPh>
    <rPh sb="530" eb="531">
      <t>サ</t>
    </rPh>
    <rPh sb="537" eb="539">
      <t>コンゴ</t>
    </rPh>
    <rPh sb="542" eb="544">
      <t>スイジュン</t>
    </rPh>
    <rPh sb="545" eb="546">
      <t>タモ</t>
    </rPh>
    <phoneticPr fontId="19"/>
  </si>
  <si>
    <t>　有形固定資産減価償却率においては、数値は上昇傾向にある。
　器械備品減価償却率については、H29年度で下降しているが、平均値を超える状況にあるため、地域の医療需要に対し必要となる医療機器等の計画的な更新が必要である。</t>
    <rPh sb="1" eb="3">
      <t>ユウケイ</t>
    </rPh>
    <rPh sb="3" eb="5">
      <t>コテイ</t>
    </rPh>
    <rPh sb="5" eb="7">
      <t>シサン</t>
    </rPh>
    <rPh sb="7" eb="9">
      <t>ゲンカ</t>
    </rPh>
    <rPh sb="9" eb="11">
      <t>ショウキャク</t>
    </rPh>
    <rPh sb="11" eb="12">
      <t>リツ</t>
    </rPh>
    <rPh sb="18" eb="20">
      <t>スウチ</t>
    </rPh>
    <rPh sb="21" eb="23">
      <t>ジョウショウ</t>
    </rPh>
    <rPh sb="23" eb="25">
      <t>ケイコウ</t>
    </rPh>
    <rPh sb="31" eb="33">
      <t>キカイ</t>
    </rPh>
    <rPh sb="49" eb="50">
      <t>ネン</t>
    </rPh>
    <rPh sb="50" eb="51">
      <t>ド</t>
    </rPh>
    <rPh sb="52" eb="54">
      <t>カコウ</t>
    </rPh>
    <rPh sb="60" eb="62">
      <t>ヘイキン</t>
    </rPh>
    <rPh sb="62" eb="63">
      <t>チ</t>
    </rPh>
    <phoneticPr fontId="19"/>
  </si>
  <si>
    <t>　平成28年7月に策定された山口県地域医療構想及び平成29年3月策定の新美祢市病院改革プランに基づき、本地域における医療需要に対し、その提供内容や規模等について適切かつ的確に対応していく必要がある。
　現在、美祢市において進められている地域包括ケアシステムの構築に向けて、当院が担っていくべき役割などを的確に把握し、その医療需要に応えていくとともに、平均在院日数の影響が少なく、かつ入院単価増となる病床への機能転換などにより収益性を高め、持続的に安定した経営に取り組んでいく。</t>
    <rPh sb="1" eb="3">
      <t>ヘイセイ</t>
    </rPh>
    <rPh sb="5" eb="6">
      <t>ネン</t>
    </rPh>
    <rPh sb="7" eb="8">
      <t>ガツ</t>
    </rPh>
    <rPh sb="9" eb="11">
      <t>サクテイ</t>
    </rPh>
    <rPh sb="14" eb="17">
      <t>ヤマグチケン</t>
    </rPh>
    <rPh sb="17" eb="19">
      <t>チイキ</t>
    </rPh>
    <rPh sb="19" eb="21">
      <t>イリョウ</t>
    </rPh>
    <rPh sb="21" eb="23">
      <t>コウソウ</t>
    </rPh>
    <rPh sb="23" eb="24">
      <t>オヨ</t>
    </rPh>
    <rPh sb="25" eb="27">
      <t>ヘイセイ</t>
    </rPh>
    <rPh sb="29" eb="30">
      <t>ネン</t>
    </rPh>
    <rPh sb="31" eb="32">
      <t>ガツ</t>
    </rPh>
    <rPh sb="32" eb="34">
      <t>サクテイ</t>
    </rPh>
    <rPh sb="35" eb="36">
      <t>シン</t>
    </rPh>
    <rPh sb="36" eb="39">
      <t>ミネシ</t>
    </rPh>
    <rPh sb="39" eb="41">
      <t>ビョウイン</t>
    </rPh>
    <rPh sb="41" eb="43">
      <t>カイカク</t>
    </rPh>
    <rPh sb="47" eb="48">
      <t>モト</t>
    </rPh>
    <rPh sb="51" eb="52">
      <t>ホン</t>
    </rPh>
    <rPh sb="52" eb="54">
      <t>チイキ</t>
    </rPh>
    <rPh sb="58" eb="60">
      <t>イリョウ</t>
    </rPh>
    <rPh sb="60" eb="62">
      <t>ジュヨウ</t>
    </rPh>
    <rPh sb="63" eb="64">
      <t>タイ</t>
    </rPh>
    <rPh sb="68" eb="70">
      <t>テイキョウ</t>
    </rPh>
    <rPh sb="70" eb="72">
      <t>ナイヨウ</t>
    </rPh>
    <rPh sb="73" eb="75">
      <t>キボ</t>
    </rPh>
    <rPh sb="75" eb="76">
      <t>トウ</t>
    </rPh>
    <rPh sb="80" eb="82">
      <t>テキセツ</t>
    </rPh>
    <rPh sb="84" eb="86">
      <t>テキカク</t>
    </rPh>
    <rPh sb="87" eb="89">
      <t>タイオウ</t>
    </rPh>
    <rPh sb="93" eb="95">
      <t>ヒツヨウ</t>
    </rPh>
    <rPh sb="101" eb="103">
      <t>ゲンザイ</t>
    </rPh>
    <rPh sb="104" eb="106">
      <t>ミネ</t>
    </rPh>
    <rPh sb="106" eb="107">
      <t>シ</t>
    </rPh>
    <rPh sb="111" eb="112">
      <t>スス</t>
    </rPh>
    <rPh sb="118" eb="120">
      <t>チイキ</t>
    </rPh>
    <rPh sb="120" eb="122">
      <t>ホウカツ</t>
    </rPh>
    <rPh sb="129" eb="131">
      <t>コウチク</t>
    </rPh>
    <rPh sb="132" eb="133">
      <t>ム</t>
    </rPh>
    <rPh sb="136" eb="138">
      <t>トウイン</t>
    </rPh>
    <rPh sb="139" eb="140">
      <t>ニナ</t>
    </rPh>
    <rPh sb="146" eb="148">
      <t>ヤクワリ</t>
    </rPh>
    <rPh sb="151" eb="153">
      <t>テキカク</t>
    </rPh>
    <rPh sb="154" eb="156">
      <t>ハアク</t>
    </rPh>
    <rPh sb="160" eb="162">
      <t>イリョウ</t>
    </rPh>
    <rPh sb="162" eb="164">
      <t>ジュヨウ</t>
    </rPh>
    <rPh sb="165" eb="166">
      <t>コタ</t>
    </rPh>
    <rPh sb="199" eb="201">
      <t>ビョウショウ</t>
    </rPh>
    <rPh sb="203" eb="205">
      <t>キノウ</t>
    </rPh>
    <rPh sb="205" eb="207">
      <t>テンカン</t>
    </rPh>
    <rPh sb="212" eb="215">
      <t>シュウエキセイ</t>
    </rPh>
    <rPh sb="216" eb="217">
      <t>タカ</t>
    </rPh>
    <rPh sb="219" eb="222">
      <t>ジゾクテキ</t>
    </rPh>
    <rPh sb="223" eb="225">
      <t>アンテイ</t>
    </rPh>
    <rPh sb="227" eb="229">
      <t>ケイエイ</t>
    </rPh>
    <rPh sb="230" eb="231">
      <t>ト</t>
    </rPh>
    <rPh sb="232" eb="233">
      <t>ク</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</si>
</sst>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4" fillId="0" borderId="8" xfId="3" applyFont="1" applyBorder="1" applyAlignment="1" applyProtection="1">
      <alignment horizontal="left" vertical="top" wrapText="1"/>
      <protection locked="0"/>
    </xf>
    <xf numFmtId="0" fontId="14" fillId="0" borderId="0" xfId="3" applyFont="1" applyBorder="1" applyAlignment="1" applyProtection="1">
      <alignment horizontal="left" vertical="top" wrapText="1"/>
      <protection locked="0"/>
    </xf>
    <xf numFmtId="0" fontId="14" fillId="0" borderId="9" xfId="3" applyFont="1" applyBorder="1" applyAlignment="1" applyProtection="1">
      <alignment horizontal="left" vertical="top" wrapText="1"/>
      <protection locked="0"/>
    </xf>
    <xf numFmtId="0" fontId="14" fillId="0" borderId="10" xfId="3" applyFont="1" applyBorder="1" applyAlignment="1" applyProtection="1">
      <alignment horizontal="left" vertical="top" wrapText="1"/>
      <protection locked="0"/>
    </xf>
    <xf numFmtId="0" fontId="14" fillId="0" borderId="1" xfId="3" applyFont="1" applyBorder="1" applyAlignment="1" applyProtection="1">
      <alignment horizontal="left" vertical="top" wrapText="1"/>
      <protection locked="0"/>
    </xf>
    <xf numFmtId="0" fontId="14"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82.4</c:v>
                </c:pt>
                <c:pt idx="1">
                  <c:v>82.7</c:v>
                </c:pt>
                <c:pt idx="2">
                  <c:v>74</c:v>
                </c:pt>
                <c:pt idx="3">
                  <c:v>76.7</c:v>
                </c:pt>
                <c:pt idx="4">
                  <c:v>80.900000000000006</c:v>
                </c:pt>
              </c:numCache>
            </c:numRef>
          </c:val>
          <c:extLst xmlns:c16r2="http://schemas.microsoft.com/office/drawing/2015/06/chart">
            <c:ext xmlns:c16="http://schemas.microsoft.com/office/drawing/2014/chart" uri="{C3380CC4-5D6E-409C-BE32-E72D297353CC}">
              <c16:uniqueId val="{00000000-2309-4BDC-A91C-DE5587D5E7A7}"/>
            </c:ext>
          </c:extLst>
        </c:ser>
        <c:dLbls>
          <c:showLegendKey val="0"/>
          <c:showVal val="0"/>
          <c:showCatName val="0"/>
          <c:showSerName val="0"/>
          <c:showPercent val="0"/>
          <c:showBubbleSize val="0"/>
        </c:dLbls>
        <c:gapWidth val="150"/>
        <c:axId val="320697656"/>
        <c:axId val="32069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2309-4BDC-A91C-DE5587D5E7A7}"/>
            </c:ext>
          </c:extLst>
        </c:ser>
        <c:dLbls>
          <c:showLegendKey val="0"/>
          <c:showVal val="0"/>
          <c:showCatName val="0"/>
          <c:showSerName val="0"/>
          <c:showPercent val="0"/>
          <c:showBubbleSize val="0"/>
        </c:dLbls>
        <c:marker val="1"/>
        <c:smooth val="0"/>
        <c:axId val="320697656"/>
        <c:axId val="320695696"/>
      </c:lineChart>
      <c:dateAx>
        <c:axId val="320697656"/>
        <c:scaling>
          <c:orientation val="minMax"/>
        </c:scaling>
        <c:delete val="1"/>
        <c:axPos val="b"/>
        <c:numFmt formatCode="ge" sourceLinked="1"/>
        <c:majorTickMark val="none"/>
        <c:minorTickMark val="none"/>
        <c:tickLblPos val="none"/>
        <c:crossAx val="320695696"/>
        <c:crosses val="autoZero"/>
        <c:auto val="1"/>
        <c:lblOffset val="100"/>
        <c:baseTimeUnit val="years"/>
      </c:dateAx>
      <c:valAx>
        <c:axId val="320695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97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19.7</c:v>
                </c:pt>
                <c:pt idx="1">
                  <c:v>0</c:v>
                </c:pt>
                <c:pt idx="2">
                  <c:v>0</c:v>
                </c:pt>
                <c:pt idx="3">
                  <c:v>0</c:v>
                </c:pt>
                <c:pt idx="4">
                  <c:v>7.2</c:v>
                </c:pt>
              </c:numCache>
            </c:numRef>
          </c:val>
          <c:extLst xmlns:c16r2="http://schemas.microsoft.com/office/drawing/2015/06/chart">
            <c:ext xmlns:c16="http://schemas.microsoft.com/office/drawing/2014/chart" uri="{C3380CC4-5D6E-409C-BE32-E72D297353CC}">
              <c16:uniqueId val="{00000000-BB4E-4EC8-8556-7769E7697F7E}"/>
            </c:ext>
          </c:extLst>
        </c:ser>
        <c:dLbls>
          <c:showLegendKey val="0"/>
          <c:showVal val="0"/>
          <c:showCatName val="0"/>
          <c:showSerName val="0"/>
          <c:showPercent val="0"/>
          <c:showBubbleSize val="0"/>
        </c:dLbls>
        <c:gapWidth val="150"/>
        <c:axId val="320699616"/>
        <c:axId val="32069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BB4E-4EC8-8556-7769E7697F7E}"/>
            </c:ext>
          </c:extLst>
        </c:ser>
        <c:dLbls>
          <c:showLegendKey val="0"/>
          <c:showVal val="0"/>
          <c:showCatName val="0"/>
          <c:showSerName val="0"/>
          <c:showPercent val="0"/>
          <c:showBubbleSize val="0"/>
        </c:dLbls>
        <c:marker val="1"/>
        <c:smooth val="0"/>
        <c:axId val="320699616"/>
        <c:axId val="320692168"/>
      </c:lineChart>
      <c:dateAx>
        <c:axId val="320699616"/>
        <c:scaling>
          <c:orientation val="minMax"/>
        </c:scaling>
        <c:delete val="1"/>
        <c:axPos val="b"/>
        <c:numFmt formatCode="ge" sourceLinked="1"/>
        <c:majorTickMark val="none"/>
        <c:minorTickMark val="none"/>
        <c:tickLblPos val="none"/>
        <c:crossAx val="320692168"/>
        <c:crosses val="autoZero"/>
        <c:auto val="1"/>
        <c:lblOffset val="100"/>
        <c:baseTimeUnit val="years"/>
      </c:dateAx>
      <c:valAx>
        <c:axId val="320692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9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88.8</c:v>
                </c:pt>
                <c:pt idx="1">
                  <c:v>88.1</c:v>
                </c:pt>
                <c:pt idx="2">
                  <c:v>80.3</c:v>
                </c:pt>
                <c:pt idx="3">
                  <c:v>79.3</c:v>
                </c:pt>
                <c:pt idx="4">
                  <c:v>84.1</c:v>
                </c:pt>
              </c:numCache>
            </c:numRef>
          </c:val>
          <c:extLst xmlns:c16r2="http://schemas.microsoft.com/office/drawing/2015/06/chart">
            <c:ext xmlns:c16="http://schemas.microsoft.com/office/drawing/2014/chart" uri="{C3380CC4-5D6E-409C-BE32-E72D297353CC}">
              <c16:uniqueId val="{00000000-7A4D-4834-8264-6CA711BBD29A}"/>
            </c:ext>
          </c:extLst>
        </c:ser>
        <c:dLbls>
          <c:showLegendKey val="0"/>
          <c:showVal val="0"/>
          <c:showCatName val="0"/>
          <c:showSerName val="0"/>
          <c:showPercent val="0"/>
          <c:showBubbleSize val="0"/>
        </c:dLbls>
        <c:gapWidth val="150"/>
        <c:axId val="320692560"/>
        <c:axId val="320692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7A4D-4834-8264-6CA711BBD29A}"/>
            </c:ext>
          </c:extLst>
        </c:ser>
        <c:dLbls>
          <c:showLegendKey val="0"/>
          <c:showVal val="0"/>
          <c:showCatName val="0"/>
          <c:showSerName val="0"/>
          <c:showPercent val="0"/>
          <c:showBubbleSize val="0"/>
        </c:dLbls>
        <c:marker val="1"/>
        <c:smooth val="0"/>
        <c:axId val="320692560"/>
        <c:axId val="320692952"/>
      </c:lineChart>
      <c:dateAx>
        <c:axId val="320692560"/>
        <c:scaling>
          <c:orientation val="minMax"/>
        </c:scaling>
        <c:delete val="1"/>
        <c:axPos val="b"/>
        <c:numFmt formatCode="ge" sourceLinked="1"/>
        <c:majorTickMark val="none"/>
        <c:minorTickMark val="none"/>
        <c:tickLblPos val="none"/>
        <c:crossAx val="320692952"/>
        <c:crosses val="autoZero"/>
        <c:auto val="1"/>
        <c:lblOffset val="100"/>
        <c:baseTimeUnit val="years"/>
      </c:dateAx>
      <c:valAx>
        <c:axId val="320692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69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96.5</c:v>
                </c:pt>
                <c:pt idx="1">
                  <c:v>99.5</c:v>
                </c:pt>
                <c:pt idx="2">
                  <c:v>93.4</c:v>
                </c:pt>
                <c:pt idx="3">
                  <c:v>92.3</c:v>
                </c:pt>
                <c:pt idx="4">
                  <c:v>95.1</c:v>
                </c:pt>
              </c:numCache>
            </c:numRef>
          </c:val>
          <c:extLst xmlns:c16r2="http://schemas.microsoft.com/office/drawing/2015/06/chart">
            <c:ext xmlns:c16="http://schemas.microsoft.com/office/drawing/2014/chart" uri="{C3380CC4-5D6E-409C-BE32-E72D297353CC}">
              <c16:uniqueId val="{00000000-3067-4624-B985-7BB4732F283B}"/>
            </c:ext>
          </c:extLst>
        </c:ser>
        <c:dLbls>
          <c:showLegendKey val="0"/>
          <c:showVal val="0"/>
          <c:showCatName val="0"/>
          <c:showSerName val="0"/>
          <c:showPercent val="0"/>
          <c:showBubbleSize val="0"/>
        </c:dLbls>
        <c:gapWidth val="150"/>
        <c:axId val="322615448"/>
        <c:axId val="32260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067-4624-B985-7BB4732F283B}"/>
            </c:ext>
          </c:extLst>
        </c:ser>
        <c:dLbls>
          <c:showLegendKey val="0"/>
          <c:showVal val="0"/>
          <c:showCatName val="0"/>
          <c:showSerName val="0"/>
          <c:showPercent val="0"/>
          <c:showBubbleSize val="0"/>
        </c:dLbls>
        <c:marker val="1"/>
        <c:smooth val="0"/>
        <c:axId val="322615448"/>
        <c:axId val="322609568"/>
      </c:lineChart>
      <c:dateAx>
        <c:axId val="322615448"/>
        <c:scaling>
          <c:orientation val="minMax"/>
        </c:scaling>
        <c:delete val="1"/>
        <c:axPos val="b"/>
        <c:numFmt formatCode="ge" sourceLinked="1"/>
        <c:majorTickMark val="none"/>
        <c:minorTickMark val="none"/>
        <c:tickLblPos val="none"/>
        <c:crossAx val="322609568"/>
        <c:crosses val="autoZero"/>
        <c:auto val="1"/>
        <c:lblOffset val="100"/>
        <c:baseTimeUnit val="years"/>
      </c:dateAx>
      <c:valAx>
        <c:axId val="32260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2261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44.3</c:v>
                </c:pt>
                <c:pt idx="1">
                  <c:v>48.2</c:v>
                </c:pt>
                <c:pt idx="2">
                  <c:v>50.6</c:v>
                </c:pt>
                <c:pt idx="3">
                  <c:v>52.8</c:v>
                </c:pt>
                <c:pt idx="4">
                  <c:v>53.1</c:v>
                </c:pt>
              </c:numCache>
            </c:numRef>
          </c:val>
          <c:extLst xmlns:c16r2="http://schemas.microsoft.com/office/drawing/2015/06/chart">
            <c:ext xmlns:c16="http://schemas.microsoft.com/office/drawing/2014/chart" uri="{C3380CC4-5D6E-409C-BE32-E72D297353CC}">
              <c16:uniqueId val="{00000000-6C74-4EAE-8205-4BD388E5C72E}"/>
            </c:ext>
          </c:extLst>
        </c:ser>
        <c:dLbls>
          <c:showLegendKey val="0"/>
          <c:showVal val="0"/>
          <c:showCatName val="0"/>
          <c:showSerName val="0"/>
          <c:showPercent val="0"/>
          <c:showBubbleSize val="0"/>
        </c:dLbls>
        <c:gapWidth val="150"/>
        <c:axId val="322613096"/>
        <c:axId val="32261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6C74-4EAE-8205-4BD388E5C72E}"/>
            </c:ext>
          </c:extLst>
        </c:ser>
        <c:dLbls>
          <c:showLegendKey val="0"/>
          <c:showVal val="0"/>
          <c:showCatName val="0"/>
          <c:showSerName val="0"/>
          <c:showPercent val="0"/>
          <c:showBubbleSize val="0"/>
        </c:dLbls>
        <c:marker val="1"/>
        <c:smooth val="0"/>
        <c:axId val="322613096"/>
        <c:axId val="322616232"/>
      </c:lineChart>
      <c:dateAx>
        <c:axId val="322613096"/>
        <c:scaling>
          <c:orientation val="minMax"/>
        </c:scaling>
        <c:delete val="1"/>
        <c:axPos val="b"/>
        <c:numFmt formatCode="ge" sourceLinked="1"/>
        <c:majorTickMark val="none"/>
        <c:minorTickMark val="none"/>
        <c:tickLblPos val="none"/>
        <c:crossAx val="322616232"/>
        <c:crosses val="autoZero"/>
        <c:auto val="1"/>
        <c:lblOffset val="100"/>
        <c:baseTimeUnit val="years"/>
      </c:dateAx>
      <c:valAx>
        <c:axId val="322616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13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65.900000000000006</c:v>
                </c:pt>
                <c:pt idx="1">
                  <c:v>72.900000000000006</c:v>
                </c:pt>
                <c:pt idx="2">
                  <c:v>77.3</c:v>
                </c:pt>
                <c:pt idx="3">
                  <c:v>81.5</c:v>
                </c:pt>
                <c:pt idx="4">
                  <c:v>78.099999999999994</c:v>
                </c:pt>
              </c:numCache>
            </c:numRef>
          </c:val>
          <c:extLst xmlns:c16r2="http://schemas.microsoft.com/office/drawing/2015/06/chart">
            <c:ext xmlns:c16="http://schemas.microsoft.com/office/drawing/2014/chart" uri="{C3380CC4-5D6E-409C-BE32-E72D297353CC}">
              <c16:uniqueId val="{00000000-8319-4330-9421-97181566A2DE}"/>
            </c:ext>
          </c:extLst>
        </c:ser>
        <c:dLbls>
          <c:showLegendKey val="0"/>
          <c:showVal val="0"/>
          <c:showCatName val="0"/>
          <c:showSerName val="0"/>
          <c:showPercent val="0"/>
          <c:showBubbleSize val="0"/>
        </c:dLbls>
        <c:gapWidth val="150"/>
        <c:axId val="322610352"/>
        <c:axId val="32261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8319-4330-9421-97181566A2DE}"/>
            </c:ext>
          </c:extLst>
        </c:ser>
        <c:dLbls>
          <c:showLegendKey val="0"/>
          <c:showVal val="0"/>
          <c:showCatName val="0"/>
          <c:showSerName val="0"/>
          <c:showPercent val="0"/>
          <c:showBubbleSize val="0"/>
        </c:dLbls>
        <c:marker val="1"/>
        <c:smooth val="0"/>
        <c:axId val="322610352"/>
        <c:axId val="322615056"/>
      </c:lineChart>
      <c:dateAx>
        <c:axId val="322610352"/>
        <c:scaling>
          <c:orientation val="minMax"/>
        </c:scaling>
        <c:delete val="1"/>
        <c:axPos val="b"/>
        <c:numFmt formatCode="ge" sourceLinked="1"/>
        <c:majorTickMark val="none"/>
        <c:minorTickMark val="none"/>
        <c:tickLblPos val="none"/>
        <c:crossAx val="322615056"/>
        <c:crosses val="autoZero"/>
        <c:auto val="1"/>
        <c:lblOffset val="100"/>
        <c:baseTimeUnit val="years"/>
      </c:dateAx>
      <c:valAx>
        <c:axId val="322615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1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41155241</c:v>
                </c:pt>
                <c:pt idx="1">
                  <c:v>41204738</c:v>
                </c:pt>
                <c:pt idx="2">
                  <c:v>41118186</c:v>
                </c:pt>
                <c:pt idx="3">
                  <c:v>41307552</c:v>
                </c:pt>
                <c:pt idx="4">
                  <c:v>41614448</c:v>
                </c:pt>
              </c:numCache>
            </c:numRef>
          </c:val>
          <c:extLst xmlns:c16r2="http://schemas.microsoft.com/office/drawing/2015/06/chart">
            <c:ext xmlns:c16="http://schemas.microsoft.com/office/drawing/2014/chart" uri="{C3380CC4-5D6E-409C-BE32-E72D297353CC}">
              <c16:uniqueId val="{00000000-294E-49E1-B0FB-ABD6B152E6CA}"/>
            </c:ext>
          </c:extLst>
        </c:ser>
        <c:dLbls>
          <c:showLegendKey val="0"/>
          <c:showVal val="0"/>
          <c:showCatName val="0"/>
          <c:showSerName val="0"/>
          <c:showPercent val="0"/>
          <c:showBubbleSize val="0"/>
        </c:dLbls>
        <c:gapWidth val="150"/>
        <c:axId val="322611920"/>
        <c:axId val="32261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294E-49E1-B0FB-ABD6B152E6CA}"/>
            </c:ext>
          </c:extLst>
        </c:ser>
        <c:dLbls>
          <c:showLegendKey val="0"/>
          <c:showVal val="0"/>
          <c:showCatName val="0"/>
          <c:showSerName val="0"/>
          <c:showPercent val="0"/>
          <c:showBubbleSize val="0"/>
        </c:dLbls>
        <c:marker val="1"/>
        <c:smooth val="0"/>
        <c:axId val="322611920"/>
        <c:axId val="322616624"/>
      </c:lineChart>
      <c:dateAx>
        <c:axId val="322611920"/>
        <c:scaling>
          <c:orientation val="minMax"/>
        </c:scaling>
        <c:delete val="1"/>
        <c:axPos val="b"/>
        <c:numFmt formatCode="ge" sourceLinked="1"/>
        <c:majorTickMark val="none"/>
        <c:minorTickMark val="none"/>
        <c:tickLblPos val="none"/>
        <c:crossAx val="322616624"/>
        <c:crosses val="autoZero"/>
        <c:auto val="1"/>
        <c:lblOffset val="100"/>
        <c:baseTimeUnit val="years"/>
      </c:dateAx>
      <c:valAx>
        <c:axId val="322616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1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c:v>
                </c:pt>
                <c:pt idx="1">
                  <c:v>18.899999999999999</c:v>
                </c:pt>
                <c:pt idx="2">
                  <c:v>18.2</c:v>
                </c:pt>
                <c:pt idx="3">
                  <c:v>17.2</c:v>
                </c:pt>
                <c:pt idx="4">
                  <c:v>17.2</c:v>
                </c:pt>
              </c:numCache>
            </c:numRef>
          </c:val>
          <c:extLst xmlns:c16r2="http://schemas.microsoft.com/office/drawing/2015/06/chart">
            <c:ext xmlns:c16="http://schemas.microsoft.com/office/drawing/2014/chart" uri="{C3380CC4-5D6E-409C-BE32-E72D297353CC}">
              <c16:uniqueId val="{00000000-882C-4327-AD8C-E14B638C41E5}"/>
            </c:ext>
          </c:extLst>
        </c:ser>
        <c:dLbls>
          <c:showLegendKey val="0"/>
          <c:showVal val="0"/>
          <c:showCatName val="0"/>
          <c:showSerName val="0"/>
          <c:showPercent val="0"/>
          <c:showBubbleSize val="0"/>
        </c:dLbls>
        <c:gapWidth val="150"/>
        <c:axId val="322612704"/>
        <c:axId val="32260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882C-4327-AD8C-E14B638C41E5}"/>
            </c:ext>
          </c:extLst>
        </c:ser>
        <c:dLbls>
          <c:showLegendKey val="0"/>
          <c:showVal val="0"/>
          <c:showCatName val="0"/>
          <c:showSerName val="0"/>
          <c:showPercent val="0"/>
          <c:showBubbleSize val="0"/>
        </c:dLbls>
        <c:marker val="1"/>
        <c:smooth val="0"/>
        <c:axId val="322612704"/>
        <c:axId val="322609176"/>
      </c:lineChart>
      <c:dateAx>
        <c:axId val="322612704"/>
        <c:scaling>
          <c:orientation val="minMax"/>
        </c:scaling>
        <c:delete val="1"/>
        <c:axPos val="b"/>
        <c:numFmt formatCode="ge" sourceLinked="1"/>
        <c:majorTickMark val="none"/>
        <c:minorTickMark val="none"/>
        <c:tickLblPos val="none"/>
        <c:crossAx val="322609176"/>
        <c:crosses val="autoZero"/>
        <c:auto val="1"/>
        <c:lblOffset val="100"/>
        <c:baseTimeUnit val="years"/>
      </c:dateAx>
      <c:valAx>
        <c:axId val="322609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12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56.7</c:v>
                </c:pt>
                <c:pt idx="1">
                  <c:v>55.2</c:v>
                </c:pt>
                <c:pt idx="2">
                  <c:v>64.7</c:v>
                </c:pt>
                <c:pt idx="3">
                  <c:v>67.7</c:v>
                </c:pt>
                <c:pt idx="4">
                  <c:v>63.6</c:v>
                </c:pt>
              </c:numCache>
            </c:numRef>
          </c:val>
          <c:extLst xmlns:c16r2="http://schemas.microsoft.com/office/drawing/2015/06/chart">
            <c:ext xmlns:c16="http://schemas.microsoft.com/office/drawing/2014/chart" uri="{C3380CC4-5D6E-409C-BE32-E72D297353CC}">
              <c16:uniqueId val="{00000000-2EF3-460F-B274-D8CD5DAF4AED}"/>
            </c:ext>
          </c:extLst>
        </c:ser>
        <c:dLbls>
          <c:showLegendKey val="0"/>
          <c:showVal val="0"/>
          <c:showCatName val="0"/>
          <c:showSerName val="0"/>
          <c:showPercent val="0"/>
          <c:showBubbleSize val="0"/>
        </c:dLbls>
        <c:gapWidth val="150"/>
        <c:axId val="322610744"/>
        <c:axId val="3226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2EF3-460F-B274-D8CD5DAF4AED}"/>
            </c:ext>
          </c:extLst>
        </c:ser>
        <c:dLbls>
          <c:showLegendKey val="0"/>
          <c:showVal val="0"/>
          <c:showCatName val="0"/>
          <c:showSerName val="0"/>
          <c:showPercent val="0"/>
          <c:showBubbleSize val="0"/>
        </c:dLbls>
        <c:marker val="1"/>
        <c:smooth val="0"/>
        <c:axId val="322610744"/>
        <c:axId val="322611136"/>
      </c:lineChart>
      <c:dateAx>
        <c:axId val="322610744"/>
        <c:scaling>
          <c:orientation val="minMax"/>
        </c:scaling>
        <c:delete val="1"/>
        <c:axPos val="b"/>
        <c:numFmt formatCode="ge" sourceLinked="1"/>
        <c:majorTickMark val="none"/>
        <c:minorTickMark val="none"/>
        <c:tickLblPos val="none"/>
        <c:crossAx val="322611136"/>
        <c:crosses val="autoZero"/>
        <c:auto val="1"/>
        <c:lblOffset val="100"/>
        <c:baseTimeUnit val="years"/>
      </c:dateAx>
      <c:valAx>
        <c:axId val="32261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61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10344</c:v>
                </c:pt>
                <c:pt idx="1">
                  <c:v>10603</c:v>
                </c:pt>
                <c:pt idx="2">
                  <c:v>10365</c:v>
                </c:pt>
                <c:pt idx="3">
                  <c:v>10957</c:v>
                </c:pt>
                <c:pt idx="4">
                  <c:v>11351</c:v>
                </c:pt>
              </c:numCache>
            </c:numRef>
          </c:val>
          <c:extLst xmlns:c16r2="http://schemas.microsoft.com/office/drawing/2015/06/chart">
            <c:ext xmlns:c16="http://schemas.microsoft.com/office/drawing/2014/chart" uri="{C3380CC4-5D6E-409C-BE32-E72D297353CC}">
              <c16:uniqueId val="{00000000-E29A-4D5D-924E-8E7CA6807A3B}"/>
            </c:ext>
          </c:extLst>
        </c:ser>
        <c:dLbls>
          <c:showLegendKey val="0"/>
          <c:showVal val="0"/>
          <c:showCatName val="0"/>
          <c:showSerName val="0"/>
          <c:showPercent val="0"/>
          <c:showBubbleSize val="0"/>
        </c:dLbls>
        <c:gapWidth val="150"/>
        <c:axId val="322612312"/>
        <c:axId val="32261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29A-4D5D-924E-8E7CA6807A3B}"/>
            </c:ext>
          </c:extLst>
        </c:ser>
        <c:dLbls>
          <c:showLegendKey val="0"/>
          <c:showVal val="0"/>
          <c:showCatName val="0"/>
          <c:showSerName val="0"/>
          <c:showPercent val="0"/>
          <c:showBubbleSize val="0"/>
        </c:dLbls>
        <c:marker val="1"/>
        <c:smooth val="0"/>
        <c:axId val="322612312"/>
        <c:axId val="322613488"/>
      </c:lineChart>
      <c:dateAx>
        <c:axId val="322612312"/>
        <c:scaling>
          <c:orientation val="minMax"/>
        </c:scaling>
        <c:delete val="1"/>
        <c:axPos val="b"/>
        <c:numFmt formatCode="ge" sourceLinked="1"/>
        <c:majorTickMark val="none"/>
        <c:minorTickMark val="none"/>
        <c:tickLblPos val="none"/>
        <c:crossAx val="322613488"/>
        <c:crosses val="autoZero"/>
        <c:auto val="1"/>
        <c:lblOffset val="100"/>
        <c:baseTimeUnit val="years"/>
      </c:dateAx>
      <c:valAx>
        <c:axId val="32261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612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24379</c:v>
                </c:pt>
                <c:pt idx="1">
                  <c:v>24947</c:v>
                </c:pt>
                <c:pt idx="2">
                  <c:v>24783</c:v>
                </c:pt>
                <c:pt idx="3">
                  <c:v>23805</c:v>
                </c:pt>
                <c:pt idx="4">
                  <c:v>23908</c:v>
                </c:pt>
              </c:numCache>
            </c:numRef>
          </c:val>
          <c:extLst xmlns:c16r2="http://schemas.microsoft.com/office/drawing/2015/06/chart">
            <c:ext xmlns:c16="http://schemas.microsoft.com/office/drawing/2014/chart" uri="{C3380CC4-5D6E-409C-BE32-E72D297353CC}">
              <c16:uniqueId val="{00000000-6313-44F0-8399-F3102926F3CB}"/>
            </c:ext>
          </c:extLst>
        </c:ser>
        <c:dLbls>
          <c:showLegendKey val="0"/>
          <c:showVal val="0"/>
          <c:showCatName val="0"/>
          <c:showSerName val="0"/>
          <c:showPercent val="0"/>
          <c:showBubbleSize val="0"/>
        </c:dLbls>
        <c:gapWidth val="150"/>
        <c:axId val="322923456"/>
        <c:axId val="32291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313-44F0-8399-F3102926F3CB}"/>
            </c:ext>
          </c:extLst>
        </c:ser>
        <c:dLbls>
          <c:showLegendKey val="0"/>
          <c:showVal val="0"/>
          <c:showCatName val="0"/>
          <c:showSerName val="0"/>
          <c:showPercent val="0"/>
          <c:showBubbleSize val="0"/>
        </c:dLbls>
        <c:marker val="1"/>
        <c:smooth val="0"/>
        <c:axId val="322923456"/>
        <c:axId val="322917184"/>
      </c:lineChart>
      <c:dateAx>
        <c:axId val="322923456"/>
        <c:scaling>
          <c:orientation val="minMax"/>
        </c:scaling>
        <c:delete val="1"/>
        <c:axPos val="b"/>
        <c:numFmt formatCode="ge" sourceLinked="1"/>
        <c:majorTickMark val="none"/>
        <c:minorTickMark val="none"/>
        <c:tickLblPos val="none"/>
        <c:crossAx val="322917184"/>
        <c:crosses val="autoZero"/>
        <c:auto val="1"/>
        <c:lblOffset val="100"/>
        <c:baseTimeUnit val="years"/>
      </c:dateAx>
      <c:valAx>
        <c:axId val="322917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92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HA1"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山口県美祢市　市立病院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100床以上～200床未満</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学術・研究機関出身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96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49</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12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訓</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輪</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145</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25146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8950</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第１種該当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１０：１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96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49</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145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153</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96.5</v>
      </c>
      <c r="Q33" s="100"/>
      <c r="R33" s="100"/>
      <c r="S33" s="100"/>
      <c r="T33" s="100"/>
      <c r="U33" s="100"/>
      <c r="V33" s="100"/>
      <c r="W33" s="100"/>
      <c r="X33" s="100"/>
      <c r="Y33" s="100"/>
      <c r="Z33" s="100"/>
      <c r="AA33" s="100"/>
      <c r="AB33" s="100"/>
      <c r="AC33" s="100"/>
      <c r="AD33" s="101"/>
      <c r="AE33" s="99">
        <f>データ!AI7</f>
        <v>99.5</v>
      </c>
      <c r="AF33" s="100"/>
      <c r="AG33" s="100"/>
      <c r="AH33" s="100"/>
      <c r="AI33" s="100"/>
      <c r="AJ33" s="100"/>
      <c r="AK33" s="100"/>
      <c r="AL33" s="100"/>
      <c r="AM33" s="100"/>
      <c r="AN33" s="100"/>
      <c r="AO33" s="100"/>
      <c r="AP33" s="100"/>
      <c r="AQ33" s="100"/>
      <c r="AR33" s="100"/>
      <c r="AS33" s="101"/>
      <c r="AT33" s="99">
        <f>データ!AJ7</f>
        <v>93.4</v>
      </c>
      <c r="AU33" s="100"/>
      <c r="AV33" s="100"/>
      <c r="AW33" s="100"/>
      <c r="AX33" s="100"/>
      <c r="AY33" s="100"/>
      <c r="AZ33" s="100"/>
      <c r="BA33" s="100"/>
      <c r="BB33" s="100"/>
      <c r="BC33" s="100"/>
      <c r="BD33" s="100"/>
      <c r="BE33" s="100"/>
      <c r="BF33" s="100"/>
      <c r="BG33" s="100"/>
      <c r="BH33" s="101"/>
      <c r="BI33" s="99">
        <f>データ!AK7</f>
        <v>92.3</v>
      </c>
      <c r="BJ33" s="100"/>
      <c r="BK33" s="100"/>
      <c r="BL33" s="100"/>
      <c r="BM33" s="100"/>
      <c r="BN33" s="100"/>
      <c r="BO33" s="100"/>
      <c r="BP33" s="100"/>
      <c r="BQ33" s="100"/>
      <c r="BR33" s="100"/>
      <c r="BS33" s="100"/>
      <c r="BT33" s="100"/>
      <c r="BU33" s="100"/>
      <c r="BV33" s="100"/>
      <c r="BW33" s="101"/>
      <c r="BX33" s="99">
        <f>データ!AL7</f>
        <v>95.1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88.8</v>
      </c>
      <c r="DE33" s="100"/>
      <c r="DF33" s="100"/>
      <c r="DG33" s="100"/>
      <c r="DH33" s="100"/>
      <c r="DI33" s="100"/>
      <c r="DJ33" s="100"/>
      <c r="DK33" s="100"/>
      <c r="DL33" s="100"/>
      <c r="DM33" s="100"/>
      <c r="DN33" s="100"/>
      <c r="DO33" s="100"/>
      <c r="DP33" s="100"/>
      <c r="DQ33" s="100"/>
      <c r="DR33" s="101"/>
      <c r="DS33" s="99">
        <f>データ!AT7</f>
        <v>88.1</v>
      </c>
      <c r="DT33" s="100"/>
      <c r="DU33" s="100"/>
      <c r="DV33" s="100"/>
      <c r="DW33" s="100"/>
      <c r="DX33" s="100"/>
      <c r="DY33" s="100"/>
      <c r="DZ33" s="100"/>
      <c r="EA33" s="100"/>
      <c r="EB33" s="100"/>
      <c r="EC33" s="100"/>
      <c r="ED33" s="100"/>
      <c r="EE33" s="100"/>
      <c r="EF33" s="100"/>
      <c r="EG33" s="101"/>
      <c r="EH33" s="99">
        <f>データ!AU7</f>
        <v>80.3</v>
      </c>
      <c r="EI33" s="100"/>
      <c r="EJ33" s="100"/>
      <c r="EK33" s="100"/>
      <c r="EL33" s="100"/>
      <c r="EM33" s="100"/>
      <c r="EN33" s="100"/>
      <c r="EO33" s="100"/>
      <c r="EP33" s="100"/>
      <c r="EQ33" s="100"/>
      <c r="ER33" s="100"/>
      <c r="ES33" s="100"/>
      <c r="ET33" s="100"/>
      <c r="EU33" s="100"/>
      <c r="EV33" s="101"/>
      <c r="EW33" s="99">
        <f>データ!AV7</f>
        <v>79.3</v>
      </c>
      <c r="EX33" s="100"/>
      <c r="EY33" s="100"/>
      <c r="EZ33" s="100"/>
      <c r="FA33" s="100"/>
      <c r="FB33" s="100"/>
      <c r="FC33" s="100"/>
      <c r="FD33" s="100"/>
      <c r="FE33" s="100"/>
      <c r="FF33" s="100"/>
      <c r="FG33" s="100"/>
      <c r="FH33" s="100"/>
      <c r="FI33" s="100"/>
      <c r="FJ33" s="100"/>
      <c r="FK33" s="101"/>
      <c r="FL33" s="99">
        <f>データ!AW7</f>
        <v>84.1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19.7</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7.2</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82.4</v>
      </c>
      <c r="KG33" s="100"/>
      <c r="KH33" s="100"/>
      <c r="KI33" s="100"/>
      <c r="KJ33" s="100"/>
      <c r="KK33" s="100"/>
      <c r="KL33" s="100"/>
      <c r="KM33" s="100"/>
      <c r="KN33" s="100"/>
      <c r="KO33" s="100"/>
      <c r="KP33" s="100"/>
      <c r="KQ33" s="100"/>
      <c r="KR33" s="100"/>
      <c r="KS33" s="100"/>
      <c r="KT33" s="101"/>
      <c r="KU33" s="99">
        <f>データ!BP7</f>
        <v>82.7</v>
      </c>
      <c r="KV33" s="100"/>
      <c r="KW33" s="100"/>
      <c r="KX33" s="100"/>
      <c r="KY33" s="100"/>
      <c r="KZ33" s="100"/>
      <c r="LA33" s="100"/>
      <c r="LB33" s="100"/>
      <c r="LC33" s="100"/>
      <c r="LD33" s="100"/>
      <c r="LE33" s="100"/>
      <c r="LF33" s="100"/>
      <c r="LG33" s="100"/>
      <c r="LH33" s="100"/>
      <c r="LI33" s="101"/>
      <c r="LJ33" s="99">
        <f>データ!BQ7</f>
        <v>74</v>
      </c>
      <c r="LK33" s="100"/>
      <c r="LL33" s="100"/>
      <c r="LM33" s="100"/>
      <c r="LN33" s="100"/>
      <c r="LO33" s="100"/>
      <c r="LP33" s="100"/>
      <c r="LQ33" s="100"/>
      <c r="LR33" s="100"/>
      <c r="LS33" s="100"/>
      <c r="LT33" s="100"/>
      <c r="LU33" s="100"/>
      <c r="LV33" s="100"/>
      <c r="LW33" s="100"/>
      <c r="LX33" s="101"/>
      <c r="LY33" s="99">
        <f>データ!BR7</f>
        <v>76.7</v>
      </c>
      <c r="LZ33" s="100"/>
      <c r="MA33" s="100"/>
      <c r="MB33" s="100"/>
      <c r="MC33" s="100"/>
      <c r="MD33" s="100"/>
      <c r="ME33" s="100"/>
      <c r="MF33" s="100"/>
      <c r="MG33" s="100"/>
      <c r="MH33" s="100"/>
      <c r="MI33" s="100"/>
      <c r="MJ33" s="100"/>
      <c r="MK33" s="100"/>
      <c r="ML33" s="100"/>
      <c r="MM33" s="101"/>
      <c r="MN33" s="99">
        <f>データ!BS7</f>
        <v>80.900000000000006</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8"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155</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24379</v>
      </c>
      <c r="Q55" s="103"/>
      <c r="R55" s="103"/>
      <c r="S55" s="103"/>
      <c r="T55" s="103"/>
      <c r="U55" s="103"/>
      <c r="V55" s="103"/>
      <c r="W55" s="103"/>
      <c r="X55" s="103"/>
      <c r="Y55" s="103"/>
      <c r="Z55" s="103"/>
      <c r="AA55" s="103"/>
      <c r="AB55" s="103"/>
      <c r="AC55" s="103"/>
      <c r="AD55" s="104"/>
      <c r="AE55" s="102">
        <f>データ!CA7</f>
        <v>24947</v>
      </c>
      <c r="AF55" s="103"/>
      <c r="AG55" s="103"/>
      <c r="AH55" s="103"/>
      <c r="AI55" s="103"/>
      <c r="AJ55" s="103"/>
      <c r="AK55" s="103"/>
      <c r="AL55" s="103"/>
      <c r="AM55" s="103"/>
      <c r="AN55" s="103"/>
      <c r="AO55" s="103"/>
      <c r="AP55" s="103"/>
      <c r="AQ55" s="103"/>
      <c r="AR55" s="103"/>
      <c r="AS55" s="104"/>
      <c r="AT55" s="102">
        <f>データ!CB7</f>
        <v>24783</v>
      </c>
      <c r="AU55" s="103"/>
      <c r="AV55" s="103"/>
      <c r="AW55" s="103"/>
      <c r="AX55" s="103"/>
      <c r="AY55" s="103"/>
      <c r="AZ55" s="103"/>
      <c r="BA55" s="103"/>
      <c r="BB55" s="103"/>
      <c r="BC55" s="103"/>
      <c r="BD55" s="103"/>
      <c r="BE55" s="103"/>
      <c r="BF55" s="103"/>
      <c r="BG55" s="103"/>
      <c r="BH55" s="104"/>
      <c r="BI55" s="102">
        <f>データ!CC7</f>
        <v>23805</v>
      </c>
      <c r="BJ55" s="103"/>
      <c r="BK55" s="103"/>
      <c r="BL55" s="103"/>
      <c r="BM55" s="103"/>
      <c r="BN55" s="103"/>
      <c r="BO55" s="103"/>
      <c r="BP55" s="103"/>
      <c r="BQ55" s="103"/>
      <c r="BR55" s="103"/>
      <c r="BS55" s="103"/>
      <c r="BT55" s="103"/>
      <c r="BU55" s="103"/>
      <c r="BV55" s="103"/>
      <c r="BW55" s="104"/>
      <c r="BX55" s="102">
        <f>データ!CD7</f>
        <v>23908</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10344</v>
      </c>
      <c r="DE55" s="103"/>
      <c r="DF55" s="103"/>
      <c r="DG55" s="103"/>
      <c r="DH55" s="103"/>
      <c r="DI55" s="103"/>
      <c r="DJ55" s="103"/>
      <c r="DK55" s="103"/>
      <c r="DL55" s="103"/>
      <c r="DM55" s="103"/>
      <c r="DN55" s="103"/>
      <c r="DO55" s="103"/>
      <c r="DP55" s="103"/>
      <c r="DQ55" s="103"/>
      <c r="DR55" s="104"/>
      <c r="DS55" s="102">
        <f>データ!CL7</f>
        <v>10603</v>
      </c>
      <c r="DT55" s="103"/>
      <c r="DU55" s="103"/>
      <c r="DV55" s="103"/>
      <c r="DW55" s="103"/>
      <c r="DX55" s="103"/>
      <c r="DY55" s="103"/>
      <c r="DZ55" s="103"/>
      <c r="EA55" s="103"/>
      <c r="EB55" s="103"/>
      <c r="EC55" s="103"/>
      <c r="ED55" s="103"/>
      <c r="EE55" s="103"/>
      <c r="EF55" s="103"/>
      <c r="EG55" s="104"/>
      <c r="EH55" s="102">
        <f>データ!CM7</f>
        <v>10365</v>
      </c>
      <c r="EI55" s="103"/>
      <c r="EJ55" s="103"/>
      <c r="EK55" s="103"/>
      <c r="EL55" s="103"/>
      <c r="EM55" s="103"/>
      <c r="EN55" s="103"/>
      <c r="EO55" s="103"/>
      <c r="EP55" s="103"/>
      <c r="EQ55" s="103"/>
      <c r="ER55" s="103"/>
      <c r="ES55" s="103"/>
      <c r="ET55" s="103"/>
      <c r="EU55" s="103"/>
      <c r="EV55" s="104"/>
      <c r="EW55" s="102">
        <f>データ!CN7</f>
        <v>10957</v>
      </c>
      <c r="EX55" s="103"/>
      <c r="EY55" s="103"/>
      <c r="EZ55" s="103"/>
      <c r="FA55" s="103"/>
      <c r="FB55" s="103"/>
      <c r="FC55" s="103"/>
      <c r="FD55" s="103"/>
      <c r="FE55" s="103"/>
      <c r="FF55" s="103"/>
      <c r="FG55" s="103"/>
      <c r="FH55" s="103"/>
      <c r="FI55" s="103"/>
      <c r="FJ55" s="103"/>
      <c r="FK55" s="104"/>
      <c r="FL55" s="102">
        <f>データ!CO7</f>
        <v>11351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56.7</v>
      </c>
      <c r="GS55" s="100"/>
      <c r="GT55" s="100"/>
      <c r="GU55" s="100"/>
      <c r="GV55" s="100"/>
      <c r="GW55" s="100"/>
      <c r="GX55" s="100"/>
      <c r="GY55" s="100"/>
      <c r="GZ55" s="100"/>
      <c r="HA55" s="100"/>
      <c r="HB55" s="100"/>
      <c r="HC55" s="100"/>
      <c r="HD55" s="100"/>
      <c r="HE55" s="100"/>
      <c r="HF55" s="101"/>
      <c r="HG55" s="99">
        <f>データ!CW7</f>
        <v>55.2</v>
      </c>
      <c r="HH55" s="100"/>
      <c r="HI55" s="100"/>
      <c r="HJ55" s="100"/>
      <c r="HK55" s="100"/>
      <c r="HL55" s="100"/>
      <c r="HM55" s="100"/>
      <c r="HN55" s="100"/>
      <c r="HO55" s="100"/>
      <c r="HP55" s="100"/>
      <c r="HQ55" s="100"/>
      <c r="HR55" s="100"/>
      <c r="HS55" s="100"/>
      <c r="HT55" s="100"/>
      <c r="HU55" s="101"/>
      <c r="HV55" s="99">
        <f>データ!CX7</f>
        <v>64.7</v>
      </c>
      <c r="HW55" s="100"/>
      <c r="HX55" s="100"/>
      <c r="HY55" s="100"/>
      <c r="HZ55" s="100"/>
      <c r="IA55" s="100"/>
      <c r="IB55" s="100"/>
      <c r="IC55" s="100"/>
      <c r="ID55" s="100"/>
      <c r="IE55" s="100"/>
      <c r="IF55" s="100"/>
      <c r="IG55" s="100"/>
      <c r="IH55" s="100"/>
      <c r="II55" s="100"/>
      <c r="IJ55" s="101"/>
      <c r="IK55" s="99">
        <f>データ!CY7</f>
        <v>67.7</v>
      </c>
      <c r="IL55" s="100"/>
      <c r="IM55" s="100"/>
      <c r="IN55" s="100"/>
      <c r="IO55" s="100"/>
      <c r="IP55" s="100"/>
      <c r="IQ55" s="100"/>
      <c r="IR55" s="100"/>
      <c r="IS55" s="100"/>
      <c r="IT55" s="100"/>
      <c r="IU55" s="100"/>
      <c r="IV55" s="100"/>
      <c r="IW55" s="100"/>
      <c r="IX55" s="100"/>
      <c r="IY55" s="101"/>
      <c r="IZ55" s="99">
        <f>データ!CZ7</f>
        <v>63.6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18.8</v>
      </c>
      <c r="KG55" s="100"/>
      <c r="KH55" s="100"/>
      <c r="KI55" s="100"/>
      <c r="KJ55" s="100"/>
      <c r="KK55" s="100"/>
      <c r="KL55" s="100"/>
      <c r="KM55" s="100"/>
      <c r="KN55" s="100"/>
      <c r="KO55" s="100"/>
      <c r="KP55" s="100"/>
      <c r="KQ55" s="100"/>
      <c r="KR55" s="100"/>
      <c r="KS55" s="100"/>
      <c r="KT55" s="101"/>
      <c r="KU55" s="99">
        <f>データ!DH7</f>
        <v>18.899999999999999</v>
      </c>
      <c r="KV55" s="100"/>
      <c r="KW55" s="100"/>
      <c r="KX55" s="100"/>
      <c r="KY55" s="100"/>
      <c r="KZ55" s="100"/>
      <c r="LA55" s="100"/>
      <c r="LB55" s="100"/>
      <c r="LC55" s="100"/>
      <c r="LD55" s="100"/>
      <c r="LE55" s="100"/>
      <c r="LF55" s="100"/>
      <c r="LG55" s="100"/>
      <c r="LH55" s="100"/>
      <c r="LI55" s="101"/>
      <c r="LJ55" s="99">
        <f>データ!DI7</f>
        <v>18.2</v>
      </c>
      <c r="LK55" s="100"/>
      <c r="LL55" s="100"/>
      <c r="LM55" s="100"/>
      <c r="LN55" s="100"/>
      <c r="LO55" s="100"/>
      <c r="LP55" s="100"/>
      <c r="LQ55" s="100"/>
      <c r="LR55" s="100"/>
      <c r="LS55" s="100"/>
      <c r="LT55" s="100"/>
      <c r="LU55" s="100"/>
      <c r="LV55" s="100"/>
      <c r="LW55" s="100"/>
      <c r="LX55" s="101"/>
      <c r="LY55" s="99">
        <f>データ!DJ7</f>
        <v>17.2</v>
      </c>
      <c r="LZ55" s="100"/>
      <c r="MA55" s="100"/>
      <c r="MB55" s="100"/>
      <c r="MC55" s="100"/>
      <c r="MD55" s="100"/>
      <c r="ME55" s="100"/>
      <c r="MF55" s="100"/>
      <c r="MG55" s="100"/>
      <c r="MH55" s="100"/>
      <c r="MI55" s="100"/>
      <c r="MJ55" s="100"/>
      <c r="MK55" s="100"/>
      <c r="ML55" s="100"/>
      <c r="MM55" s="101"/>
      <c r="MN55" s="99">
        <f>データ!DK7</f>
        <v>17.2</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156</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44.3</v>
      </c>
      <c r="V79" s="82"/>
      <c r="W79" s="82"/>
      <c r="X79" s="82"/>
      <c r="Y79" s="82"/>
      <c r="Z79" s="82"/>
      <c r="AA79" s="82"/>
      <c r="AB79" s="82"/>
      <c r="AC79" s="82"/>
      <c r="AD79" s="82"/>
      <c r="AE79" s="82"/>
      <c r="AF79" s="82"/>
      <c r="AG79" s="82"/>
      <c r="AH79" s="82"/>
      <c r="AI79" s="82"/>
      <c r="AJ79" s="82"/>
      <c r="AK79" s="82"/>
      <c r="AL79" s="82"/>
      <c r="AM79" s="82"/>
      <c r="AN79" s="82">
        <f>データ!DS7</f>
        <v>48.2</v>
      </c>
      <c r="AO79" s="82"/>
      <c r="AP79" s="82"/>
      <c r="AQ79" s="82"/>
      <c r="AR79" s="82"/>
      <c r="AS79" s="82"/>
      <c r="AT79" s="82"/>
      <c r="AU79" s="82"/>
      <c r="AV79" s="82"/>
      <c r="AW79" s="82"/>
      <c r="AX79" s="82"/>
      <c r="AY79" s="82"/>
      <c r="AZ79" s="82"/>
      <c r="BA79" s="82"/>
      <c r="BB79" s="82"/>
      <c r="BC79" s="82"/>
      <c r="BD79" s="82"/>
      <c r="BE79" s="82"/>
      <c r="BF79" s="82"/>
      <c r="BG79" s="82">
        <f>データ!DT7</f>
        <v>50.6</v>
      </c>
      <c r="BH79" s="82"/>
      <c r="BI79" s="82"/>
      <c r="BJ79" s="82"/>
      <c r="BK79" s="82"/>
      <c r="BL79" s="82"/>
      <c r="BM79" s="82"/>
      <c r="BN79" s="82"/>
      <c r="BO79" s="82"/>
      <c r="BP79" s="82"/>
      <c r="BQ79" s="82"/>
      <c r="BR79" s="82"/>
      <c r="BS79" s="82"/>
      <c r="BT79" s="82"/>
      <c r="BU79" s="82"/>
      <c r="BV79" s="82"/>
      <c r="BW79" s="82"/>
      <c r="BX79" s="82"/>
      <c r="BY79" s="82"/>
      <c r="BZ79" s="82">
        <f>データ!DU7</f>
        <v>52.8</v>
      </c>
      <c r="CA79" s="82"/>
      <c r="CB79" s="82"/>
      <c r="CC79" s="82"/>
      <c r="CD79" s="82"/>
      <c r="CE79" s="82"/>
      <c r="CF79" s="82"/>
      <c r="CG79" s="82"/>
      <c r="CH79" s="82"/>
      <c r="CI79" s="82"/>
      <c r="CJ79" s="82"/>
      <c r="CK79" s="82"/>
      <c r="CL79" s="82"/>
      <c r="CM79" s="82"/>
      <c r="CN79" s="82"/>
      <c r="CO79" s="82"/>
      <c r="CP79" s="82"/>
      <c r="CQ79" s="82"/>
      <c r="CR79" s="82"/>
      <c r="CS79" s="82">
        <f>データ!DV7</f>
        <v>53.1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65.900000000000006</v>
      </c>
      <c r="EP79" s="82"/>
      <c r="EQ79" s="82"/>
      <c r="ER79" s="82"/>
      <c r="ES79" s="82"/>
      <c r="ET79" s="82"/>
      <c r="EU79" s="82"/>
      <c r="EV79" s="82"/>
      <c r="EW79" s="82"/>
      <c r="EX79" s="82"/>
      <c r="EY79" s="82"/>
      <c r="EZ79" s="82"/>
      <c r="FA79" s="82"/>
      <c r="FB79" s="82"/>
      <c r="FC79" s="82"/>
      <c r="FD79" s="82"/>
      <c r="FE79" s="82"/>
      <c r="FF79" s="82"/>
      <c r="FG79" s="82"/>
      <c r="FH79" s="82">
        <f>データ!ED7</f>
        <v>72.900000000000006</v>
      </c>
      <c r="FI79" s="82"/>
      <c r="FJ79" s="82"/>
      <c r="FK79" s="82"/>
      <c r="FL79" s="82"/>
      <c r="FM79" s="82"/>
      <c r="FN79" s="82"/>
      <c r="FO79" s="82"/>
      <c r="FP79" s="82"/>
      <c r="FQ79" s="82"/>
      <c r="FR79" s="82"/>
      <c r="FS79" s="82"/>
      <c r="FT79" s="82"/>
      <c r="FU79" s="82"/>
      <c r="FV79" s="82"/>
      <c r="FW79" s="82"/>
      <c r="FX79" s="82"/>
      <c r="FY79" s="82"/>
      <c r="FZ79" s="82"/>
      <c r="GA79" s="82">
        <f>データ!EE7</f>
        <v>77.3</v>
      </c>
      <c r="GB79" s="82"/>
      <c r="GC79" s="82"/>
      <c r="GD79" s="82"/>
      <c r="GE79" s="82"/>
      <c r="GF79" s="82"/>
      <c r="GG79" s="82"/>
      <c r="GH79" s="82"/>
      <c r="GI79" s="82"/>
      <c r="GJ79" s="82"/>
      <c r="GK79" s="82"/>
      <c r="GL79" s="82"/>
      <c r="GM79" s="82"/>
      <c r="GN79" s="82"/>
      <c r="GO79" s="82"/>
      <c r="GP79" s="82"/>
      <c r="GQ79" s="82"/>
      <c r="GR79" s="82"/>
      <c r="GS79" s="82"/>
      <c r="GT79" s="82">
        <f>データ!EF7</f>
        <v>81.5</v>
      </c>
      <c r="GU79" s="82"/>
      <c r="GV79" s="82"/>
      <c r="GW79" s="82"/>
      <c r="GX79" s="82"/>
      <c r="GY79" s="82"/>
      <c r="GZ79" s="82"/>
      <c r="HA79" s="82"/>
      <c r="HB79" s="82"/>
      <c r="HC79" s="82"/>
      <c r="HD79" s="82"/>
      <c r="HE79" s="82"/>
      <c r="HF79" s="82"/>
      <c r="HG79" s="82"/>
      <c r="HH79" s="82"/>
      <c r="HI79" s="82"/>
      <c r="HJ79" s="82"/>
      <c r="HK79" s="82"/>
      <c r="HL79" s="82"/>
      <c r="HM79" s="82">
        <f>データ!EG7</f>
        <v>78.099999999999994</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41155241</v>
      </c>
      <c r="JK79" s="78"/>
      <c r="JL79" s="78"/>
      <c r="JM79" s="78"/>
      <c r="JN79" s="78"/>
      <c r="JO79" s="78"/>
      <c r="JP79" s="78"/>
      <c r="JQ79" s="78"/>
      <c r="JR79" s="78"/>
      <c r="JS79" s="78"/>
      <c r="JT79" s="78"/>
      <c r="JU79" s="78"/>
      <c r="JV79" s="78"/>
      <c r="JW79" s="78"/>
      <c r="JX79" s="78"/>
      <c r="JY79" s="78"/>
      <c r="JZ79" s="78"/>
      <c r="KA79" s="78"/>
      <c r="KB79" s="78"/>
      <c r="KC79" s="78">
        <f>データ!EO7</f>
        <v>41204738</v>
      </c>
      <c r="KD79" s="78"/>
      <c r="KE79" s="78"/>
      <c r="KF79" s="78"/>
      <c r="KG79" s="78"/>
      <c r="KH79" s="78"/>
      <c r="KI79" s="78"/>
      <c r="KJ79" s="78"/>
      <c r="KK79" s="78"/>
      <c r="KL79" s="78"/>
      <c r="KM79" s="78"/>
      <c r="KN79" s="78"/>
      <c r="KO79" s="78"/>
      <c r="KP79" s="78"/>
      <c r="KQ79" s="78"/>
      <c r="KR79" s="78"/>
      <c r="KS79" s="78"/>
      <c r="KT79" s="78"/>
      <c r="KU79" s="78"/>
      <c r="KV79" s="78">
        <f>データ!EP7</f>
        <v>41118186</v>
      </c>
      <c r="KW79" s="78"/>
      <c r="KX79" s="78"/>
      <c r="KY79" s="78"/>
      <c r="KZ79" s="78"/>
      <c r="LA79" s="78"/>
      <c r="LB79" s="78"/>
      <c r="LC79" s="78"/>
      <c r="LD79" s="78"/>
      <c r="LE79" s="78"/>
      <c r="LF79" s="78"/>
      <c r="LG79" s="78"/>
      <c r="LH79" s="78"/>
      <c r="LI79" s="78"/>
      <c r="LJ79" s="78"/>
      <c r="LK79" s="78"/>
      <c r="LL79" s="78"/>
      <c r="LM79" s="78"/>
      <c r="LN79" s="78"/>
      <c r="LO79" s="78">
        <f>データ!EQ7</f>
        <v>41307552</v>
      </c>
      <c r="LP79" s="78"/>
      <c r="LQ79" s="78"/>
      <c r="LR79" s="78"/>
      <c r="LS79" s="78"/>
      <c r="LT79" s="78"/>
      <c r="LU79" s="78"/>
      <c r="LV79" s="78"/>
      <c r="LW79" s="78"/>
      <c r="LX79" s="78"/>
      <c r="LY79" s="78"/>
      <c r="LZ79" s="78"/>
      <c r="MA79" s="78"/>
      <c r="MB79" s="78"/>
      <c r="MC79" s="78"/>
      <c r="MD79" s="78"/>
      <c r="ME79" s="78"/>
      <c r="MF79" s="78"/>
      <c r="MG79" s="78"/>
      <c r="MH79" s="78">
        <f>データ!ER7</f>
        <v>41614448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rgfp7dQWgcHSsYumj1C/vFgUx1YPrYyS0MLAqOHwnlqmg4hxdJfdrSDZiUuED43Ml7rYVUmFOSz6GKeclRB6w==" saltValue="h6dpmAcHxE31UVZLgh3fw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77</v>
      </c>
      <c r="AI4" s="147"/>
      <c r="AJ4" s="147"/>
      <c r="AK4" s="147"/>
      <c r="AL4" s="147"/>
      <c r="AM4" s="147"/>
      <c r="AN4" s="147"/>
      <c r="AO4" s="147"/>
      <c r="AP4" s="147"/>
      <c r="AQ4" s="147"/>
      <c r="AR4" s="148"/>
      <c r="AS4" s="149" t="s">
        <v>78</v>
      </c>
      <c r="AT4" s="145"/>
      <c r="AU4" s="145"/>
      <c r="AV4" s="145"/>
      <c r="AW4" s="145"/>
      <c r="AX4" s="145"/>
      <c r="AY4" s="145"/>
      <c r="AZ4" s="145"/>
      <c r="BA4" s="145"/>
      <c r="BB4" s="145"/>
      <c r="BC4" s="145"/>
      <c r="BD4" s="149" t="s">
        <v>79</v>
      </c>
      <c r="BE4" s="145"/>
      <c r="BF4" s="145"/>
      <c r="BG4" s="145"/>
      <c r="BH4" s="145"/>
      <c r="BI4" s="145"/>
      <c r="BJ4" s="145"/>
      <c r="BK4" s="145"/>
      <c r="BL4" s="145"/>
      <c r="BM4" s="145"/>
      <c r="BN4" s="145"/>
      <c r="BO4" s="146" t="s">
        <v>80</v>
      </c>
      <c r="BP4" s="147"/>
      <c r="BQ4" s="147"/>
      <c r="BR4" s="147"/>
      <c r="BS4" s="147"/>
      <c r="BT4" s="147"/>
      <c r="BU4" s="147"/>
      <c r="BV4" s="147"/>
      <c r="BW4" s="147"/>
      <c r="BX4" s="147"/>
      <c r="BY4" s="148"/>
      <c r="BZ4" s="145" t="s">
        <v>81</v>
      </c>
      <c r="CA4" s="145"/>
      <c r="CB4" s="145"/>
      <c r="CC4" s="145"/>
      <c r="CD4" s="145"/>
      <c r="CE4" s="145"/>
      <c r="CF4" s="145"/>
      <c r="CG4" s="145"/>
      <c r="CH4" s="145"/>
      <c r="CI4" s="145"/>
      <c r="CJ4" s="145"/>
      <c r="CK4" s="149"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46" t="s">
        <v>85</v>
      </c>
      <c r="DS4" s="147"/>
      <c r="DT4" s="147"/>
      <c r="DU4" s="147"/>
      <c r="DV4" s="147"/>
      <c r="DW4" s="147"/>
      <c r="DX4" s="147"/>
      <c r="DY4" s="147"/>
      <c r="DZ4" s="147"/>
      <c r="EA4" s="147"/>
      <c r="EB4" s="148"/>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112</v>
      </c>
      <c r="AU5" s="61" t="s">
        <v>122</v>
      </c>
      <c r="AV5" s="61" t="s">
        <v>114</v>
      </c>
      <c r="AW5" s="61" t="s">
        <v>115</v>
      </c>
      <c r="AX5" s="61" t="s">
        <v>116</v>
      </c>
      <c r="AY5" s="61" t="s">
        <v>117</v>
      </c>
      <c r="AZ5" s="61" t="s">
        <v>118</v>
      </c>
      <c r="BA5" s="61" t="s">
        <v>119</v>
      </c>
      <c r="BB5" s="61" t="s">
        <v>120</v>
      </c>
      <c r="BC5" s="61" t="s">
        <v>121</v>
      </c>
      <c r="BD5" s="61" t="s">
        <v>123</v>
      </c>
      <c r="BE5" s="61" t="s">
        <v>124</v>
      </c>
      <c r="BF5" s="61" t="s">
        <v>122</v>
      </c>
      <c r="BG5" s="61" t="s">
        <v>125</v>
      </c>
      <c r="BH5" s="61" t="s">
        <v>126</v>
      </c>
      <c r="BI5" s="61" t="s">
        <v>116</v>
      </c>
      <c r="BJ5" s="61" t="s">
        <v>117</v>
      </c>
      <c r="BK5" s="61" t="s">
        <v>118</v>
      </c>
      <c r="BL5" s="61" t="s">
        <v>119</v>
      </c>
      <c r="BM5" s="61" t="s">
        <v>120</v>
      </c>
      <c r="BN5" s="61" t="s">
        <v>121</v>
      </c>
      <c r="BO5" s="61" t="s">
        <v>123</v>
      </c>
      <c r="BP5" s="61" t="s">
        <v>112</v>
      </c>
      <c r="BQ5" s="61" t="s">
        <v>113</v>
      </c>
      <c r="BR5" s="61" t="s">
        <v>114</v>
      </c>
      <c r="BS5" s="61" t="s">
        <v>126</v>
      </c>
      <c r="BT5" s="61" t="s">
        <v>116</v>
      </c>
      <c r="BU5" s="61" t="s">
        <v>117</v>
      </c>
      <c r="BV5" s="61" t="s">
        <v>118</v>
      </c>
      <c r="BW5" s="61" t="s">
        <v>119</v>
      </c>
      <c r="BX5" s="61" t="s">
        <v>120</v>
      </c>
      <c r="BY5" s="61" t="s">
        <v>121</v>
      </c>
      <c r="BZ5" s="61" t="s">
        <v>111</v>
      </c>
      <c r="CA5" s="61" t="s">
        <v>112</v>
      </c>
      <c r="CB5" s="61" t="s">
        <v>113</v>
      </c>
      <c r="CC5" s="61" t="s">
        <v>125</v>
      </c>
      <c r="CD5" s="61" t="s">
        <v>126</v>
      </c>
      <c r="CE5" s="61" t="s">
        <v>116</v>
      </c>
      <c r="CF5" s="61" t="s">
        <v>117</v>
      </c>
      <c r="CG5" s="61" t="s">
        <v>118</v>
      </c>
      <c r="CH5" s="61" t="s">
        <v>119</v>
      </c>
      <c r="CI5" s="61" t="s">
        <v>120</v>
      </c>
      <c r="CJ5" s="61" t="s">
        <v>121</v>
      </c>
      <c r="CK5" s="61" t="s">
        <v>123</v>
      </c>
      <c r="CL5" s="61" t="s">
        <v>127</v>
      </c>
      <c r="CM5" s="61" t="s">
        <v>122</v>
      </c>
      <c r="CN5" s="61" t="s">
        <v>125</v>
      </c>
      <c r="CO5" s="61" t="s">
        <v>126</v>
      </c>
      <c r="CP5" s="61" t="s">
        <v>116</v>
      </c>
      <c r="CQ5" s="61" t="s">
        <v>117</v>
      </c>
      <c r="CR5" s="61" t="s">
        <v>118</v>
      </c>
      <c r="CS5" s="61" t="s">
        <v>119</v>
      </c>
      <c r="CT5" s="61" t="s">
        <v>120</v>
      </c>
      <c r="CU5" s="61" t="s">
        <v>121</v>
      </c>
      <c r="CV5" s="61" t="s">
        <v>123</v>
      </c>
      <c r="CW5" s="61" t="s">
        <v>112</v>
      </c>
      <c r="CX5" s="61" t="s">
        <v>122</v>
      </c>
      <c r="CY5" s="61" t="s">
        <v>114</v>
      </c>
      <c r="CZ5" s="61" t="s">
        <v>126</v>
      </c>
      <c r="DA5" s="61" t="s">
        <v>116</v>
      </c>
      <c r="DB5" s="61" t="s">
        <v>117</v>
      </c>
      <c r="DC5" s="61" t="s">
        <v>118</v>
      </c>
      <c r="DD5" s="61" t="s">
        <v>119</v>
      </c>
      <c r="DE5" s="61" t="s">
        <v>120</v>
      </c>
      <c r="DF5" s="61" t="s">
        <v>121</v>
      </c>
      <c r="DG5" s="61" t="s">
        <v>111</v>
      </c>
      <c r="DH5" s="61" t="s">
        <v>112</v>
      </c>
      <c r="DI5" s="61" t="s">
        <v>113</v>
      </c>
      <c r="DJ5" s="61" t="s">
        <v>125</v>
      </c>
      <c r="DK5" s="61" t="s">
        <v>126</v>
      </c>
      <c r="DL5" s="61" t="s">
        <v>116</v>
      </c>
      <c r="DM5" s="61" t="s">
        <v>117</v>
      </c>
      <c r="DN5" s="61" t="s">
        <v>118</v>
      </c>
      <c r="DO5" s="61" t="s">
        <v>119</v>
      </c>
      <c r="DP5" s="61" t="s">
        <v>120</v>
      </c>
      <c r="DQ5" s="61" t="s">
        <v>121</v>
      </c>
      <c r="DR5" s="61" t="s">
        <v>123</v>
      </c>
      <c r="DS5" s="61" t="s">
        <v>127</v>
      </c>
      <c r="DT5" s="61" t="s">
        <v>113</v>
      </c>
      <c r="DU5" s="61" t="s">
        <v>114</v>
      </c>
      <c r="DV5" s="61" t="s">
        <v>128</v>
      </c>
      <c r="DW5" s="61" t="s">
        <v>116</v>
      </c>
      <c r="DX5" s="61" t="s">
        <v>117</v>
      </c>
      <c r="DY5" s="61" t="s">
        <v>118</v>
      </c>
      <c r="DZ5" s="61" t="s">
        <v>119</v>
      </c>
      <c r="EA5" s="61" t="s">
        <v>120</v>
      </c>
      <c r="EB5" s="61" t="s">
        <v>121</v>
      </c>
      <c r="EC5" s="61" t="s">
        <v>111</v>
      </c>
      <c r="ED5" s="61" t="s">
        <v>124</v>
      </c>
      <c r="EE5" s="61" t="s">
        <v>113</v>
      </c>
      <c r="EF5" s="61" t="s">
        <v>114</v>
      </c>
      <c r="EG5" s="61" t="s">
        <v>126</v>
      </c>
      <c r="EH5" s="61" t="s">
        <v>116</v>
      </c>
      <c r="EI5" s="61" t="s">
        <v>117</v>
      </c>
      <c r="EJ5" s="61" t="s">
        <v>118</v>
      </c>
      <c r="EK5" s="61" t="s">
        <v>119</v>
      </c>
      <c r="EL5" s="61" t="s">
        <v>120</v>
      </c>
      <c r="EM5" s="61" t="s">
        <v>129</v>
      </c>
      <c r="EN5" s="61" t="s">
        <v>111</v>
      </c>
      <c r="EO5" s="61" t="s">
        <v>112</v>
      </c>
      <c r="EP5" s="61" t="s">
        <v>130</v>
      </c>
      <c r="EQ5" s="61" t="s">
        <v>125</v>
      </c>
      <c r="ER5" s="61" t="s">
        <v>115</v>
      </c>
      <c r="ES5" s="61" t="s">
        <v>116</v>
      </c>
      <c r="ET5" s="61" t="s">
        <v>117</v>
      </c>
      <c r="EU5" s="61" t="s">
        <v>118</v>
      </c>
      <c r="EV5" s="61" t="s">
        <v>119</v>
      </c>
      <c r="EW5" s="61" t="s">
        <v>120</v>
      </c>
      <c r="EX5" s="61" t="s">
        <v>121</v>
      </c>
    </row>
    <row r="6" spans="1:154" s="66" customFormat="1">
      <c r="A6" s="47" t="s">
        <v>131</v>
      </c>
      <c r="B6" s="62">
        <f>B8</f>
        <v>2017</v>
      </c>
      <c r="C6" s="62">
        <f t="shared" ref="C6:M6" si="2">C8</f>
        <v>352136</v>
      </c>
      <c r="D6" s="62">
        <f t="shared" si="2"/>
        <v>46</v>
      </c>
      <c r="E6" s="62">
        <f t="shared" si="2"/>
        <v>6</v>
      </c>
      <c r="F6" s="62">
        <f t="shared" si="2"/>
        <v>0</v>
      </c>
      <c r="G6" s="62">
        <f t="shared" si="2"/>
        <v>1</v>
      </c>
      <c r="H6" s="150" t="str">
        <f>IF(H8&lt;&gt;I8,H8,"")&amp;IF(I8&lt;&gt;J8,I8,"")&amp;"　"&amp;J8</f>
        <v>山口県美祢市　市立病院</v>
      </c>
      <c r="I6" s="151"/>
      <c r="J6" s="152"/>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12</v>
      </c>
      <c r="R6" s="62" t="str">
        <f t="shared" si="3"/>
        <v>-</v>
      </c>
      <c r="S6" s="62" t="str">
        <f t="shared" si="3"/>
        <v>ド 透 訓</v>
      </c>
      <c r="T6" s="62" t="str">
        <f t="shared" si="3"/>
        <v>救 臨 輪</v>
      </c>
      <c r="U6" s="63">
        <f>U8</f>
        <v>25146</v>
      </c>
      <c r="V6" s="63">
        <f>V8</f>
        <v>8950</v>
      </c>
      <c r="W6" s="62" t="str">
        <f>W8</f>
        <v>第１種該当</v>
      </c>
      <c r="X6" s="62" t="str">
        <f t="shared" si="3"/>
        <v>１０：１</v>
      </c>
      <c r="Y6" s="63">
        <f t="shared" si="3"/>
        <v>96</v>
      </c>
      <c r="Z6" s="63">
        <f t="shared" si="3"/>
        <v>49</v>
      </c>
      <c r="AA6" s="63" t="str">
        <f t="shared" si="3"/>
        <v>-</v>
      </c>
      <c r="AB6" s="63" t="str">
        <f t="shared" si="3"/>
        <v>-</v>
      </c>
      <c r="AC6" s="63" t="str">
        <f t="shared" si="3"/>
        <v>-</v>
      </c>
      <c r="AD6" s="63">
        <f t="shared" si="3"/>
        <v>145</v>
      </c>
      <c r="AE6" s="63">
        <f t="shared" si="3"/>
        <v>96</v>
      </c>
      <c r="AF6" s="63">
        <f t="shared" si="3"/>
        <v>49</v>
      </c>
      <c r="AG6" s="63">
        <f t="shared" si="3"/>
        <v>145</v>
      </c>
      <c r="AH6" s="64">
        <f>IF(AH8="-",NA(),AH8)</f>
        <v>96.5</v>
      </c>
      <c r="AI6" s="64">
        <f t="shared" ref="AI6:AQ6" si="4">IF(AI8="-",NA(),AI8)</f>
        <v>99.5</v>
      </c>
      <c r="AJ6" s="64">
        <f t="shared" si="4"/>
        <v>93.4</v>
      </c>
      <c r="AK6" s="64">
        <f t="shared" si="4"/>
        <v>92.3</v>
      </c>
      <c r="AL6" s="64">
        <f t="shared" si="4"/>
        <v>95.1</v>
      </c>
      <c r="AM6" s="64">
        <f t="shared" si="4"/>
        <v>96.3</v>
      </c>
      <c r="AN6" s="64">
        <f t="shared" si="4"/>
        <v>96.9</v>
      </c>
      <c r="AO6" s="64">
        <f t="shared" si="4"/>
        <v>98.3</v>
      </c>
      <c r="AP6" s="64">
        <f t="shared" si="4"/>
        <v>96.7</v>
      </c>
      <c r="AQ6" s="64">
        <f t="shared" si="4"/>
        <v>96.6</v>
      </c>
      <c r="AR6" s="64" t="str">
        <f>IF(AR8="-","【-】","【"&amp;SUBSTITUTE(TEXT(AR8,"#,##0.0"),"-","△")&amp;"】")</f>
        <v>【98.5】</v>
      </c>
      <c r="AS6" s="64">
        <f>IF(AS8="-",NA(),AS8)</f>
        <v>88.8</v>
      </c>
      <c r="AT6" s="64">
        <f t="shared" ref="AT6:BB6" si="5">IF(AT8="-",NA(),AT8)</f>
        <v>88.1</v>
      </c>
      <c r="AU6" s="64">
        <f t="shared" si="5"/>
        <v>80.3</v>
      </c>
      <c r="AV6" s="64">
        <f t="shared" si="5"/>
        <v>79.3</v>
      </c>
      <c r="AW6" s="64">
        <f t="shared" si="5"/>
        <v>84.1</v>
      </c>
      <c r="AX6" s="64">
        <f t="shared" si="5"/>
        <v>86.6</v>
      </c>
      <c r="AY6" s="64">
        <f t="shared" si="5"/>
        <v>85.4</v>
      </c>
      <c r="AZ6" s="64">
        <f t="shared" si="5"/>
        <v>85.3</v>
      </c>
      <c r="BA6" s="64">
        <f t="shared" si="5"/>
        <v>84.2</v>
      </c>
      <c r="BB6" s="64">
        <f t="shared" si="5"/>
        <v>83.9</v>
      </c>
      <c r="BC6" s="64" t="str">
        <f>IF(BC8="-","【-】","【"&amp;SUBSTITUTE(TEXT(BC8,"#,##0.0"),"-","△")&amp;"】")</f>
        <v>【89.7】</v>
      </c>
      <c r="BD6" s="64">
        <f>IF(BD8="-",NA(),BD8)</f>
        <v>19.7</v>
      </c>
      <c r="BE6" s="64">
        <f t="shared" ref="BE6:BM6" si="6">IF(BE8="-",NA(),BE8)</f>
        <v>0</v>
      </c>
      <c r="BF6" s="64">
        <f t="shared" si="6"/>
        <v>0</v>
      </c>
      <c r="BG6" s="64">
        <f t="shared" si="6"/>
        <v>0</v>
      </c>
      <c r="BH6" s="64">
        <f t="shared" si="6"/>
        <v>7.2</v>
      </c>
      <c r="BI6" s="64">
        <f t="shared" si="6"/>
        <v>121</v>
      </c>
      <c r="BJ6" s="64">
        <f t="shared" si="6"/>
        <v>112.9</v>
      </c>
      <c r="BK6" s="64">
        <f t="shared" si="6"/>
        <v>118.9</v>
      </c>
      <c r="BL6" s="64">
        <f t="shared" si="6"/>
        <v>119.5</v>
      </c>
      <c r="BM6" s="64">
        <f t="shared" si="6"/>
        <v>116.9</v>
      </c>
      <c r="BN6" s="64" t="str">
        <f>IF(BN8="-","【-】","【"&amp;SUBSTITUTE(TEXT(BN8,"#,##0.0"),"-","△")&amp;"】")</f>
        <v>【64.7】</v>
      </c>
      <c r="BO6" s="64">
        <f>IF(BO8="-",NA(),BO8)</f>
        <v>82.4</v>
      </c>
      <c r="BP6" s="64">
        <f t="shared" ref="BP6:BX6" si="7">IF(BP8="-",NA(),BP8)</f>
        <v>82.7</v>
      </c>
      <c r="BQ6" s="64">
        <f t="shared" si="7"/>
        <v>74</v>
      </c>
      <c r="BR6" s="64">
        <f t="shared" si="7"/>
        <v>76.7</v>
      </c>
      <c r="BS6" s="64">
        <f t="shared" si="7"/>
        <v>80.900000000000006</v>
      </c>
      <c r="BT6" s="64">
        <f t="shared" si="7"/>
        <v>68.5</v>
      </c>
      <c r="BU6" s="64">
        <f t="shared" si="7"/>
        <v>68.3</v>
      </c>
      <c r="BV6" s="64">
        <f t="shared" si="7"/>
        <v>67.900000000000006</v>
      </c>
      <c r="BW6" s="64">
        <f t="shared" si="7"/>
        <v>69.8</v>
      </c>
      <c r="BX6" s="64">
        <f t="shared" si="7"/>
        <v>69.7</v>
      </c>
      <c r="BY6" s="64" t="str">
        <f>IF(BY8="-","【-】","【"&amp;SUBSTITUTE(TEXT(BY8,"#,##0.0"),"-","△")&amp;"】")</f>
        <v>【74.8】</v>
      </c>
      <c r="BZ6" s="65">
        <f>IF(BZ8="-",NA(),BZ8)</f>
        <v>24379</v>
      </c>
      <c r="CA6" s="65">
        <f t="shared" ref="CA6:CI6" si="8">IF(CA8="-",NA(),CA8)</f>
        <v>24947</v>
      </c>
      <c r="CB6" s="65">
        <f t="shared" si="8"/>
        <v>24783</v>
      </c>
      <c r="CC6" s="65">
        <f t="shared" si="8"/>
        <v>23805</v>
      </c>
      <c r="CD6" s="65">
        <f t="shared" si="8"/>
        <v>23908</v>
      </c>
      <c r="CE6" s="65">
        <f t="shared" si="8"/>
        <v>31585</v>
      </c>
      <c r="CF6" s="65">
        <f t="shared" si="8"/>
        <v>32431</v>
      </c>
      <c r="CG6" s="65">
        <f t="shared" si="8"/>
        <v>32532</v>
      </c>
      <c r="CH6" s="65">
        <f t="shared" si="8"/>
        <v>33492</v>
      </c>
      <c r="CI6" s="65">
        <f t="shared" si="8"/>
        <v>34136</v>
      </c>
      <c r="CJ6" s="64" t="str">
        <f>IF(CJ8="-","【-】","【"&amp;SUBSTITUTE(TEXT(CJ8,"#,##0"),"-","△")&amp;"】")</f>
        <v>【50,718】</v>
      </c>
      <c r="CK6" s="65">
        <f>IF(CK8="-",NA(),CK8)</f>
        <v>10344</v>
      </c>
      <c r="CL6" s="65">
        <f t="shared" ref="CL6:CT6" si="9">IF(CL8="-",NA(),CL8)</f>
        <v>10603</v>
      </c>
      <c r="CM6" s="65">
        <f t="shared" si="9"/>
        <v>10365</v>
      </c>
      <c r="CN6" s="65">
        <f t="shared" si="9"/>
        <v>10957</v>
      </c>
      <c r="CO6" s="65">
        <f t="shared" si="9"/>
        <v>11351</v>
      </c>
      <c r="CP6" s="65">
        <f t="shared" si="9"/>
        <v>9437</v>
      </c>
      <c r="CQ6" s="65">
        <f t="shared" si="9"/>
        <v>9726</v>
      </c>
      <c r="CR6" s="65">
        <f t="shared" si="9"/>
        <v>10037</v>
      </c>
      <c r="CS6" s="65">
        <f t="shared" si="9"/>
        <v>9976</v>
      </c>
      <c r="CT6" s="65">
        <f t="shared" si="9"/>
        <v>10130</v>
      </c>
      <c r="CU6" s="64" t="str">
        <f>IF(CU8="-","【-】","【"&amp;SUBSTITUTE(TEXT(CU8,"#,##0"),"-","△")&amp;"】")</f>
        <v>【14,202】</v>
      </c>
      <c r="CV6" s="64">
        <f>IF(CV8="-",NA(),CV8)</f>
        <v>56.7</v>
      </c>
      <c r="CW6" s="64">
        <f t="shared" ref="CW6:DE6" si="10">IF(CW8="-",NA(),CW8)</f>
        <v>55.2</v>
      </c>
      <c r="CX6" s="64">
        <f t="shared" si="10"/>
        <v>64.7</v>
      </c>
      <c r="CY6" s="64">
        <f t="shared" si="10"/>
        <v>67.7</v>
      </c>
      <c r="CZ6" s="64">
        <f t="shared" si="10"/>
        <v>63.6</v>
      </c>
      <c r="DA6" s="64">
        <f t="shared" si="10"/>
        <v>61.2</v>
      </c>
      <c r="DB6" s="64">
        <f t="shared" si="10"/>
        <v>62.1</v>
      </c>
      <c r="DC6" s="64">
        <f t="shared" si="10"/>
        <v>62.5</v>
      </c>
      <c r="DD6" s="64">
        <f t="shared" si="10"/>
        <v>63.4</v>
      </c>
      <c r="DE6" s="64">
        <f t="shared" si="10"/>
        <v>63.4</v>
      </c>
      <c r="DF6" s="64" t="str">
        <f>IF(DF8="-","【-】","【"&amp;SUBSTITUTE(TEXT(DF8,"#,##0.0"),"-","△")&amp;"】")</f>
        <v>【55.0】</v>
      </c>
      <c r="DG6" s="64">
        <f>IF(DG8="-",NA(),DG8)</f>
        <v>18.8</v>
      </c>
      <c r="DH6" s="64">
        <f t="shared" ref="DH6:DP6" si="11">IF(DH8="-",NA(),DH8)</f>
        <v>18.899999999999999</v>
      </c>
      <c r="DI6" s="64">
        <f t="shared" si="11"/>
        <v>18.2</v>
      </c>
      <c r="DJ6" s="64">
        <f t="shared" si="11"/>
        <v>17.2</v>
      </c>
      <c r="DK6" s="64">
        <f t="shared" si="11"/>
        <v>17.2</v>
      </c>
      <c r="DL6" s="64">
        <f t="shared" si="11"/>
        <v>19.3</v>
      </c>
      <c r="DM6" s="64">
        <f t="shared" si="11"/>
        <v>18.899999999999999</v>
      </c>
      <c r="DN6" s="64">
        <f t="shared" si="11"/>
        <v>19</v>
      </c>
      <c r="DO6" s="64">
        <f t="shared" si="11"/>
        <v>18.7</v>
      </c>
      <c r="DP6" s="64">
        <f t="shared" si="11"/>
        <v>18.3</v>
      </c>
      <c r="DQ6" s="64" t="str">
        <f>IF(DQ8="-","【-】","【"&amp;SUBSTITUTE(TEXT(DQ8,"#,##0.0"),"-","△")&amp;"】")</f>
        <v>【24.3】</v>
      </c>
      <c r="DR6" s="64">
        <f>IF(DR8="-",NA(),DR8)</f>
        <v>44.3</v>
      </c>
      <c r="DS6" s="64">
        <f t="shared" ref="DS6:EA6" si="12">IF(DS8="-",NA(),DS8)</f>
        <v>48.2</v>
      </c>
      <c r="DT6" s="64">
        <f t="shared" si="12"/>
        <v>50.6</v>
      </c>
      <c r="DU6" s="64">
        <f t="shared" si="12"/>
        <v>52.8</v>
      </c>
      <c r="DV6" s="64">
        <f t="shared" si="12"/>
        <v>53.1</v>
      </c>
      <c r="DW6" s="64">
        <f t="shared" si="12"/>
        <v>48</v>
      </c>
      <c r="DX6" s="64">
        <f t="shared" si="12"/>
        <v>52.2</v>
      </c>
      <c r="DY6" s="64">
        <f t="shared" si="12"/>
        <v>52.4</v>
      </c>
      <c r="DZ6" s="64">
        <f t="shared" si="12"/>
        <v>52.5</v>
      </c>
      <c r="EA6" s="64">
        <f t="shared" si="12"/>
        <v>53.5</v>
      </c>
      <c r="EB6" s="64" t="str">
        <f>IF(EB8="-","【-】","【"&amp;SUBSTITUTE(TEXT(EB8,"#,##0.0"),"-","△")&amp;"】")</f>
        <v>【51.6】</v>
      </c>
      <c r="EC6" s="64">
        <f>IF(EC8="-",NA(),EC8)</f>
        <v>65.900000000000006</v>
      </c>
      <c r="ED6" s="64">
        <f t="shared" ref="ED6:EL6" si="13">IF(ED8="-",NA(),ED8)</f>
        <v>72.900000000000006</v>
      </c>
      <c r="EE6" s="64">
        <f t="shared" si="13"/>
        <v>77.3</v>
      </c>
      <c r="EF6" s="64">
        <f t="shared" si="13"/>
        <v>81.5</v>
      </c>
      <c r="EG6" s="64">
        <f t="shared" si="13"/>
        <v>78.099999999999994</v>
      </c>
      <c r="EH6" s="64">
        <f t="shared" si="13"/>
        <v>63.3</v>
      </c>
      <c r="EI6" s="64">
        <f t="shared" si="13"/>
        <v>69.599999999999994</v>
      </c>
      <c r="EJ6" s="64">
        <f t="shared" si="13"/>
        <v>69.2</v>
      </c>
      <c r="EK6" s="64">
        <f t="shared" si="13"/>
        <v>69.7</v>
      </c>
      <c r="EL6" s="64">
        <f t="shared" si="13"/>
        <v>71.3</v>
      </c>
      <c r="EM6" s="64" t="str">
        <f>IF(EM8="-","【-】","【"&amp;SUBSTITUTE(TEXT(EM8,"#,##0.0"),"-","△")&amp;"】")</f>
        <v>【67.6】</v>
      </c>
      <c r="EN6" s="65">
        <f>IF(EN8="-",NA(),EN8)</f>
        <v>41155241</v>
      </c>
      <c r="EO6" s="65">
        <f t="shared" ref="EO6:EW6" si="14">IF(EO8="-",NA(),EO8)</f>
        <v>41204738</v>
      </c>
      <c r="EP6" s="65">
        <f t="shared" si="14"/>
        <v>41118186</v>
      </c>
      <c r="EQ6" s="65">
        <f t="shared" si="14"/>
        <v>41307552</v>
      </c>
      <c r="ER6" s="65">
        <f t="shared" si="14"/>
        <v>41614448</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352136</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12</v>
      </c>
      <c r="R7" s="62" t="str">
        <f t="shared" si="15"/>
        <v>-</v>
      </c>
      <c r="S7" s="62" t="str">
        <f t="shared" si="15"/>
        <v>ド 透 訓</v>
      </c>
      <c r="T7" s="62" t="str">
        <f t="shared" si="15"/>
        <v>救 臨 輪</v>
      </c>
      <c r="U7" s="63">
        <f>U8</f>
        <v>25146</v>
      </c>
      <c r="V7" s="63">
        <f>V8</f>
        <v>8950</v>
      </c>
      <c r="W7" s="62" t="str">
        <f>W8</f>
        <v>第１種該当</v>
      </c>
      <c r="X7" s="62" t="str">
        <f t="shared" si="15"/>
        <v>１０：１</v>
      </c>
      <c r="Y7" s="63">
        <f t="shared" si="15"/>
        <v>96</v>
      </c>
      <c r="Z7" s="63">
        <f t="shared" si="15"/>
        <v>49</v>
      </c>
      <c r="AA7" s="63" t="str">
        <f t="shared" si="15"/>
        <v>-</v>
      </c>
      <c r="AB7" s="63" t="str">
        <f t="shared" si="15"/>
        <v>-</v>
      </c>
      <c r="AC7" s="63" t="str">
        <f t="shared" si="15"/>
        <v>-</v>
      </c>
      <c r="AD7" s="63">
        <f t="shared" si="15"/>
        <v>145</v>
      </c>
      <c r="AE7" s="63">
        <f t="shared" si="15"/>
        <v>96</v>
      </c>
      <c r="AF7" s="63">
        <f t="shared" si="15"/>
        <v>49</v>
      </c>
      <c r="AG7" s="63">
        <f t="shared" si="15"/>
        <v>145</v>
      </c>
      <c r="AH7" s="64">
        <f>AH8</f>
        <v>96.5</v>
      </c>
      <c r="AI7" s="64">
        <f t="shared" ref="AI7:AQ7" si="16">AI8</f>
        <v>99.5</v>
      </c>
      <c r="AJ7" s="64">
        <f t="shared" si="16"/>
        <v>93.4</v>
      </c>
      <c r="AK7" s="64">
        <f t="shared" si="16"/>
        <v>92.3</v>
      </c>
      <c r="AL7" s="64">
        <f t="shared" si="16"/>
        <v>95.1</v>
      </c>
      <c r="AM7" s="64">
        <f t="shared" si="16"/>
        <v>96.3</v>
      </c>
      <c r="AN7" s="64">
        <f t="shared" si="16"/>
        <v>96.9</v>
      </c>
      <c r="AO7" s="64">
        <f t="shared" si="16"/>
        <v>98.3</v>
      </c>
      <c r="AP7" s="64">
        <f t="shared" si="16"/>
        <v>96.7</v>
      </c>
      <c r="AQ7" s="64">
        <f t="shared" si="16"/>
        <v>96.6</v>
      </c>
      <c r="AR7" s="64"/>
      <c r="AS7" s="64">
        <f>AS8</f>
        <v>88.8</v>
      </c>
      <c r="AT7" s="64">
        <f t="shared" ref="AT7:BB7" si="17">AT8</f>
        <v>88.1</v>
      </c>
      <c r="AU7" s="64">
        <f t="shared" si="17"/>
        <v>80.3</v>
      </c>
      <c r="AV7" s="64">
        <f t="shared" si="17"/>
        <v>79.3</v>
      </c>
      <c r="AW7" s="64">
        <f t="shared" si="17"/>
        <v>84.1</v>
      </c>
      <c r="AX7" s="64">
        <f t="shared" si="17"/>
        <v>86.6</v>
      </c>
      <c r="AY7" s="64">
        <f t="shared" si="17"/>
        <v>85.4</v>
      </c>
      <c r="AZ7" s="64">
        <f t="shared" si="17"/>
        <v>85.3</v>
      </c>
      <c r="BA7" s="64">
        <f t="shared" si="17"/>
        <v>84.2</v>
      </c>
      <c r="BB7" s="64">
        <f t="shared" si="17"/>
        <v>83.9</v>
      </c>
      <c r="BC7" s="64"/>
      <c r="BD7" s="64">
        <f>BD8</f>
        <v>19.7</v>
      </c>
      <c r="BE7" s="64">
        <f t="shared" ref="BE7:BM7" si="18">BE8</f>
        <v>0</v>
      </c>
      <c r="BF7" s="64">
        <f t="shared" si="18"/>
        <v>0</v>
      </c>
      <c r="BG7" s="64">
        <f t="shared" si="18"/>
        <v>0</v>
      </c>
      <c r="BH7" s="64">
        <f t="shared" si="18"/>
        <v>7.2</v>
      </c>
      <c r="BI7" s="64">
        <f t="shared" si="18"/>
        <v>121</v>
      </c>
      <c r="BJ7" s="64">
        <f t="shared" si="18"/>
        <v>112.9</v>
      </c>
      <c r="BK7" s="64">
        <f t="shared" si="18"/>
        <v>118.9</v>
      </c>
      <c r="BL7" s="64">
        <f t="shared" si="18"/>
        <v>119.5</v>
      </c>
      <c r="BM7" s="64">
        <f t="shared" si="18"/>
        <v>116.9</v>
      </c>
      <c r="BN7" s="64"/>
      <c r="BO7" s="64">
        <f>BO8</f>
        <v>82.4</v>
      </c>
      <c r="BP7" s="64">
        <f t="shared" ref="BP7:BX7" si="19">BP8</f>
        <v>82.7</v>
      </c>
      <c r="BQ7" s="64">
        <f t="shared" si="19"/>
        <v>74</v>
      </c>
      <c r="BR7" s="64">
        <f t="shared" si="19"/>
        <v>76.7</v>
      </c>
      <c r="BS7" s="64">
        <f t="shared" si="19"/>
        <v>80.900000000000006</v>
      </c>
      <c r="BT7" s="64">
        <f t="shared" si="19"/>
        <v>68.5</v>
      </c>
      <c r="BU7" s="64">
        <f t="shared" si="19"/>
        <v>68.3</v>
      </c>
      <c r="BV7" s="64">
        <f t="shared" si="19"/>
        <v>67.900000000000006</v>
      </c>
      <c r="BW7" s="64">
        <f t="shared" si="19"/>
        <v>69.8</v>
      </c>
      <c r="BX7" s="64">
        <f t="shared" si="19"/>
        <v>69.7</v>
      </c>
      <c r="BY7" s="64"/>
      <c r="BZ7" s="65">
        <f>BZ8</f>
        <v>24379</v>
      </c>
      <c r="CA7" s="65">
        <f t="shared" ref="CA7:CI7" si="20">CA8</f>
        <v>24947</v>
      </c>
      <c r="CB7" s="65">
        <f t="shared" si="20"/>
        <v>24783</v>
      </c>
      <c r="CC7" s="65">
        <f t="shared" si="20"/>
        <v>23805</v>
      </c>
      <c r="CD7" s="65">
        <f t="shared" si="20"/>
        <v>23908</v>
      </c>
      <c r="CE7" s="65">
        <f t="shared" si="20"/>
        <v>31585</v>
      </c>
      <c r="CF7" s="65">
        <f t="shared" si="20"/>
        <v>32431</v>
      </c>
      <c r="CG7" s="65">
        <f t="shared" si="20"/>
        <v>32532</v>
      </c>
      <c r="CH7" s="65">
        <f t="shared" si="20"/>
        <v>33492</v>
      </c>
      <c r="CI7" s="65">
        <f t="shared" si="20"/>
        <v>34136</v>
      </c>
      <c r="CJ7" s="64"/>
      <c r="CK7" s="65">
        <f>CK8</f>
        <v>10344</v>
      </c>
      <c r="CL7" s="65">
        <f t="shared" ref="CL7:CT7" si="21">CL8</f>
        <v>10603</v>
      </c>
      <c r="CM7" s="65">
        <f t="shared" si="21"/>
        <v>10365</v>
      </c>
      <c r="CN7" s="65">
        <f t="shared" si="21"/>
        <v>10957</v>
      </c>
      <c r="CO7" s="65">
        <f t="shared" si="21"/>
        <v>11351</v>
      </c>
      <c r="CP7" s="65">
        <f t="shared" si="21"/>
        <v>9437</v>
      </c>
      <c r="CQ7" s="65">
        <f t="shared" si="21"/>
        <v>9726</v>
      </c>
      <c r="CR7" s="65">
        <f t="shared" si="21"/>
        <v>10037</v>
      </c>
      <c r="CS7" s="65">
        <f t="shared" si="21"/>
        <v>9976</v>
      </c>
      <c r="CT7" s="65">
        <f t="shared" si="21"/>
        <v>10130</v>
      </c>
      <c r="CU7" s="64"/>
      <c r="CV7" s="64">
        <f>CV8</f>
        <v>56.7</v>
      </c>
      <c r="CW7" s="64">
        <f t="shared" ref="CW7:DE7" si="22">CW8</f>
        <v>55.2</v>
      </c>
      <c r="CX7" s="64">
        <f t="shared" si="22"/>
        <v>64.7</v>
      </c>
      <c r="CY7" s="64">
        <f t="shared" si="22"/>
        <v>67.7</v>
      </c>
      <c r="CZ7" s="64">
        <f t="shared" si="22"/>
        <v>63.6</v>
      </c>
      <c r="DA7" s="64">
        <f t="shared" si="22"/>
        <v>61.2</v>
      </c>
      <c r="DB7" s="64">
        <f t="shared" si="22"/>
        <v>62.1</v>
      </c>
      <c r="DC7" s="64">
        <f t="shared" si="22"/>
        <v>62.5</v>
      </c>
      <c r="DD7" s="64">
        <f t="shared" si="22"/>
        <v>63.4</v>
      </c>
      <c r="DE7" s="64">
        <f t="shared" si="22"/>
        <v>63.4</v>
      </c>
      <c r="DF7" s="64"/>
      <c r="DG7" s="64">
        <f>DG8</f>
        <v>18.8</v>
      </c>
      <c r="DH7" s="64">
        <f t="shared" ref="DH7:DP7" si="23">DH8</f>
        <v>18.899999999999999</v>
      </c>
      <c r="DI7" s="64">
        <f t="shared" si="23"/>
        <v>18.2</v>
      </c>
      <c r="DJ7" s="64">
        <f t="shared" si="23"/>
        <v>17.2</v>
      </c>
      <c r="DK7" s="64">
        <f t="shared" si="23"/>
        <v>17.2</v>
      </c>
      <c r="DL7" s="64">
        <f t="shared" si="23"/>
        <v>19.3</v>
      </c>
      <c r="DM7" s="64">
        <f t="shared" si="23"/>
        <v>18.899999999999999</v>
      </c>
      <c r="DN7" s="64">
        <f t="shared" si="23"/>
        <v>19</v>
      </c>
      <c r="DO7" s="64">
        <f t="shared" si="23"/>
        <v>18.7</v>
      </c>
      <c r="DP7" s="64">
        <f t="shared" si="23"/>
        <v>18.3</v>
      </c>
      <c r="DQ7" s="64"/>
      <c r="DR7" s="64">
        <f>DR8</f>
        <v>44.3</v>
      </c>
      <c r="DS7" s="64">
        <f t="shared" ref="DS7:EA7" si="24">DS8</f>
        <v>48.2</v>
      </c>
      <c r="DT7" s="64">
        <f t="shared" si="24"/>
        <v>50.6</v>
      </c>
      <c r="DU7" s="64">
        <f t="shared" si="24"/>
        <v>52.8</v>
      </c>
      <c r="DV7" s="64">
        <f t="shared" si="24"/>
        <v>53.1</v>
      </c>
      <c r="DW7" s="64">
        <f t="shared" si="24"/>
        <v>48</v>
      </c>
      <c r="DX7" s="64">
        <f t="shared" si="24"/>
        <v>52.2</v>
      </c>
      <c r="DY7" s="64">
        <f t="shared" si="24"/>
        <v>52.4</v>
      </c>
      <c r="DZ7" s="64">
        <f t="shared" si="24"/>
        <v>52.5</v>
      </c>
      <c r="EA7" s="64">
        <f t="shared" si="24"/>
        <v>53.5</v>
      </c>
      <c r="EB7" s="64"/>
      <c r="EC7" s="64">
        <f>EC8</f>
        <v>65.900000000000006</v>
      </c>
      <c r="ED7" s="64">
        <f t="shared" ref="ED7:EL7" si="25">ED8</f>
        <v>72.900000000000006</v>
      </c>
      <c r="EE7" s="64">
        <f t="shared" si="25"/>
        <v>77.3</v>
      </c>
      <c r="EF7" s="64">
        <f t="shared" si="25"/>
        <v>81.5</v>
      </c>
      <c r="EG7" s="64">
        <f t="shared" si="25"/>
        <v>78.099999999999994</v>
      </c>
      <c r="EH7" s="64">
        <f t="shared" si="25"/>
        <v>63.3</v>
      </c>
      <c r="EI7" s="64">
        <f t="shared" si="25"/>
        <v>69.599999999999994</v>
      </c>
      <c r="EJ7" s="64">
        <f t="shared" si="25"/>
        <v>69.2</v>
      </c>
      <c r="EK7" s="64">
        <f t="shared" si="25"/>
        <v>69.7</v>
      </c>
      <c r="EL7" s="64">
        <f t="shared" si="25"/>
        <v>71.3</v>
      </c>
      <c r="EM7" s="64"/>
      <c r="EN7" s="65">
        <f>EN8</f>
        <v>41155241</v>
      </c>
      <c r="EO7" s="65">
        <f t="shared" ref="EO7:EW7" si="26">EO8</f>
        <v>41204738</v>
      </c>
      <c r="EP7" s="65">
        <f t="shared" si="26"/>
        <v>41118186</v>
      </c>
      <c r="EQ7" s="65">
        <f t="shared" si="26"/>
        <v>41307552</v>
      </c>
      <c r="ER7" s="65">
        <f t="shared" si="26"/>
        <v>41614448</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352136</v>
      </c>
      <c r="D8" s="67">
        <v>46</v>
      </c>
      <c r="E8" s="67">
        <v>6</v>
      </c>
      <c r="F8" s="67">
        <v>0</v>
      </c>
      <c r="G8" s="67">
        <v>1</v>
      </c>
      <c r="H8" s="67" t="s">
        <v>133</v>
      </c>
      <c r="I8" s="67" t="s">
        <v>134</v>
      </c>
      <c r="J8" s="67" t="s">
        <v>135</v>
      </c>
      <c r="K8" s="67" t="s">
        <v>136</v>
      </c>
      <c r="L8" s="67" t="s">
        <v>137</v>
      </c>
      <c r="M8" s="67" t="s">
        <v>138</v>
      </c>
      <c r="N8" s="67" t="s">
        <v>139</v>
      </c>
      <c r="O8" s="67" t="s">
        <v>140</v>
      </c>
      <c r="P8" s="67" t="s">
        <v>141</v>
      </c>
      <c r="Q8" s="68">
        <v>12</v>
      </c>
      <c r="R8" s="67" t="s">
        <v>142</v>
      </c>
      <c r="S8" s="67" t="s">
        <v>143</v>
      </c>
      <c r="T8" s="67" t="s">
        <v>144</v>
      </c>
      <c r="U8" s="68">
        <v>25146</v>
      </c>
      <c r="V8" s="68">
        <v>8950</v>
      </c>
      <c r="W8" s="67" t="s">
        <v>145</v>
      </c>
      <c r="X8" s="69" t="s">
        <v>146</v>
      </c>
      <c r="Y8" s="68">
        <v>96</v>
      </c>
      <c r="Z8" s="68">
        <v>49</v>
      </c>
      <c r="AA8" s="68" t="s">
        <v>142</v>
      </c>
      <c r="AB8" s="68" t="s">
        <v>142</v>
      </c>
      <c r="AC8" s="68" t="s">
        <v>142</v>
      </c>
      <c r="AD8" s="68">
        <v>145</v>
      </c>
      <c r="AE8" s="68">
        <v>96</v>
      </c>
      <c r="AF8" s="68">
        <v>49</v>
      </c>
      <c r="AG8" s="68">
        <v>145</v>
      </c>
      <c r="AH8" s="70">
        <v>96.5</v>
      </c>
      <c r="AI8" s="70">
        <v>99.5</v>
      </c>
      <c r="AJ8" s="70">
        <v>93.4</v>
      </c>
      <c r="AK8" s="70">
        <v>92.3</v>
      </c>
      <c r="AL8" s="70">
        <v>95.1</v>
      </c>
      <c r="AM8" s="70">
        <v>96.3</v>
      </c>
      <c r="AN8" s="70">
        <v>96.9</v>
      </c>
      <c r="AO8" s="70">
        <v>98.3</v>
      </c>
      <c r="AP8" s="70">
        <v>96.7</v>
      </c>
      <c r="AQ8" s="70">
        <v>96.6</v>
      </c>
      <c r="AR8" s="70">
        <v>98.5</v>
      </c>
      <c r="AS8" s="70">
        <v>88.8</v>
      </c>
      <c r="AT8" s="70">
        <v>88.1</v>
      </c>
      <c r="AU8" s="70">
        <v>80.3</v>
      </c>
      <c r="AV8" s="70">
        <v>79.3</v>
      </c>
      <c r="AW8" s="70">
        <v>84.1</v>
      </c>
      <c r="AX8" s="70">
        <v>86.6</v>
      </c>
      <c r="AY8" s="70">
        <v>85.4</v>
      </c>
      <c r="AZ8" s="70">
        <v>85.3</v>
      </c>
      <c r="BA8" s="70">
        <v>84.2</v>
      </c>
      <c r="BB8" s="70">
        <v>83.9</v>
      </c>
      <c r="BC8" s="70">
        <v>89.7</v>
      </c>
      <c r="BD8" s="71">
        <v>19.7</v>
      </c>
      <c r="BE8" s="71">
        <v>0</v>
      </c>
      <c r="BF8" s="71">
        <v>0</v>
      </c>
      <c r="BG8" s="71">
        <v>0</v>
      </c>
      <c r="BH8" s="71">
        <v>7.2</v>
      </c>
      <c r="BI8" s="71">
        <v>121</v>
      </c>
      <c r="BJ8" s="71">
        <v>112.9</v>
      </c>
      <c r="BK8" s="71">
        <v>118.9</v>
      </c>
      <c r="BL8" s="71">
        <v>119.5</v>
      </c>
      <c r="BM8" s="71">
        <v>116.9</v>
      </c>
      <c r="BN8" s="71">
        <v>64.7</v>
      </c>
      <c r="BO8" s="70">
        <v>82.4</v>
      </c>
      <c r="BP8" s="70">
        <v>82.7</v>
      </c>
      <c r="BQ8" s="70">
        <v>74</v>
      </c>
      <c r="BR8" s="70">
        <v>76.7</v>
      </c>
      <c r="BS8" s="70">
        <v>80.900000000000006</v>
      </c>
      <c r="BT8" s="70">
        <v>68.5</v>
      </c>
      <c r="BU8" s="70">
        <v>68.3</v>
      </c>
      <c r="BV8" s="70">
        <v>67.900000000000006</v>
      </c>
      <c r="BW8" s="70">
        <v>69.8</v>
      </c>
      <c r="BX8" s="70">
        <v>69.7</v>
      </c>
      <c r="BY8" s="70">
        <v>74.8</v>
      </c>
      <c r="BZ8" s="71">
        <v>24379</v>
      </c>
      <c r="CA8" s="71">
        <v>24947</v>
      </c>
      <c r="CB8" s="71">
        <v>24783</v>
      </c>
      <c r="CC8" s="71">
        <v>23805</v>
      </c>
      <c r="CD8" s="71">
        <v>23908</v>
      </c>
      <c r="CE8" s="71">
        <v>31585</v>
      </c>
      <c r="CF8" s="71">
        <v>32431</v>
      </c>
      <c r="CG8" s="71">
        <v>32532</v>
      </c>
      <c r="CH8" s="71">
        <v>33492</v>
      </c>
      <c r="CI8" s="71">
        <v>34136</v>
      </c>
      <c r="CJ8" s="70">
        <v>50718</v>
      </c>
      <c r="CK8" s="71">
        <v>10344</v>
      </c>
      <c r="CL8" s="71">
        <v>10603</v>
      </c>
      <c r="CM8" s="71">
        <v>10365</v>
      </c>
      <c r="CN8" s="71">
        <v>10957</v>
      </c>
      <c r="CO8" s="71">
        <v>11351</v>
      </c>
      <c r="CP8" s="71">
        <v>9437</v>
      </c>
      <c r="CQ8" s="71">
        <v>9726</v>
      </c>
      <c r="CR8" s="71">
        <v>10037</v>
      </c>
      <c r="CS8" s="71">
        <v>9976</v>
      </c>
      <c r="CT8" s="71">
        <v>10130</v>
      </c>
      <c r="CU8" s="70">
        <v>14202</v>
      </c>
      <c r="CV8" s="71">
        <v>56.7</v>
      </c>
      <c r="CW8" s="71">
        <v>55.2</v>
      </c>
      <c r="CX8" s="71">
        <v>64.7</v>
      </c>
      <c r="CY8" s="71">
        <v>67.7</v>
      </c>
      <c r="CZ8" s="71">
        <v>63.6</v>
      </c>
      <c r="DA8" s="71">
        <v>61.2</v>
      </c>
      <c r="DB8" s="71">
        <v>62.1</v>
      </c>
      <c r="DC8" s="71">
        <v>62.5</v>
      </c>
      <c r="DD8" s="71">
        <v>63.4</v>
      </c>
      <c r="DE8" s="71">
        <v>63.4</v>
      </c>
      <c r="DF8" s="71">
        <v>55</v>
      </c>
      <c r="DG8" s="71">
        <v>18.8</v>
      </c>
      <c r="DH8" s="71">
        <v>18.899999999999999</v>
      </c>
      <c r="DI8" s="71">
        <v>18.2</v>
      </c>
      <c r="DJ8" s="71">
        <v>17.2</v>
      </c>
      <c r="DK8" s="71">
        <v>17.2</v>
      </c>
      <c r="DL8" s="71">
        <v>19.3</v>
      </c>
      <c r="DM8" s="71">
        <v>18.899999999999999</v>
      </c>
      <c r="DN8" s="71">
        <v>19</v>
      </c>
      <c r="DO8" s="71">
        <v>18.7</v>
      </c>
      <c r="DP8" s="71">
        <v>18.3</v>
      </c>
      <c r="DQ8" s="71">
        <v>24.3</v>
      </c>
      <c r="DR8" s="70">
        <v>44.3</v>
      </c>
      <c r="DS8" s="70">
        <v>48.2</v>
      </c>
      <c r="DT8" s="70">
        <v>50.6</v>
      </c>
      <c r="DU8" s="70">
        <v>52.8</v>
      </c>
      <c r="DV8" s="70">
        <v>53.1</v>
      </c>
      <c r="DW8" s="70">
        <v>48</v>
      </c>
      <c r="DX8" s="70">
        <v>52.2</v>
      </c>
      <c r="DY8" s="70">
        <v>52.4</v>
      </c>
      <c r="DZ8" s="70">
        <v>52.5</v>
      </c>
      <c r="EA8" s="70">
        <v>53.5</v>
      </c>
      <c r="EB8" s="70">
        <v>51.6</v>
      </c>
      <c r="EC8" s="70">
        <v>65.900000000000006</v>
      </c>
      <c r="ED8" s="70">
        <v>72.900000000000006</v>
      </c>
      <c r="EE8" s="70">
        <v>77.3</v>
      </c>
      <c r="EF8" s="70">
        <v>81.5</v>
      </c>
      <c r="EG8" s="70">
        <v>78.099999999999994</v>
      </c>
      <c r="EH8" s="70">
        <v>63.3</v>
      </c>
      <c r="EI8" s="70">
        <v>69.599999999999994</v>
      </c>
      <c r="EJ8" s="70">
        <v>69.2</v>
      </c>
      <c r="EK8" s="70">
        <v>69.7</v>
      </c>
      <c r="EL8" s="70">
        <v>71.3</v>
      </c>
      <c r="EM8" s="70">
        <v>67.599999999999994</v>
      </c>
      <c r="EN8" s="71">
        <v>41155241</v>
      </c>
      <c r="EO8" s="71">
        <v>41204738</v>
      </c>
      <c r="EP8" s="71">
        <v>41118186</v>
      </c>
      <c r="EQ8" s="71">
        <v>41307552</v>
      </c>
      <c r="ER8" s="71">
        <v>41614448</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岡崎　健一</cp:lastModifiedBy>
  <cp:lastPrinted>2019-02-04T07:56:47Z</cp:lastPrinted>
  <dcterms:created xsi:type="dcterms:W3CDTF">2018-12-07T10:48:04Z</dcterms:created>
  <dcterms:modified xsi:type="dcterms:W3CDTF">2019-02-05T08:37:44Z</dcterms:modified>
</cp:coreProperties>
</file>