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STATION\gesui\【「経営比較分析表」の策定及び公表】\★公営企業に係る「経営比較分析表」の分析等について依頼\H29決算\"/>
    </mc:Choice>
  </mc:AlternateContent>
  <workbookProtection workbookAlgorithmName="SHA-512" workbookHashValue="JeL/shjIWDCF30ZVXG5WTSeqG766/mqJOUTP2X+HUNF6S5CmVmz99QL9Mx7hVirS2OrQJToBTLXANQsg4Ov3YA==" workbookSaltValue="AsIStyOC9Ql2LYuHW4v4N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<sst xmlns="http://schemas.openxmlformats.org/spreadsheetml/2006/main" count="235" uniqueCount="123">
  <si>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</si>
  <si>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</si>
  <si>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</si>
  <si>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</si>
  <si>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</si>
  <si>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</si>
  <si>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</si>
  <si>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</si>
  <si>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</si>
  <si>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</si>
  <si>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</si>
  <si>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</si>
  <si>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</si>
  <si>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</si>
  <si>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</si>
  <si>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</si>
  <si>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</si>
  <si>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</si>
  <si>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</si>
  <si>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</si>
  <si>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</si>
  <si>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</si>
  <si>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</si>
  <si>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</si>
  <si>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</si>
  <si>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</si>
  <si>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</si>
  <si>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</si>
  <si>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</si>
  <si>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</si>
  <si>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</si>
  <si>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</si>
  <si>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</si>
  <si>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</si>
  <si>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</si>
  <si>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</si>
  <si>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</si>
  <si>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</si>
  <si>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</si>
  <si>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</si>
  <si>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</si>
  <si>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</si>
  <si>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</si>
  <si>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</si>
  <si>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</si>
  <si>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</si>
  <si>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</si>
  <si>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</si>
  <si>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</si>
  <si>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</si>
  <si>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</si>
  <si>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</si>
  <si>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</si>
  <si>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</si>
  <si>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</si>
  <si>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</si>
  <si>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</si>
  <si>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</si>
  <si>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</si>
  <si>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</si>
  <si>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</si>
  <si>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</si>
  <si>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</si>
  <si>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</si>
  <si>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</si>
  <si>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</si>
  <si>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</si>
  <si>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</si>
  <si>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</si>
  <si>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</si>
  <si>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</si>
  <si>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</si>
  <si>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</si>
  <si>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</si>
  <si>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</si>
  <si>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</si>
  <si>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</si>
  <si>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</si>
  <si>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</si>
  <si>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</si>
  <si>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</si>
  <si>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</si>
  <si>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</si>
  <si>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</si>
  <si>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</si>
  <si>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</si>
  <si>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</si>
  <si>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</si>
  <si>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</si>
  <si>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</si>
  <si>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</si>
  <si>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</si>
  <si>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</si>
  <si>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</si>
  <si>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</si>
  <si>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</si>
  <si>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</si>
  <si>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</si>
  <si>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</si>
  <si>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</si>
  <si>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</si>
  <si>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</si>
  <si>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</si>
  <si>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</si>
  <si>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</si>
  <si>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</si>
  <si>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</si>
  <si>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</si>
  <si>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</si>
  <si>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</si>
  <si>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</si>
  <si>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</si>
  <si>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</si>
  <si>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</si>
  <si>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</si>
  <si>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</si>
  <si>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</si>
  <si>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</si>
  <si>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</si>
  <si>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</si>
  <si>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現時点においては、単年度黒字を計上している。しかし、今後人口減少に伴い使用料収益が減少していくことが見込まれる中、施設の老朽化は進み、事業を継続していくためには改築更新への投資を最優先としなければならない状況である。将来の経営環境は厳しさを増すことが予想され、今後においても事業を継続していくために、経費削減をはじめとしたより一層の経営努力を行っていく必要がある。</t>
  </si>
  <si>
    <t>　当市の公共下水道事業は事業着手から60年を経過している。有形固定資産減価償却率について、類似団体よりも低い水準となっているが、これは、当市の公共下水道事業が平成22年度から公営企業会計に移行したため、移行するまでの減価償却累計額が反映されていないことによるものである。実際の管渠などの施設については、管渠老朽化率に示されるとおり、類似団体に比べ老朽化が進んでいる状況である。そのため、現在は新規整備よりも改築更新事業を優先して行っている状況である。管渠改善率は類似団体よりも高いが、管渠改善率が1％であれば全ての管渠を更新するのに100年かかることを意味しており、その水準は決して十分とは言い難く、引き続き、改築更新に取り組んでいく必要がある。</t>
    <rPh sb="225" eb="227">
      <t>カンキョ</t>
    </rPh>
    <rPh sb="227" eb="229">
      <t>カイゼン</t>
    </rPh>
    <rPh sb="229" eb="230">
      <t>リツ</t>
    </rPh>
    <rPh sb="231" eb="233">
      <t>ルイジ</t>
    </rPh>
    <rPh sb="233" eb="235">
      <t>ダンタイ</t>
    </rPh>
    <rPh sb="238" eb="239">
      <t>タカ</t>
    </rPh>
    <rPh sb="257" eb="259">
      <t>カンキョ</t>
    </rPh>
    <rPh sb="276" eb="278">
      <t>イミ</t>
    </rPh>
    <rPh sb="285" eb="287">
      <t>スイジュン</t>
    </rPh>
    <rPh sb="288" eb="289">
      <t>ケ</t>
    </rPh>
    <rPh sb="291" eb="293">
      <t>ジュウブン</t>
    </rPh>
    <rPh sb="295" eb="296">
      <t>イ</t>
    </rPh>
    <rPh sb="297" eb="298">
      <t>ガタ</t>
    </rPh>
    <rPh sb="300" eb="301">
      <t>ヒ</t>
    </rPh>
    <rPh sb="302" eb="303">
      <t>ツヅ</t>
    </rPh>
    <rPh sb="305" eb="307">
      <t>カイチク</t>
    </rPh>
    <rPh sb="307" eb="309">
      <t>コウシン</t>
    </rPh>
    <rPh sb="310" eb="311">
      <t>ト</t>
    </rPh>
    <rPh sb="312" eb="313">
      <t>ク</t>
    </rPh>
    <rPh sb="317" eb="319">
      <t>ヒツヨウ</t>
    </rPh>
    <phoneticPr fontId="7"/>
  </si>
  <si>
    <t>　経常収支比率は100％を超え、単年度収支は黒字で推移し、累積欠損金は発生していない。流動比率は、26年度の会計制度の見直しに伴う大幅な低下はあったもの、27年度以降徐々に改善している。企業債については、新規発行額を償還額の範囲内とすることで残高の抑制に努めており、企業債残高対事業規模比率は類似団体よりも低い水準で推移している。
　経費回収率と汚水処理原価については、平成29年度決算から、決算状況調査における「分流式下水道等に要する経費に係る繰出金」の算定方法が全国的に統一された影響で、前者は急激に低下するとともに、後者は大幅に上昇しているが、平成29年度分も従来の方法で算定した場合、経費回収率は118.13％、汚水処理原価は144.78円となり、いずれも平成28年度以前と同様の水準を保っている。
　施設利用率については、本市公共下水道事業は汚水と雨水の両方を処理する合流施設を多く有しており、その施設は雨天時を想定した処理能力となっているため、晴天時においては他団体に比べて低い水準になる特徴がある。水洗化率については上昇傾向にあり、引き続き水洗化促進の取り組みを行っていく。</t>
    <rPh sb="167" eb="169">
      <t>ケイヒ</t>
    </rPh>
    <rPh sb="169" eb="171">
      <t>カイシュウ</t>
    </rPh>
    <rPh sb="171" eb="172">
      <t>リツ</t>
    </rPh>
    <rPh sb="173" eb="175">
      <t>オスイ</t>
    </rPh>
    <rPh sb="175" eb="177">
      <t>ショリ</t>
    </rPh>
    <rPh sb="177" eb="179">
      <t>ゲンカ</t>
    </rPh>
    <rPh sb="191" eb="193">
      <t>ケッサン</t>
    </rPh>
    <rPh sb="196" eb="198">
      <t>ケッサン</t>
    </rPh>
    <rPh sb="198" eb="200">
      <t>ジョウキョウ</t>
    </rPh>
    <rPh sb="200" eb="202">
      <t>チョウサ</t>
    </rPh>
    <rPh sb="207" eb="209">
      <t>ブンリュウ</t>
    </rPh>
    <rPh sb="209" eb="210">
      <t>シキ</t>
    </rPh>
    <rPh sb="210" eb="213">
      <t>ゲスイドウ</t>
    </rPh>
    <rPh sb="213" eb="214">
      <t>トウ</t>
    </rPh>
    <rPh sb="215" eb="216">
      <t>ヨウ</t>
    </rPh>
    <rPh sb="218" eb="220">
      <t>ケイヒ</t>
    </rPh>
    <rPh sb="221" eb="222">
      <t>カカ</t>
    </rPh>
    <rPh sb="223" eb="225">
      <t>クリダ</t>
    </rPh>
    <rPh sb="225" eb="226">
      <t>キン</t>
    </rPh>
    <rPh sb="228" eb="230">
      <t>サンテイ</t>
    </rPh>
    <rPh sb="230" eb="232">
      <t>ホウホウ</t>
    </rPh>
    <rPh sb="233" eb="236">
      <t>ゼンコクテキ</t>
    </rPh>
    <rPh sb="237" eb="239">
      <t>トウイツ</t>
    </rPh>
    <rPh sb="242" eb="244">
      <t>エイキョウ</t>
    </rPh>
    <rPh sb="246" eb="248">
      <t>ゼンシャ</t>
    </rPh>
    <rPh sb="261" eb="263">
      <t>コウシャ</t>
    </rPh>
    <rPh sb="264" eb="266">
      <t>オオハバ</t>
    </rPh>
    <rPh sb="267" eb="269">
      <t>ジョウショウ</t>
    </rPh>
    <rPh sb="275" eb="277">
      <t>ヘイセイ</t>
    </rPh>
    <rPh sb="279" eb="281">
      <t>ネンド</t>
    </rPh>
    <rPh sb="281" eb="282">
      <t>ブン</t>
    </rPh>
    <rPh sb="283" eb="285">
      <t>ジュウライ</t>
    </rPh>
    <rPh sb="286" eb="288">
      <t>ホウホウ</t>
    </rPh>
    <rPh sb="289" eb="291">
      <t>サンテイ</t>
    </rPh>
    <rPh sb="293" eb="295">
      <t>バアイ</t>
    </rPh>
    <rPh sb="296" eb="298">
      <t>ケイヒ</t>
    </rPh>
    <rPh sb="298" eb="300">
      <t>カイシュウ</t>
    </rPh>
    <rPh sb="300" eb="301">
      <t>リツ</t>
    </rPh>
    <rPh sb="310" eb="312">
      <t>オスイ</t>
    </rPh>
    <rPh sb="312" eb="314">
      <t>ショリ</t>
    </rPh>
    <rPh sb="314" eb="316">
      <t>ゲンカ</t>
    </rPh>
    <rPh sb="323" eb="324">
      <t>エン</t>
    </rPh>
    <rPh sb="332" eb="334">
      <t>ヘイセイ</t>
    </rPh>
    <rPh sb="336" eb="338">
      <t>ネンド</t>
    </rPh>
    <rPh sb="338" eb="340">
      <t>イゼン</t>
    </rPh>
    <rPh sb="341" eb="343">
      <t>ドウヨウ</t>
    </rPh>
    <rPh sb="344" eb="346">
      <t>スイジュン</t>
    </rPh>
    <rPh sb="347" eb="348">
      <t>タモ</t>
    </rPh>
    <rPh sb="355" eb="357">
      <t>シセツ</t>
    </rPh>
    <rPh sb="357" eb="360">
      <t>リヨウリツ</t>
    </rPh>
    <rPh sb="368" eb="370">
      <t>コウキョウ</t>
    </rPh>
    <rPh sb="370" eb="373">
      <t>ゲスイドウ</t>
    </rPh>
    <rPh sb="373" eb="375">
      <t>ジギョウ</t>
    </rPh>
    <rPh sb="376" eb="378">
      <t>オスイ</t>
    </rPh>
    <rPh sb="379" eb="381">
      <t>ウスイ</t>
    </rPh>
    <rPh sb="382" eb="384">
      <t>リョウホウ</t>
    </rPh>
    <rPh sb="385" eb="387">
      <t>ショリ</t>
    </rPh>
    <rPh sb="389" eb="391">
      <t>ゴウリュウ</t>
    </rPh>
    <rPh sb="391" eb="393">
      <t>シセツ</t>
    </rPh>
    <rPh sb="394" eb="395">
      <t>オオ</t>
    </rPh>
    <rPh sb="396" eb="397">
      <t>ユウ</t>
    </rPh>
    <rPh sb="404" eb="406">
      <t>シセツ</t>
    </rPh>
    <rPh sb="407" eb="409">
      <t>ウテン</t>
    </rPh>
    <rPh sb="409" eb="410">
      <t>ジ</t>
    </rPh>
    <rPh sb="411" eb="413">
      <t>ソウテイ</t>
    </rPh>
    <rPh sb="415" eb="417">
      <t>ショリ</t>
    </rPh>
    <rPh sb="417" eb="419">
      <t>ノウリョク</t>
    </rPh>
    <rPh sb="428" eb="430">
      <t>セイテン</t>
    </rPh>
    <rPh sb="430" eb="431">
      <t>ジ</t>
    </rPh>
    <rPh sb="436" eb="437">
      <t>タ</t>
    </rPh>
    <rPh sb="437" eb="439">
      <t>ダンタイ</t>
    </rPh>
    <rPh sb="440" eb="441">
      <t>クラ</t>
    </rPh>
    <rPh sb="443" eb="444">
      <t>ヒク</t>
    </rPh>
    <rPh sb="445" eb="447">
      <t>スイジュン</t>
    </rPh>
    <rPh sb="450" eb="452">
      <t>トクチョウ</t>
    </rPh>
    <rPh sb="456" eb="459">
      <t>スイセンカ</t>
    </rPh>
    <rPh sb="459" eb="460">
      <t>リツ</t>
    </rPh>
    <rPh sb="465" eb="467">
      <t>ジョウショウ</t>
    </rPh>
    <rPh sb="467" eb="469">
      <t>ケイコウ</t>
    </rPh>
    <rPh sb="473" eb="474">
      <t>ヒ</t>
    </rPh>
    <rPh sb="475" eb="476">
      <t>ツヅ</t>
    </rPh>
    <rPh sb="477" eb="480">
      <t>スイセンカ</t>
    </rPh>
    <rPh sb="480" eb="482">
      <t>ソクシン</t>
    </rPh>
    <rPh sb="483" eb="484">
      <t>ト</t>
    </rPh>
    <rPh sb="485" eb="486">
      <t>ク</t>
    </rPh>
    <rPh sb="488" eb="489">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</si>
</sst>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0.45</c:v>
                </c:pt>
                <c:pt idx="1">
                  <c:v>0.82</c:v>
                </c:pt>
                <c:pt idx="2">
                  <c:v>0.82</c:v>
                </c:pt>
                <c:pt idx="3">
                  <c:v>1.59</c:v>
                </c:pt>
                <c:pt idx="4">
                  <c:v>1.1399999999999999</c:v>
                </c:pt>
              </c:numCache>
            </c:numRef>
          </c:val>
          <c:extLst xmlns:c16r2="http://schemas.microsoft.com/office/drawing/2015/06/chart">
            <c:ext xmlns:c16="http://schemas.microsoft.com/office/drawing/2014/chart" uri="{C3380CC4-5D6E-409C-BE32-E72D297353CC}">
              <c16:uniqueId val="{00000000-CBA8-4637-AC7B-761CC2C69A50}"/>
            </c:ext>
          </c:extLst>
        </c:ser>
        <c:dLbls>
          <c:showLegendKey val="0"/>
          <c:showVal val="0"/>
          <c:showCatName val="0"/>
          <c:showSerName val="0"/>
          <c:showPercent val="0"/>
          <c:showBubbleSize val="0"/>
        </c:dLbls>
        <c:gapWidth val="150"/>
        <c:axId val="529181296"/>
        <c:axId val="5291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CBA8-4637-AC7B-761CC2C69A50}"/>
            </c:ext>
          </c:extLst>
        </c:ser>
        <c:dLbls>
          <c:showLegendKey val="0"/>
          <c:showVal val="0"/>
          <c:showCatName val="0"/>
          <c:showSerName val="0"/>
          <c:showPercent val="0"/>
          <c:showBubbleSize val="0"/>
        </c:dLbls>
        <c:marker val="1"/>
        <c:smooth val="0"/>
        <c:axId val="529181296"/>
        <c:axId val="529187568"/>
      </c:lineChart>
      <c:dateAx>
        <c:axId val="529181296"/>
        <c:scaling>
          <c:orientation val="minMax"/>
        </c:scaling>
        <c:delete val="1"/>
        <c:axPos val="b"/>
        <c:numFmt formatCode="ge" sourceLinked="1"/>
        <c:majorTickMark val="none"/>
        <c:minorTickMark val="none"/>
        <c:tickLblPos val="none"/>
        <c:crossAx val="529187568"/>
        <c:crosses val="autoZero"/>
        <c:auto val="1"/>
        <c:lblOffset val="100"/>
        <c:baseTimeUnit val="years"/>
      </c:dateAx>
      <c:valAx>
        <c:axId val="5291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47.83</c:v>
                </c:pt>
                <c:pt idx="1">
                  <c:v>47.23</c:v>
                </c:pt>
                <c:pt idx="2">
                  <c:v>47.76</c:v>
                </c:pt>
                <c:pt idx="3">
                  <c:v>45.88</c:v>
                </c:pt>
                <c:pt idx="4">
                  <c:v>38.21</c:v>
                </c:pt>
              </c:numCache>
            </c:numRef>
          </c:val>
          <c:extLst xmlns:c16r2="http://schemas.microsoft.com/office/drawing/2015/06/chart">
            <c:ext xmlns:c16="http://schemas.microsoft.com/office/drawing/2014/chart" uri="{C3380CC4-5D6E-409C-BE32-E72D297353CC}">
              <c16:uniqueId val="{00000000-BBBE-4D70-AF05-74D564020AD4}"/>
            </c:ext>
          </c:extLst>
        </c:ser>
        <c:dLbls>
          <c:showLegendKey val="0"/>
          <c:showVal val="0"/>
          <c:showCatName val="0"/>
          <c:showSerName val="0"/>
          <c:showPercent val="0"/>
          <c:showBubbleSize val="0"/>
        </c:dLbls>
        <c:gapWidth val="150"/>
        <c:axId val="452867688"/>
        <c:axId val="4528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BBBE-4D70-AF05-74D564020AD4}"/>
            </c:ext>
          </c:extLst>
        </c:ser>
        <c:dLbls>
          <c:showLegendKey val="0"/>
          <c:showVal val="0"/>
          <c:showCatName val="0"/>
          <c:showSerName val="0"/>
          <c:showPercent val="0"/>
          <c:showBubbleSize val="0"/>
        </c:dLbls>
        <c:marker val="1"/>
        <c:smooth val="0"/>
        <c:axId val="452867688"/>
        <c:axId val="452868864"/>
      </c:lineChart>
      <c:dateAx>
        <c:axId val="452867688"/>
        <c:scaling>
          <c:orientation val="minMax"/>
        </c:scaling>
        <c:delete val="1"/>
        <c:axPos val="b"/>
        <c:numFmt formatCode="ge" sourceLinked="1"/>
        <c:majorTickMark val="none"/>
        <c:minorTickMark val="none"/>
        <c:tickLblPos val="none"/>
        <c:crossAx val="452868864"/>
        <c:crosses val="autoZero"/>
        <c:auto val="1"/>
        <c:lblOffset val="100"/>
        <c:baseTimeUnit val="years"/>
      </c:dateAx>
      <c:valAx>
        <c:axId val="4528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94.47</c:v>
                </c:pt>
                <c:pt idx="1">
                  <c:v>94.86</c:v>
                </c:pt>
                <c:pt idx="2">
                  <c:v>95.24</c:v>
                </c:pt>
                <c:pt idx="3">
                  <c:v>95.51</c:v>
                </c:pt>
                <c:pt idx="4">
                  <c:v>95.85</c:v>
                </c:pt>
              </c:numCache>
            </c:numRef>
          </c:val>
          <c:extLst xmlns:c16r2="http://schemas.microsoft.com/office/drawing/2015/06/chart">
            <c:ext xmlns:c16="http://schemas.microsoft.com/office/drawing/2014/chart" uri="{C3380CC4-5D6E-409C-BE32-E72D297353CC}">
              <c16:uniqueId val="{00000000-46C7-4D75-9E5C-01943DC31F79}"/>
            </c:ext>
          </c:extLst>
        </c:ser>
        <c:dLbls>
          <c:showLegendKey val="0"/>
          <c:showVal val="0"/>
          <c:showCatName val="0"/>
          <c:showSerName val="0"/>
          <c:showPercent val="0"/>
          <c:showBubbleSize val="0"/>
        </c:dLbls>
        <c:gapWidth val="150"/>
        <c:axId val="452872784"/>
        <c:axId val="4528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46C7-4D75-9E5C-01943DC31F79}"/>
            </c:ext>
          </c:extLst>
        </c:ser>
        <c:dLbls>
          <c:showLegendKey val="0"/>
          <c:showVal val="0"/>
          <c:showCatName val="0"/>
          <c:showSerName val="0"/>
          <c:showPercent val="0"/>
          <c:showBubbleSize val="0"/>
        </c:dLbls>
        <c:marker val="1"/>
        <c:smooth val="0"/>
        <c:axId val="452872784"/>
        <c:axId val="452870432"/>
      </c:lineChart>
      <c:dateAx>
        <c:axId val="452872784"/>
        <c:scaling>
          <c:orientation val="minMax"/>
        </c:scaling>
        <c:delete val="1"/>
        <c:axPos val="b"/>
        <c:numFmt formatCode="ge" sourceLinked="1"/>
        <c:majorTickMark val="none"/>
        <c:minorTickMark val="none"/>
        <c:tickLblPos val="none"/>
        <c:crossAx val="452870432"/>
        <c:crosses val="autoZero"/>
        <c:auto val="1"/>
        <c:lblOffset val="100"/>
        <c:baseTimeUnit val="years"/>
      </c:dateAx>
      <c:valAx>
        <c:axId val="4528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117.34</c:v>
                </c:pt>
                <c:pt idx="1">
                  <c:v>109.24</c:v>
                </c:pt>
                <c:pt idx="2">
                  <c:v>109.39</c:v>
                </c:pt>
                <c:pt idx="3">
                  <c:v>111.6</c:v>
                </c:pt>
                <c:pt idx="4">
                  <c:v>110.08</c:v>
                </c:pt>
              </c:numCache>
            </c:numRef>
          </c:val>
          <c:extLst xmlns:c16r2="http://schemas.microsoft.com/office/drawing/2015/06/chart">
            <c:ext xmlns:c16="http://schemas.microsoft.com/office/drawing/2014/chart" uri="{C3380CC4-5D6E-409C-BE32-E72D297353CC}">
              <c16:uniqueId val="{00000000-9515-4ED1-B749-5ABAD1EAB5AF}"/>
            </c:ext>
          </c:extLst>
        </c:ser>
        <c:dLbls>
          <c:showLegendKey val="0"/>
          <c:showVal val="0"/>
          <c:showCatName val="0"/>
          <c:showSerName val="0"/>
          <c:showPercent val="0"/>
          <c:showBubbleSize val="0"/>
        </c:dLbls>
        <c:gapWidth val="150"/>
        <c:axId val="529182864"/>
        <c:axId val="52918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9515-4ED1-B749-5ABAD1EAB5AF}"/>
            </c:ext>
          </c:extLst>
        </c:ser>
        <c:dLbls>
          <c:showLegendKey val="0"/>
          <c:showVal val="0"/>
          <c:showCatName val="0"/>
          <c:showSerName val="0"/>
          <c:showPercent val="0"/>
          <c:showBubbleSize val="0"/>
        </c:dLbls>
        <c:marker val="1"/>
        <c:smooth val="0"/>
        <c:axId val="529182864"/>
        <c:axId val="529181688"/>
      </c:lineChart>
      <c:dateAx>
        <c:axId val="529182864"/>
        <c:scaling>
          <c:orientation val="minMax"/>
        </c:scaling>
        <c:delete val="1"/>
        <c:axPos val="b"/>
        <c:numFmt formatCode="ge" sourceLinked="1"/>
        <c:majorTickMark val="none"/>
        <c:minorTickMark val="none"/>
        <c:tickLblPos val="none"/>
        <c:crossAx val="529181688"/>
        <c:crosses val="autoZero"/>
        <c:auto val="1"/>
        <c:lblOffset val="100"/>
        <c:baseTimeUnit val="years"/>
      </c:dateAx>
      <c:valAx>
        <c:axId val="5291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8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5.33</c:v>
                </c:pt>
                <c:pt idx="1">
                  <c:v>14.41</c:v>
                </c:pt>
                <c:pt idx="2">
                  <c:v>16.7</c:v>
                </c:pt>
                <c:pt idx="3">
                  <c:v>19.09</c:v>
                </c:pt>
                <c:pt idx="4">
                  <c:v>21.25</c:v>
                </c:pt>
              </c:numCache>
            </c:numRef>
          </c:val>
          <c:extLst xmlns:c16r2="http://schemas.microsoft.com/office/drawing/2015/06/chart">
            <c:ext xmlns:c16="http://schemas.microsoft.com/office/drawing/2014/chart" uri="{C3380CC4-5D6E-409C-BE32-E72D297353CC}">
              <c16:uniqueId val="{00000000-186E-4994-9747-E3582E6C84CB}"/>
            </c:ext>
          </c:extLst>
        </c:ser>
        <c:dLbls>
          <c:showLegendKey val="0"/>
          <c:showVal val="0"/>
          <c:showCatName val="0"/>
          <c:showSerName val="0"/>
          <c:showPercent val="0"/>
          <c:showBubbleSize val="0"/>
        </c:dLbls>
        <c:gapWidth val="150"/>
        <c:axId val="529195016"/>
        <c:axId val="5291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186E-4994-9747-E3582E6C84CB}"/>
            </c:ext>
          </c:extLst>
        </c:ser>
        <c:dLbls>
          <c:showLegendKey val="0"/>
          <c:showVal val="0"/>
          <c:showCatName val="0"/>
          <c:showSerName val="0"/>
          <c:showPercent val="0"/>
          <c:showBubbleSize val="0"/>
        </c:dLbls>
        <c:marker val="1"/>
        <c:smooth val="0"/>
        <c:axId val="529195016"/>
        <c:axId val="529183648"/>
      </c:lineChart>
      <c:dateAx>
        <c:axId val="529195016"/>
        <c:scaling>
          <c:orientation val="minMax"/>
        </c:scaling>
        <c:delete val="1"/>
        <c:axPos val="b"/>
        <c:numFmt formatCode="ge" sourceLinked="1"/>
        <c:majorTickMark val="none"/>
        <c:minorTickMark val="none"/>
        <c:tickLblPos val="none"/>
        <c:crossAx val="529183648"/>
        <c:crosses val="autoZero"/>
        <c:auto val="1"/>
        <c:lblOffset val="100"/>
        <c:baseTimeUnit val="years"/>
      </c:dateAx>
      <c:valAx>
        <c:axId val="5291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6.42</c:v>
                </c:pt>
                <c:pt idx="1">
                  <c:v>6.63</c:v>
                </c:pt>
                <c:pt idx="2">
                  <c:v>7.24</c:v>
                </c:pt>
                <c:pt idx="3">
                  <c:v>5.9</c:v>
                </c:pt>
                <c:pt idx="4">
                  <c:v>5.08</c:v>
                </c:pt>
              </c:numCache>
            </c:numRef>
          </c:val>
          <c:extLst xmlns:c16r2="http://schemas.microsoft.com/office/drawing/2015/06/chart">
            <c:ext xmlns:c16="http://schemas.microsoft.com/office/drawing/2014/chart" uri="{C3380CC4-5D6E-409C-BE32-E72D297353CC}">
              <c16:uniqueId val="{00000000-81C5-4F51-81CD-011346CE38E6}"/>
            </c:ext>
          </c:extLst>
        </c:ser>
        <c:dLbls>
          <c:showLegendKey val="0"/>
          <c:showVal val="0"/>
          <c:showCatName val="0"/>
          <c:showSerName val="0"/>
          <c:showPercent val="0"/>
          <c:showBubbleSize val="0"/>
        </c:dLbls>
        <c:gapWidth val="150"/>
        <c:axId val="529183256"/>
        <c:axId val="5291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81C5-4F51-81CD-011346CE38E6}"/>
            </c:ext>
          </c:extLst>
        </c:ser>
        <c:dLbls>
          <c:showLegendKey val="0"/>
          <c:showVal val="0"/>
          <c:showCatName val="0"/>
          <c:showSerName val="0"/>
          <c:showPercent val="0"/>
          <c:showBubbleSize val="0"/>
        </c:dLbls>
        <c:marker val="1"/>
        <c:smooth val="0"/>
        <c:axId val="529183256"/>
        <c:axId val="529196192"/>
      </c:lineChart>
      <c:dateAx>
        <c:axId val="529183256"/>
        <c:scaling>
          <c:orientation val="minMax"/>
        </c:scaling>
        <c:delete val="1"/>
        <c:axPos val="b"/>
        <c:numFmt formatCode="ge" sourceLinked="1"/>
        <c:majorTickMark val="none"/>
        <c:minorTickMark val="none"/>
        <c:tickLblPos val="none"/>
        <c:crossAx val="529196192"/>
        <c:crosses val="autoZero"/>
        <c:auto val="1"/>
        <c:lblOffset val="100"/>
        <c:baseTimeUnit val="years"/>
      </c:dateAx>
      <c:valAx>
        <c:axId val="5291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8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3C-4E6A-A79A-49743E143A70}"/>
            </c:ext>
          </c:extLst>
        </c:ser>
        <c:dLbls>
          <c:showLegendKey val="0"/>
          <c:showVal val="0"/>
          <c:showCatName val="0"/>
          <c:showSerName val="0"/>
          <c:showPercent val="0"/>
          <c:showBubbleSize val="0"/>
        </c:dLbls>
        <c:gapWidth val="150"/>
        <c:axId val="529186784"/>
        <c:axId val="5291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193C-4E6A-A79A-49743E143A70}"/>
            </c:ext>
          </c:extLst>
        </c:ser>
        <c:dLbls>
          <c:showLegendKey val="0"/>
          <c:showVal val="0"/>
          <c:showCatName val="0"/>
          <c:showSerName val="0"/>
          <c:showPercent val="0"/>
          <c:showBubbleSize val="0"/>
        </c:dLbls>
        <c:marker val="1"/>
        <c:smooth val="0"/>
        <c:axId val="529186784"/>
        <c:axId val="529188352"/>
      </c:lineChart>
      <c:dateAx>
        <c:axId val="529186784"/>
        <c:scaling>
          <c:orientation val="minMax"/>
        </c:scaling>
        <c:delete val="1"/>
        <c:axPos val="b"/>
        <c:numFmt formatCode="ge" sourceLinked="1"/>
        <c:majorTickMark val="none"/>
        <c:minorTickMark val="none"/>
        <c:tickLblPos val="none"/>
        <c:crossAx val="529188352"/>
        <c:crosses val="autoZero"/>
        <c:auto val="1"/>
        <c:lblOffset val="100"/>
        <c:baseTimeUnit val="years"/>
      </c:dateAx>
      <c:valAx>
        <c:axId val="529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499.59</c:v>
                </c:pt>
                <c:pt idx="1">
                  <c:v>101.17</c:v>
                </c:pt>
                <c:pt idx="2">
                  <c:v>85.19</c:v>
                </c:pt>
                <c:pt idx="3">
                  <c:v>101.32</c:v>
                </c:pt>
                <c:pt idx="4">
                  <c:v>117.51</c:v>
                </c:pt>
              </c:numCache>
            </c:numRef>
          </c:val>
          <c:extLst xmlns:c16r2="http://schemas.microsoft.com/office/drawing/2015/06/chart">
            <c:ext xmlns:c16="http://schemas.microsoft.com/office/drawing/2014/chart" uri="{C3380CC4-5D6E-409C-BE32-E72D297353CC}">
              <c16:uniqueId val="{00000000-1812-4E9D-A833-254FB2388154}"/>
            </c:ext>
          </c:extLst>
        </c:ser>
        <c:dLbls>
          <c:showLegendKey val="0"/>
          <c:showVal val="0"/>
          <c:showCatName val="0"/>
          <c:showSerName val="0"/>
          <c:showPercent val="0"/>
          <c:showBubbleSize val="0"/>
        </c:dLbls>
        <c:gapWidth val="150"/>
        <c:axId val="529187960"/>
        <c:axId val="5291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1812-4E9D-A833-254FB2388154}"/>
            </c:ext>
          </c:extLst>
        </c:ser>
        <c:dLbls>
          <c:showLegendKey val="0"/>
          <c:showVal val="0"/>
          <c:showCatName val="0"/>
          <c:showSerName val="0"/>
          <c:showPercent val="0"/>
          <c:showBubbleSize val="0"/>
        </c:dLbls>
        <c:marker val="1"/>
        <c:smooth val="0"/>
        <c:axId val="529187960"/>
        <c:axId val="529186000"/>
      </c:lineChart>
      <c:dateAx>
        <c:axId val="529187960"/>
        <c:scaling>
          <c:orientation val="minMax"/>
        </c:scaling>
        <c:delete val="1"/>
        <c:axPos val="b"/>
        <c:numFmt formatCode="ge" sourceLinked="1"/>
        <c:majorTickMark val="none"/>
        <c:minorTickMark val="none"/>
        <c:tickLblPos val="none"/>
        <c:crossAx val="529186000"/>
        <c:crosses val="autoZero"/>
        <c:auto val="1"/>
        <c:lblOffset val="100"/>
        <c:baseTimeUnit val="years"/>
      </c:dateAx>
      <c:valAx>
        <c:axId val="52918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8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530.20000000000005</c:v>
                </c:pt>
                <c:pt idx="1">
                  <c:v>673.46</c:v>
                </c:pt>
                <c:pt idx="2">
                  <c:v>661.27</c:v>
                </c:pt>
                <c:pt idx="3">
                  <c:v>640.99</c:v>
                </c:pt>
                <c:pt idx="4">
                  <c:v>657.68</c:v>
                </c:pt>
              </c:numCache>
            </c:numRef>
          </c:val>
          <c:extLst xmlns:c16r2="http://schemas.microsoft.com/office/drawing/2015/06/chart">
            <c:ext xmlns:c16="http://schemas.microsoft.com/office/drawing/2014/chart" uri="{C3380CC4-5D6E-409C-BE32-E72D297353CC}">
              <c16:uniqueId val="{00000000-EA79-4372-9FB1-E352C986D7B4}"/>
            </c:ext>
          </c:extLst>
        </c:ser>
        <c:dLbls>
          <c:showLegendKey val="0"/>
          <c:showVal val="0"/>
          <c:showCatName val="0"/>
          <c:showSerName val="0"/>
          <c:showPercent val="0"/>
          <c:showBubbleSize val="0"/>
        </c:dLbls>
        <c:gapWidth val="150"/>
        <c:axId val="529195800"/>
        <c:axId val="52918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EA79-4372-9FB1-E352C986D7B4}"/>
            </c:ext>
          </c:extLst>
        </c:ser>
        <c:dLbls>
          <c:showLegendKey val="0"/>
          <c:showVal val="0"/>
          <c:showCatName val="0"/>
          <c:showSerName val="0"/>
          <c:showPercent val="0"/>
          <c:showBubbleSize val="0"/>
        </c:dLbls>
        <c:marker val="1"/>
        <c:smooth val="0"/>
        <c:axId val="529195800"/>
        <c:axId val="529185608"/>
      </c:lineChart>
      <c:dateAx>
        <c:axId val="529195800"/>
        <c:scaling>
          <c:orientation val="minMax"/>
        </c:scaling>
        <c:delete val="1"/>
        <c:axPos val="b"/>
        <c:numFmt formatCode="ge" sourceLinked="1"/>
        <c:majorTickMark val="none"/>
        <c:minorTickMark val="none"/>
        <c:tickLblPos val="none"/>
        <c:crossAx val="529185608"/>
        <c:crosses val="autoZero"/>
        <c:auto val="1"/>
        <c:lblOffset val="100"/>
        <c:baseTimeUnit val="years"/>
      </c:dateAx>
      <c:valAx>
        <c:axId val="52918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9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140.69</c:v>
                </c:pt>
                <c:pt idx="1">
                  <c:v>119.47</c:v>
                </c:pt>
                <c:pt idx="2">
                  <c:v>119.06</c:v>
                </c:pt>
                <c:pt idx="3">
                  <c:v>123.03</c:v>
                </c:pt>
                <c:pt idx="4">
                  <c:v>100</c:v>
                </c:pt>
              </c:numCache>
            </c:numRef>
          </c:val>
          <c:extLst xmlns:c16r2="http://schemas.microsoft.com/office/drawing/2015/06/chart">
            <c:ext xmlns:c16="http://schemas.microsoft.com/office/drawing/2014/chart" uri="{C3380CC4-5D6E-409C-BE32-E72D297353CC}">
              <c16:uniqueId val="{00000000-0DA4-4AA9-BDCB-51D4E86B6EEA}"/>
            </c:ext>
          </c:extLst>
        </c:ser>
        <c:dLbls>
          <c:showLegendKey val="0"/>
          <c:showVal val="0"/>
          <c:showCatName val="0"/>
          <c:showSerName val="0"/>
          <c:showPercent val="0"/>
          <c:showBubbleSize val="0"/>
        </c:dLbls>
        <c:gapWidth val="150"/>
        <c:axId val="529189528"/>
        <c:axId val="4528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0DA4-4AA9-BDCB-51D4E86B6EEA}"/>
            </c:ext>
          </c:extLst>
        </c:ser>
        <c:dLbls>
          <c:showLegendKey val="0"/>
          <c:showVal val="0"/>
          <c:showCatName val="0"/>
          <c:showSerName val="0"/>
          <c:showPercent val="0"/>
          <c:showBubbleSize val="0"/>
        </c:dLbls>
        <c:marker val="1"/>
        <c:smooth val="0"/>
        <c:axId val="529189528"/>
        <c:axId val="452872000"/>
      </c:lineChart>
      <c:dateAx>
        <c:axId val="529189528"/>
        <c:scaling>
          <c:orientation val="minMax"/>
        </c:scaling>
        <c:delete val="1"/>
        <c:axPos val="b"/>
        <c:numFmt formatCode="ge" sourceLinked="1"/>
        <c:majorTickMark val="none"/>
        <c:minorTickMark val="none"/>
        <c:tickLblPos val="none"/>
        <c:crossAx val="452872000"/>
        <c:crosses val="autoZero"/>
        <c:auto val="1"/>
        <c:lblOffset val="100"/>
        <c:baseTimeUnit val="years"/>
      </c:dateAx>
      <c:valAx>
        <c:axId val="4528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8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121.22</c:v>
                </c:pt>
                <c:pt idx="1">
                  <c:v>142.80000000000001</c:v>
                </c:pt>
                <c:pt idx="2">
                  <c:v>143.24</c:v>
                </c:pt>
                <c:pt idx="3">
                  <c:v>138.68</c:v>
                </c:pt>
                <c:pt idx="4">
                  <c:v>171.03</c:v>
                </c:pt>
              </c:numCache>
            </c:numRef>
          </c:val>
          <c:extLst xmlns:c16r2="http://schemas.microsoft.com/office/drawing/2015/06/chart">
            <c:ext xmlns:c16="http://schemas.microsoft.com/office/drawing/2014/chart" uri="{C3380CC4-5D6E-409C-BE32-E72D297353CC}">
              <c16:uniqueId val="{00000000-6153-4FF0-B49C-60EFD983CB74}"/>
            </c:ext>
          </c:extLst>
        </c:ser>
        <c:dLbls>
          <c:showLegendKey val="0"/>
          <c:showVal val="0"/>
          <c:showCatName val="0"/>
          <c:showSerName val="0"/>
          <c:showPercent val="0"/>
          <c:showBubbleSize val="0"/>
        </c:dLbls>
        <c:gapWidth val="150"/>
        <c:axId val="452870824"/>
        <c:axId val="45286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6153-4FF0-B49C-60EFD983CB74}"/>
            </c:ext>
          </c:extLst>
        </c:ser>
        <c:dLbls>
          <c:showLegendKey val="0"/>
          <c:showVal val="0"/>
          <c:showCatName val="0"/>
          <c:showSerName val="0"/>
          <c:showPercent val="0"/>
          <c:showBubbleSize val="0"/>
        </c:dLbls>
        <c:marker val="1"/>
        <c:smooth val="0"/>
        <c:axId val="452870824"/>
        <c:axId val="452868080"/>
      </c:lineChart>
      <c:dateAx>
        <c:axId val="452870824"/>
        <c:scaling>
          <c:orientation val="minMax"/>
        </c:scaling>
        <c:delete val="1"/>
        <c:axPos val="b"/>
        <c:numFmt formatCode="ge" sourceLinked="1"/>
        <c:majorTickMark val="none"/>
        <c:minorTickMark val="none"/>
        <c:tickLblPos val="none"/>
        <c:crossAx val="452868080"/>
        <c:crosses val="autoZero"/>
        <c:auto val="1"/>
        <c:lblOffset val="100"/>
        <c:baseTimeUnit val="years"/>
      </c:dateAx>
      <c:valAx>
        <c:axId val="45286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宇部市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7">
        <f>データ!S6</f>
        <v>166847</v>
      </c>
      <c r="AM8" s="67"/>
      <c r="AN8" s="67"/>
      <c r="AO8" s="67"/>
      <c r="AP8" s="67"/>
      <c r="AQ8" s="67"/>
      <c r="AR8" s="67"/>
      <c r="AS8" s="67"/>
      <c r="AT8" s="66">
        <f>データ!T6</f>
        <v>286.64999999999998</v>
      </c>
      <c r="AU8" s="66"/>
      <c r="AV8" s="66"/>
      <c r="AW8" s="66"/>
      <c r="AX8" s="66"/>
      <c r="AY8" s="66"/>
      <c r="AZ8" s="66"/>
      <c r="BA8" s="66"/>
      <c r="BB8" s="66">
        <f>データ!U6</f>
        <v>582.05999999999995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66.959999999999994</v>
      </c>
      <c r="J10" s="66"/>
      <c r="K10" s="66"/>
      <c r="L10" s="66"/>
      <c r="M10" s="66"/>
      <c r="N10" s="66"/>
      <c r="O10" s="66"/>
      <c r="P10" s="66">
        <f>データ!P6</f>
        <v>72.680000000000007</v>
      </c>
      <c r="Q10" s="66"/>
      <c r="R10" s="66"/>
      <c r="S10" s="66"/>
      <c r="T10" s="66"/>
      <c r="U10" s="66"/>
      <c r="V10" s="66"/>
      <c r="W10" s="66">
        <f>データ!Q6</f>
        <v>65.78</v>
      </c>
      <c r="X10" s="66"/>
      <c r="Y10" s="66"/>
      <c r="Z10" s="66"/>
      <c r="AA10" s="66"/>
      <c r="AB10" s="66"/>
      <c r="AC10" s="66"/>
      <c r="AD10" s="67">
        <f>データ!R6</f>
        <v>3078</v>
      </c>
      <c r="AE10" s="67"/>
      <c r="AF10" s="67"/>
      <c r="AG10" s="67"/>
      <c r="AH10" s="67"/>
      <c r="AI10" s="67"/>
      <c r="AJ10" s="67"/>
      <c r="AK10" s="2"/>
      <c r="AL10" s="67">
        <f>データ!V6</f>
        <v>120663</v>
      </c>
      <c r="AM10" s="67"/>
      <c r="AN10" s="67"/>
      <c r="AO10" s="67"/>
      <c r="AP10" s="67"/>
      <c r="AQ10" s="67"/>
      <c r="AR10" s="67"/>
      <c r="AS10" s="67"/>
      <c r="AT10" s="66">
        <f>データ!W6</f>
        <v>30.41</v>
      </c>
      <c r="AU10" s="66"/>
      <c r="AV10" s="66"/>
      <c r="AW10" s="66"/>
      <c r="AX10" s="66"/>
      <c r="AY10" s="66"/>
      <c r="AZ10" s="66"/>
      <c r="BA10" s="66"/>
      <c r="BB10" s="66">
        <f>データ!X6</f>
        <v>3967.87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KNst4wZU+IB6jaRKzef3Qk8BpHXNcTZYKTZQWChpQXf+lq2yXL05l4AasOrtdAj5f8Gf/cVmpUttu0gxUPZ5rQ==" saltValue="KBnAnoXClXAsKo5KgprG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352021</v>
      </c>
      <c r="D6" s="33">
        <f t="shared" si="3"/>
        <v>46</v>
      </c>
      <c r="E6" s="33">
        <f t="shared" si="3"/>
        <v>17</v>
      </c>
      <c r="F6" s="33">
        <f t="shared" si="3"/>
        <v>1</v>
      </c>
      <c r="G6" s="33">
        <f t="shared" si="3"/>
        <v>0</v>
      </c>
      <c r="H6" s="33" t="str">
        <f t="shared" si="3"/>
        <v>山口県　宇部市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66.959999999999994</v>
      </c>
      <c r="P6" s="34">
        <f t="shared" si="3"/>
        <v>72.680000000000007</v>
      </c>
      <c r="Q6" s="34">
        <f t="shared" si="3"/>
        <v>65.78</v>
      </c>
      <c r="R6" s="34">
        <f t="shared" si="3"/>
        <v>3078</v>
      </c>
      <c r="S6" s="34">
        <f t="shared" si="3"/>
        <v>166847</v>
      </c>
      <c r="T6" s="34">
        <f t="shared" si="3"/>
        <v>286.64999999999998</v>
      </c>
      <c r="U6" s="34">
        <f t="shared" si="3"/>
        <v>582.05999999999995</v>
      </c>
      <c r="V6" s="34">
        <f t="shared" si="3"/>
        <v>120663</v>
      </c>
      <c r="W6" s="34">
        <f t="shared" si="3"/>
        <v>30.41</v>
      </c>
      <c r="X6" s="34">
        <f t="shared" si="3"/>
        <v>3967.87</v>
      </c>
      <c r="Y6" s="35">
        <f>IF(Y7="",NA(),Y7)</f>
        <v>117.34</v>
      </c>
      <c r="Z6" s="35">
        <f t="shared" ref="Z6:AH6" si="4">IF(Z7="",NA(),Z7)</f>
        <v>109.24</v>
      </c>
      <c r="AA6" s="35">
        <f t="shared" si="4"/>
        <v>109.39</v>
      </c>
      <c r="AB6" s="35">
        <f t="shared" si="4"/>
        <v>111.6</v>
      </c>
      <c r="AC6" s="35">
        <f t="shared" si="4"/>
        <v>110.08</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499.59</v>
      </c>
      <c r="AV6" s="35">
        <f t="shared" ref="AV6:BD6" si="6">IF(AV7="",NA(),AV7)</f>
        <v>101.17</v>
      </c>
      <c r="AW6" s="35">
        <f t="shared" si="6"/>
        <v>85.19</v>
      </c>
      <c r="AX6" s="35">
        <f t="shared" si="6"/>
        <v>101.32</v>
      </c>
      <c r="AY6" s="35">
        <f t="shared" si="6"/>
        <v>117.51</v>
      </c>
      <c r="AZ6" s="35">
        <f t="shared" si="6"/>
        <v>179.3</v>
      </c>
      <c r="BA6" s="35">
        <f t="shared" si="6"/>
        <v>45.99</v>
      </c>
      <c r="BB6" s="35">
        <f t="shared" si="6"/>
        <v>47.32</v>
      </c>
      <c r="BC6" s="35">
        <f t="shared" si="6"/>
        <v>49.96</v>
      </c>
      <c r="BD6" s="35">
        <f t="shared" si="6"/>
        <v>58.04</v>
      </c>
      <c r="BE6" s="34" t="str">
        <f>IF(BE7="","",IF(BE7="-","【-】","【"&amp;SUBSTITUTE(TEXT(BE7,"#,##0.00"),"-","△")&amp;"】"))</f>
        <v>【66.41】</v>
      </c>
      <c r="BF6" s="35">
        <f>IF(BF7="",NA(),BF7)</f>
        <v>530.20000000000005</v>
      </c>
      <c r="BG6" s="35">
        <f t="shared" ref="BG6:BO6" si="7">IF(BG7="",NA(),BG7)</f>
        <v>673.46</v>
      </c>
      <c r="BH6" s="35">
        <f t="shared" si="7"/>
        <v>661.27</v>
      </c>
      <c r="BI6" s="35">
        <f t="shared" si="7"/>
        <v>640.99</v>
      </c>
      <c r="BJ6" s="35">
        <f t="shared" si="7"/>
        <v>657.68</v>
      </c>
      <c r="BK6" s="35">
        <f t="shared" si="7"/>
        <v>924.44</v>
      </c>
      <c r="BL6" s="35">
        <f t="shared" si="7"/>
        <v>963.16</v>
      </c>
      <c r="BM6" s="35">
        <f t="shared" si="7"/>
        <v>1017.47</v>
      </c>
      <c r="BN6" s="35">
        <f t="shared" si="7"/>
        <v>970.35</v>
      </c>
      <c r="BO6" s="35">
        <f t="shared" si="7"/>
        <v>917.29</v>
      </c>
      <c r="BP6" s="34" t="str">
        <f>IF(BP7="","",IF(BP7="-","【-】","【"&amp;SUBSTITUTE(TEXT(BP7,"#,##0.00"),"-","△")&amp;"】"))</f>
        <v>【707.33】</v>
      </c>
      <c r="BQ6" s="35">
        <f>IF(BQ7="",NA(),BQ7)</f>
        <v>140.69</v>
      </c>
      <c r="BR6" s="35">
        <f t="shared" ref="BR6:BZ6" si="8">IF(BR7="",NA(),BR7)</f>
        <v>119.47</v>
      </c>
      <c r="BS6" s="35">
        <f t="shared" si="8"/>
        <v>119.06</v>
      </c>
      <c r="BT6" s="35">
        <f t="shared" si="8"/>
        <v>123.03</v>
      </c>
      <c r="BU6" s="35">
        <f t="shared" si="8"/>
        <v>100</v>
      </c>
      <c r="BV6" s="35">
        <f t="shared" si="8"/>
        <v>90.24</v>
      </c>
      <c r="BW6" s="35">
        <f t="shared" si="8"/>
        <v>94.82</v>
      </c>
      <c r="BX6" s="35">
        <f t="shared" si="8"/>
        <v>96.37</v>
      </c>
      <c r="BY6" s="35">
        <f t="shared" si="8"/>
        <v>99.26</v>
      </c>
      <c r="BZ6" s="35">
        <f t="shared" si="8"/>
        <v>99.67</v>
      </c>
      <c r="CA6" s="34" t="str">
        <f>IF(CA7="","",IF(CA7="-","【-】","【"&amp;SUBSTITUTE(TEXT(CA7,"#,##0.00"),"-","△")&amp;"】"))</f>
        <v>【101.26】</v>
      </c>
      <c r="CB6" s="35">
        <f>IF(CB7="",NA(),CB7)</f>
        <v>121.22</v>
      </c>
      <c r="CC6" s="35">
        <f t="shared" ref="CC6:CK6" si="9">IF(CC7="",NA(),CC7)</f>
        <v>142.80000000000001</v>
      </c>
      <c r="CD6" s="35">
        <f t="shared" si="9"/>
        <v>143.24</v>
      </c>
      <c r="CE6" s="35">
        <f t="shared" si="9"/>
        <v>138.68</v>
      </c>
      <c r="CF6" s="35">
        <f t="shared" si="9"/>
        <v>171.03</v>
      </c>
      <c r="CG6" s="35">
        <f t="shared" si="9"/>
        <v>170.22</v>
      </c>
      <c r="CH6" s="35">
        <f t="shared" si="9"/>
        <v>162.88</v>
      </c>
      <c r="CI6" s="35">
        <f t="shared" si="9"/>
        <v>162.65</v>
      </c>
      <c r="CJ6" s="35">
        <f t="shared" si="9"/>
        <v>159.53</v>
      </c>
      <c r="CK6" s="35">
        <f t="shared" si="9"/>
        <v>159.6</v>
      </c>
      <c r="CL6" s="34" t="str">
        <f>IF(CL7="","",IF(CL7="-","【-】","【"&amp;SUBSTITUTE(TEXT(CL7,"#,##0.00"),"-","△")&amp;"】"))</f>
        <v>【136.39】</v>
      </c>
      <c r="CM6" s="35">
        <f>IF(CM7="",NA(),CM7)</f>
        <v>47.83</v>
      </c>
      <c r="CN6" s="35">
        <f t="shared" ref="CN6:CV6" si="10">IF(CN7="",NA(),CN7)</f>
        <v>47.23</v>
      </c>
      <c r="CO6" s="35">
        <f t="shared" si="10"/>
        <v>47.76</v>
      </c>
      <c r="CP6" s="35">
        <f t="shared" si="10"/>
        <v>45.88</v>
      </c>
      <c r="CQ6" s="35">
        <f t="shared" si="10"/>
        <v>38.21</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94.47</v>
      </c>
      <c r="CY6" s="35">
        <f t="shared" ref="CY6:DG6" si="11">IF(CY7="",NA(),CY7)</f>
        <v>94.86</v>
      </c>
      <c r="CZ6" s="35">
        <f t="shared" si="11"/>
        <v>95.24</v>
      </c>
      <c r="DA6" s="35">
        <f t="shared" si="11"/>
        <v>95.51</v>
      </c>
      <c r="DB6" s="35">
        <f t="shared" si="11"/>
        <v>95.85</v>
      </c>
      <c r="DC6" s="35">
        <f t="shared" si="11"/>
        <v>93.01</v>
      </c>
      <c r="DD6" s="35">
        <f t="shared" si="11"/>
        <v>93.12</v>
      </c>
      <c r="DE6" s="35">
        <f t="shared" si="11"/>
        <v>93.38</v>
      </c>
      <c r="DF6" s="35">
        <f t="shared" si="11"/>
        <v>93.5</v>
      </c>
      <c r="DG6" s="35">
        <f t="shared" si="11"/>
        <v>93.86</v>
      </c>
      <c r="DH6" s="34" t="str">
        <f>IF(DH7="","",IF(DH7="-","【-】","【"&amp;SUBSTITUTE(TEXT(DH7,"#,##0.00"),"-","△")&amp;"】"))</f>
        <v>【95.06】</v>
      </c>
      <c r="DI6" s="35">
        <f>IF(DI7="",NA(),DI7)</f>
        <v>5.33</v>
      </c>
      <c r="DJ6" s="35">
        <f t="shared" ref="DJ6:DR6" si="12">IF(DJ7="",NA(),DJ7)</f>
        <v>14.41</v>
      </c>
      <c r="DK6" s="35">
        <f t="shared" si="12"/>
        <v>16.7</v>
      </c>
      <c r="DL6" s="35">
        <f t="shared" si="12"/>
        <v>19.09</v>
      </c>
      <c r="DM6" s="35">
        <f t="shared" si="12"/>
        <v>21.25</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6.42</v>
      </c>
      <c r="DU6" s="35">
        <f t="shared" ref="DU6:EC6" si="13">IF(DU7="",NA(),DU7)</f>
        <v>6.63</v>
      </c>
      <c r="DV6" s="35">
        <f t="shared" si="13"/>
        <v>7.24</v>
      </c>
      <c r="DW6" s="35">
        <f t="shared" si="13"/>
        <v>5.9</v>
      </c>
      <c r="DX6" s="35">
        <f t="shared" si="13"/>
        <v>5.08</v>
      </c>
      <c r="DY6" s="35">
        <f t="shared" si="13"/>
        <v>2.82</v>
      </c>
      <c r="DZ6" s="35">
        <f t="shared" si="13"/>
        <v>3.05</v>
      </c>
      <c r="EA6" s="35">
        <f t="shared" si="13"/>
        <v>3.4</v>
      </c>
      <c r="EB6" s="35">
        <f t="shared" si="13"/>
        <v>3.84</v>
      </c>
      <c r="EC6" s="35">
        <f t="shared" si="13"/>
        <v>4.3099999999999996</v>
      </c>
      <c r="ED6" s="34" t="str">
        <f>IF(ED7="","",IF(ED7="-","【-】","【"&amp;SUBSTITUTE(TEXT(ED7,"#,##0.00"),"-","△")&amp;"】"))</f>
        <v>【5.37】</v>
      </c>
      <c r="EE6" s="35">
        <f>IF(EE7="",NA(),EE7)</f>
        <v>0.45</v>
      </c>
      <c r="EF6" s="35">
        <f t="shared" ref="EF6:EN6" si="14">IF(EF7="",NA(),EF7)</f>
        <v>0.82</v>
      </c>
      <c r="EG6" s="35">
        <f t="shared" si="14"/>
        <v>0.82</v>
      </c>
      <c r="EH6" s="35">
        <f t="shared" si="14"/>
        <v>1.59</v>
      </c>
      <c r="EI6" s="35">
        <f t="shared" si="14"/>
        <v>1.1399999999999999</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352021</v>
      </c>
      <c r="D7" s="37">
        <v>46</v>
      </c>
      <c r="E7" s="37">
        <v>17</v>
      </c>
      <c r="F7" s="37">
        <v>1</v>
      </c>
      <c r="G7" s="37">
        <v>0</v>
      </c>
      <c r="H7" s="37" t="s">
        <v>108</v>
      </c>
      <c r="I7" s="37" t="s">
        <v>109</v>
      </c>
      <c r="J7" s="37" t="s">
        <v>110</v>
      </c>
      <c r="K7" s="37" t="s">
        <v>111</v>
      </c>
      <c r="L7" s="37" t="s">
        <v>112</v>
      </c>
      <c r="M7" s="37" t="s">
        <v>113</v>
      </c>
      <c r="N7" s="38" t="s">
        <v>114</v>
      </c>
      <c r="O7" s="38">
        <v>66.959999999999994</v>
      </c>
      <c r="P7" s="38">
        <v>72.680000000000007</v>
      </c>
      <c r="Q7" s="38">
        <v>65.78</v>
      </c>
      <c r="R7" s="38">
        <v>3078</v>
      </c>
      <c r="S7" s="38">
        <v>166847</v>
      </c>
      <c r="T7" s="38">
        <v>286.64999999999998</v>
      </c>
      <c r="U7" s="38">
        <v>582.05999999999995</v>
      </c>
      <c r="V7" s="38">
        <v>120663</v>
      </c>
      <c r="W7" s="38">
        <v>30.41</v>
      </c>
      <c r="X7" s="38">
        <v>3967.87</v>
      </c>
      <c r="Y7" s="38">
        <v>117.34</v>
      </c>
      <c r="Z7" s="38">
        <v>109.24</v>
      </c>
      <c r="AA7" s="38">
        <v>109.39</v>
      </c>
      <c r="AB7" s="38">
        <v>111.6</v>
      </c>
      <c r="AC7" s="38">
        <v>110.08</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499.59</v>
      </c>
      <c r="AV7" s="38">
        <v>101.17</v>
      </c>
      <c r="AW7" s="38">
        <v>85.19</v>
      </c>
      <c r="AX7" s="38">
        <v>101.32</v>
      </c>
      <c r="AY7" s="38">
        <v>117.51</v>
      </c>
      <c r="AZ7" s="38">
        <v>179.3</v>
      </c>
      <c r="BA7" s="38">
        <v>45.99</v>
      </c>
      <c r="BB7" s="38">
        <v>47.32</v>
      </c>
      <c r="BC7" s="38">
        <v>49.96</v>
      </c>
      <c r="BD7" s="38">
        <v>58.04</v>
      </c>
      <c r="BE7" s="38">
        <v>66.41</v>
      </c>
      <c r="BF7" s="38">
        <v>530.20000000000005</v>
      </c>
      <c r="BG7" s="38">
        <v>673.46</v>
      </c>
      <c r="BH7" s="38">
        <v>661.27</v>
      </c>
      <c r="BI7" s="38">
        <v>640.99</v>
      </c>
      <c r="BJ7" s="38">
        <v>657.68</v>
      </c>
      <c r="BK7" s="38">
        <v>924.44</v>
      </c>
      <c r="BL7" s="38">
        <v>963.16</v>
      </c>
      <c r="BM7" s="38">
        <v>1017.47</v>
      </c>
      <c r="BN7" s="38">
        <v>970.35</v>
      </c>
      <c r="BO7" s="38">
        <v>917.29</v>
      </c>
      <c r="BP7" s="38">
        <v>707.33</v>
      </c>
      <c r="BQ7" s="38">
        <v>140.69</v>
      </c>
      <c r="BR7" s="38">
        <v>119.47</v>
      </c>
      <c r="BS7" s="38">
        <v>119.06</v>
      </c>
      <c r="BT7" s="38">
        <v>123.03</v>
      </c>
      <c r="BU7" s="38">
        <v>100</v>
      </c>
      <c r="BV7" s="38">
        <v>90.24</v>
      </c>
      <c r="BW7" s="38">
        <v>94.82</v>
      </c>
      <c r="BX7" s="38">
        <v>96.37</v>
      </c>
      <c r="BY7" s="38">
        <v>99.26</v>
      </c>
      <c r="BZ7" s="38">
        <v>99.67</v>
      </c>
      <c r="CA7" s="38">
        <v>101.26</v>
      </c>
      <c r="CB7" s="38">
        <v>121.22</v>
      </c>
      <c r="CC7" s="38">
        <v>142.80000000000001</v>
      </c>
      <c r="CD7" s="38">
        <v>143.24</v>
      </c>
      <c r="CE7" s="38">
        <v>138.68</v>
      </c>
      <c r="CF7" s="38">
        <v>171.03</v>
      </c>
      <c r="CG7" s="38">
        <v>170.22</v>
      </c>
      <c r="CH7" s="38">
        <v>162.88</v>
      </c>
      <c r="CI7" s="38">
        <v>162.65</v>
      </c>
      <c r="CJ7" s="38">
        <v>159.53</v>
      </c>
      <c r="CK7" s="38">
        <v>159.6</v>
      </c>
      <c r="CL7" s="38">
        <v>136.38999999999999</v>
      </c>
      <c r="CM7" s="38">
        <v>47.83</v>
      </c>
      <c r="CN7" s="38">
        <v>47.23</v>
      </c>
      <c r="CO7" s="38">
        <v>47.76</v>
      </c>
      <c r="CP7" s="38">
        <v>45.88</v>
      </c>
      <c r="CQ7" s="38">
        <v>38.21</v>
      </c>
      <c r="CR7" s="38">
        <v>67.099999999999994</v>
      </c>
      <c r="CS7" s="38">
        <v>67.95</v>
      </c>
      <c r="CT7" s="38">
        <v>66.63</v>
      </c>
      <c r="CU7" s="38">
        <v>67.040000000000006</v>
      </c>
      <c r="CV7" s="38">
        <v>66.34</v>
      </c>
      <c r="CW7" s="38">
        <v>60.13</v>
      </c>
      <c r="CX7" s="38">
        <v>94.47</v>
      </c>
      <c r="CY7" s="38">
        <v>94.86</v>
      </c>
      <c r="CZ7" s="38">
        <v>95.24</v>
      </c>
      <c r="DA7" s="38">
        <v>95.51</v>
      </c>
      <c r="DB7" s="38">
        <v>95.85</v>
      </c>
      <c r="DC7" s="38">
        <v>93.01</v>
      </c>
      <c r="DD7" s="38">
        <v>93.12</v>
      </c>
      <c r="DE7" s="38">
        <v>93.38</v>
      </c>
      <c r="DF7" s="38">
        <v>93.5</v>
      </c>
      <c r="DG7" s="38">
        <v>93.86</v>
      </c>
      <c r="DH7" s="38">
        <v>95.06</v>
      </c>
      <c r="DI7" s="38">
        <v>5.33</v>
      </c>
      <c r="DJ7" s="38">
        <v>14.41</v>
      </c>
      <c r="DK7" s="38">
        <v>16.7</v>
      </c>
      <c r="DL7" s="38">
        <v>19.09</v>
      </c>
      <c r="DM7" s="38">
        <v>21.25</v>
      </c>
      <c r="DN7" s="38">
        <v>16.559999999999999</v>
      </c>
      <c r="DO7" s="38">
        <v>28.35</v>
      </c>
      <c r="DP7" s="38">
        <v>27.96</v>
      </c>
      <c r="DQ7" s="38">
        <v>28.81</v>
      </c>
      <c r="DR7" s="38">
        <v>31.19</v>
      </c>
      <c r="DS7" s="38">
        <v>38.130000000000003</v>
      </c>
      <c r="DT7" s="38">
        <v>6.42</v>
      </c>
      <c r="DU7" s="38">
        <v>6.63</v>
      </c>
      <c r="DV7" s="38">
        <v>7.24</v>
      </c>
      <c r="DW7" s="38">
        <v>5.9</v>
      </c>
      <c r="DX7" s="38">
        <v>5.08</v>
      </c>
      <c r="DY7" s="38">
        <v>2.82</v>
      </c>
      <c r="DZ7" s="38">
        <v>3.05</v>
      </c>
      <c r="EA7" s="38">
        <v>3.4</v>
      </c>
      <c r="EB7" s="38">
        <v>3.84</v>
      </c>
      <c r="EC7" s="38">
        <v>4.3099999999999996</v>
      </c>
      <c r="ED7" s="38">
        <v>5.37</v>
      </c>
      <c r="EE7" s="38">
        <v>0.45</v>
      </c>
      <c r="EF7" s="38">
        <v>0.82</v>
      </c>
      <c r="EG7" s="38">
        <v>0.82</v>
      </c>
      <c r="EH7" s="38">
        <v>1.59</v>
      </c>
      <c r="EI7" s="38">
        <v>1.1399999999999999</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2019-01-31T02:52:03Z</cp:lastPrinted>
  <dcterms:created xsi:type="dcterms:W3CDTF">2018-12-03T08:50:49Z</dcterms:created>
  <dcterms:modified xsi:type="dcterms:W3CDTF">2019-02-26T00:18:13Z</dcterms:modified>
  <cp:category/>
</cp:coreProperties>
</file>